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4 кв.  " sheetId="1" r:id="rId1"/>
  </sheets>
  <definedNames>
    <definedName name="_xlnm.Print_Titles" localSheetId="0">'4 кв.  '!$6:$7</definedName>
  </definedNames>
  <calcPr fullCalcOnLoad="1"/>
</workbook>
</file>

<file path=xl/sharedStrings.xml><?xml version="1.0" encoding="utf-8"?>
<sst xmlns="http://schemas.openxmlformats.org/spreadsheetml/2006/main" count="186" uniqueCount="179">
  <si>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</si>
  <si>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</si>
  <si>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</si>
  <si>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</si>
  <si>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</si>
  <si>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</si>
  <si>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</si>
  <si>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</si>
  <si>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</si>
  <si>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</si>
  <si>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</si>
  <si>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</si>
  <si>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</si>
  <si>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</si>
  <si>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</si>
  <si>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</si>
  <si>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</si>
  <si>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</si>
  <si>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</si>
  <si>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</si>
  <si>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</si>
  <si>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</si>
  <si>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</si>
  <si>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</si>
  <si>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</si>
  <si>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</si>
  <si>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</si>
  <si>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</si>
  <si>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</si>
  <si>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</si>
  <si>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</si>
  <si>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</si>
  <si>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</si>
  <si>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</si>
  <si>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</si>
  <si>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</si>
  <si>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</si>
  <si>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</si>
  <si>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</si>
  <si>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</si>
  <si>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</si>
  <si>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</si>
  <si>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</si>
  <si>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</si>
  <si>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</si>
  <si>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</si>
  <si>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</si>
  <si>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</si>
  <si>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</si>
  <si>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</si>
  <si>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</si>
  <si>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</si>
  <si>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</si>
  <si>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</si>
  <si>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</si>
  <si>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</si>
  <si>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</si>
  <si>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</si>
  <si>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</si>
  <si>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</si>
  <si>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</si>
  <si>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</si>
  <si>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</si>
  <si>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</si>
  <si>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</si>
  <si>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</si>
  <si>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</si>
  <si>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</si>
  <si>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</si>
  <si>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</si>
  <si>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</si>
  <si>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</si>
  <si>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</si>
  <si>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</si>
  <si>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</si>
  <si>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</si>
  <si>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</si>
  <si>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</si>
  <si>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</si>
  <si>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</si>
  <si>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</si>
  <si>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</si>
  <si>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</si>
  <si>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</si>
  <si>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</si>
  <si>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</si>
  <si>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</si>
  <si>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</si>
  <si>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</si>
  <si>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</si>
  <si>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</si>
  <si>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</si>
  <si>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</si>
  <si>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</si>
  <si>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</si>
  <si>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</si>
  <si>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</si>
  <si>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</si>
  <si>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</si>
  <si>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</si>
  <si>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</si>
  <si>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</si>
  <si>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</si>
  <si>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</si>
  <si>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Увеличение уставного капитала путем приобретения акций юридических лиц</t>
  </si>
  <si>
    <t>1210102045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</si>
  <si>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</si>
  <si>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</si>
  <si>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</si>
  <si>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</si>
  <si>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</si>
  <si>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</si>
  <si>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</si>
  <si>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</si>
  <si>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Непрограммные направления деятельности органов местного самоуправления Савинского городского поселения</t>
  </si>
  <si>
    <t>4000000000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</si>
  <si>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</si>
  <si>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</si>
  <si>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</si>
  <si>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</si>
  <si>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</si>
  <si>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</si>
  <si>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</si>
  <si>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(руб.)</t>
  </si>
  <si>
    <t>Целевая статья</t>
  </si>
  <si>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</si>
  <si>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</si>
  <si>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</si>
  <si>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</si>
  <si>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</si>
  <si>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</si>
  <si>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</si>
  <si>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</si>
  <si>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Исполнено</t>
  </si>
  <si>
    <t>% исполнения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</si>
  <si>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</si>
  <si>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</si>
  <si>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</si>
  <si>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</si>
  <si>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</si>
  <si>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</si>
  <si>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</si>
  <si>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</si>
  <si>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</si>
  <si>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Основоное мероприятие "Поддержка субъектов малого и среднего предпринимательства, приобретающих оборудование в лизинг"</t>
  </si>
  <si>
    <t>0720300000</t>
  </si>
  <si>
    <t>0720000000</t>
  </si>
  <si>
    <t>0700000000</t>
  </si>
  <si>
    <t>0210180510</t>
  </si>
  <si>
    <t>02101S0510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</si>
  <si>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</t>
  </si>
  <si>
    <t>0260000000</t>
  </si>
  <si>
    <t>0260100000</t>
  </si>
  <si>
    <t>02601L5550</t>
  </si>
  <si>
    <t>02601R5550</t>
  </si>
  <si>
    <t>Подпрограмма "Формирование современной городской среды на территории Савинского городского поселения савинского муниципального района"</t>
  </si>
  <si>
    <t>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</si>
  <si>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Обеспечение мероприятий по формированию современной городской среды, за счет местного бюджета</t>
  </si>
  <si>
    <t>Обеспечение мероприятий по формированию современной городской среды</t>
  </si>
  <si>
    <t>0310109502</t>
  </si>
  <si>
    <t>0310109602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</si>
  <si>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</si>
  <si>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</si>
  <si>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07203R5272</t>
  </si>
  <si>
    <t>Государственная поддержка субъектов малого и среднего предпринимательства</t>
  </si>
  <si>
    <t>01201L5191</t>
  </si>
  <si>
    <t>01201R5191</t>
  </si>
  <si>
    <t>Комплектование книжных фондов библиотек муниципальных образований за счет местного бюджета</t>
  </si>
  <si>
    <t xml:space="preserve">Комплектование книжных фондов библиотек муниципальных образований </t>
  </si>
  <si>
    <t>0210153900</t>
  </si>
  <si>
    <t>Строительство (реконструкция), капитальный ремонт и ремонт автомобильных дорог общего пользования местного значения</t>
  </si>
  <si>
    <t>02101L3900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</si>
  <si>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</si>
  <si>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Строительство (реконструкция), капитальный ремонт и ремонт автомобильных дорог общего пользования местного значения за счет местного бюджета</t>
  </si>
  <si>
    <t>07203L0641</t>
  </si>
  <si>
    <t>Субсидирование часть затрат на уплату первоначального взноса (аванса) при заключение договора лизинга субъектами малого и среднего предпринимательства за счет средств местного бюджета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</si>
  <si>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</si>
  <si>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</si>
  <si>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Объем расходов на реализацию мероприятий муниципальных программ Савинского городского поселения по состоянию на 01.01.2018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</si>
</sst>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"/>
    <numFmt numFmtId="174" formatCode="[$-FC19]d\ mmmm\ yyyy\ &quot;г.&quot;"/>
    <numFmt numFmtId="175" formatCode="0.0000"/>
    <numFmt numFmtId="176" formatCode="0.000"/>
    <numFmt numFmtId="177" formatCode="0.0"/>
    <numFmt numFmtId="178" formatCode="0.00000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4" fontId="53" fillId="36" borderId="14" xfId="5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4" fillId="36" borderId="14" xfId="5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5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52" applyNumberFormat="1" applyFont="1" applyFill="1" applyBorder="1" applyProtection="1">
      <alignment horizontal="center" vertical="top" shrinkToFit="1"/>
      <protection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3" fillId="36" borderId="14" xfId="52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7" fontId="5" fillId="0" borderId="14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177" fontId="5" fillId="0" borderId="0" xfId="0" applyNumberFormat="1" applyFont="1" applyBorder="1" applyAlignment="1" applyProtection="1">
      <alignment vertical="top"/>
      <protection locked="0"/>
    </xf>
    <xf numFmtId="4" fontId="53" fillId="36" borderId="0" xfId="48" applyNumberFormat="1" applyFont="1" applyFill="1" applyBorder="1" applyProtection="1">
      <alignment horizontal="right" vertical="top" shrinkToFit="1"/>
      <protection/>
    </xf>
    <xf numFmtId="172" fontId="54" fillId="36" borderId="14" xfId="53" applyNumberFormat="1" applyFont="1" applyFill="1" applyBorder="1" applyProtection="1">
      <alignment horizontal="right" vertical="top" shrinkToFit="1"/>
      <protection/>
    </xf>
    <xf numFmtId="177" fontId="6" fillId="0" borderId="14" xfId="0" applyNumberFormat="1" applyFont="1" applyBorder="1" applyAlignment="1" applyProtection="1">
      <alignment vertical="top"/>
      <protection locked="0"/>
    </xf>
    <xf numFmtId="0" fontId="57" fillId="0" borderId="14" xfId="52" applyNumberFormat="1" applyFont="1" applyBorder="1" applyAlignment="1" applyProtection="1">
      <alignment horizontal="left"/>
      <protection locked="0"/>
    </xf>
    <xf numFmtId="0" fontId="57" fillId="0" borderId="14" xfId="52" applyNumberFormat="1" applyFont="1" applyBorder="1" applyAlignment="1">
      <alignment horizontal="left"/>
      <protection/>
    </xf>
    <xf numFmtId="4" fontId="7" fillId="0" borderId="14" xfId="0" applyNumberFormat="1" applyFont="1" applyBorder="1" applyAlignment="1" applyProtection="1">
      <alignment horizontal="right" vertical="top"/>
      <protection locked="0"/>
    </xf>
    <xf numFmtId="4" fontId="7" fillId="0" borderId="14" xfId="0" applyNumberFormat="1" applyFont="1" applyBorder="1" applyAlignment="1" applyProtection="1">
      <alignment vertical="top"/>
      <protection locked="0"/>
    </xf>
    <xf numFmtId="4" fontId="7" fillId="0" borderId="14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 vertical="top"/>
      <protection locked="0"/>
    </xf>
    <xf numFmtId="4" fontId="5" fillId="36" borderId="14" xfId="0" applyNumberFormat="1" applyFont="1" applyFill="1" applyBorder="1" applyAlignment="1" applyProtection="1">
      <alignment vertical="top"/>
      <protection locked="0"/>
    </xf>
    <xf numFmtId="0" fontId="58" fillId="0" borderId="0" xfId="41" applyNumberFormat="1" applyFont="1" applyBorder="1" applyAlignment="1" applyProtection="1">
      <alignment horizontal="center" wrapText="1"/>
      <protection locked="0"/>
    </xf>
    <xf numFmtId="0" fontId="54" fillId="0" borderId="0" xfId="42" applyNumberFormat="1" applyFont="1" applyBorder="1" applyProtection="1">
      <alignment horizontal="right"/>
      <protection/>
    </xf>
    <xf numFmtId="0" fontId="54" fillId="0" borderId="0" xfId="42" applyFont="1" applyBorder="1">
      <alignment horizontal="right"/>
      <protection/>
    </xf>
    <xf numFmtId="0" fontId="53" fillId="0" borderId="14" xfId="44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53" fillId="36" borderId="0" xfId="47" applyNumberFormat="1" applyFont="1" applyFill="1" applyBorder="1" applyProtection="1">
      <alignment horizontal="right"/>
      <protection/>
    </xf>
    <xf numFmtId="0" fontId="53" fillId="36" borderId="0" xfId="47" applyFont="1" applyFill="1" applyBorder="1">
      <alignment horizontal="right"/>
      <protection/>
    </xf>
    <xf numFmtId="0" fontId="57" fillId="0" borderId="14" xfId="52" applyNumberFormat="1" applyFont="1" applyBorder="1" applyAlignment="1" applyProtection="1">
      <alignment horizontal="left"/>
      <protection locked="0"/>
    </xf>
    <xf numFmtId="0" fontId="57" fillId="0" borderId="14" xfId="52" applyNumberFormat="1" applyFont="1" applyBorder="1" applyAlignment="1">
      <alignment horizontal="left"/>
      <protection/>
    </xf>
    <xf numFmtId="0" fontId="58" fillId="0" borderId="0" xfId="41" applyNumberFormat="1" applyFont="1" applyBorder="1" applyProtection="1">
      <alignment horizontal="center"/>
      <protection/>
    </xf>
    <xf numFmtId="0" fontId="58" fillId="0" borderId="0" xfId="41" applyFont="1" applyBorder="1">
      <alignment horizontal="center"/>
      <protection/>
    </xf>
    <xf numFmtId="0" fontId="36" fillId="0" borderId="0" xfId="41" applyNumberFormat="1" applyBorder="1" applyProtection="1">
      <alignment horizontal="center"/>
      <protection/>
    </xf>
    <xf numFmtId="0" fontId="36" fillId="0" borderId="0" xfId="41" applyBorder="1">
      <alignment horizontal="center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K9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G94" sqref="G94:J94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1.7109375" style="1" customWidth="1"/>
    <col min="4" max="4" width="12.8515625" style="1" customWidth="1"/>
    <col min="5" max="5" width="11.7109375" style="1" customWidth="1"/>
    <col min="6" max="6" width="12.421875" style="1" customWidth="1"/>
    <col min="7" max="7" width="13.8515625" style="1" customWidth="1"/>
    <col min="8" max="8" width="14.140625" style="1" customWidth="1"/>
    <col min="9" max="9" width="12.7109375" style="1" customWidth="1"/>
    <col min="10" max="10" width="12.57421875" style="1" customWidth="1"/>
    <col min="11" max="11" width="9.140625" style="14" customWidth="1"/>
    <col min="12" max="16384" width="9.140625" style="1" customWidth="1"/>
  </cols>
  <sheetData>
    <row r="2" spans="1:11" ht="67.5" customHeight="1">
      <c r="A2" s="28" t="s">
        <v>178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5" ht="15.75" customHeight="1">
      <c r="A3" s="39"/>
      <c r="B3" s="40"/>
      <c r="C3" s="40"/>
      <c r="D3" s="40"/>
      <c r="E3" s="40"/>
    </row>
    <row r="4" spans="1:5" ht="15.75" customHeight="1">
      <c r="A4" s="41"/>
      <c r="B4" s="42"/>
      <c r="C4" s="42"/>
      <c r="D4" s="42"/>
      <c r="E4" s="42"/>
    </row>
    <row r="5" spans="1:11" ht="16.5" customHeight="1">
      <c r="A5" s="29"/>
      <c r="B5" s="30"/>
      <c r="C5" s="30"/>
      <c r="D5" s="30"/>
      <c r="E5" s="30"/>
      <c r="K5" s="16" t="s">
        <v>123</v>
      </c>
    </row>
    <row r="6" spans="1:11" ht="24" customHeight="1">
      <c r="A6" s="31" t="s">
        <v>125</v>
      </c>
      <c r="B6" s="31" t="s">
        <v>124</v>
      </c>
      <c r="C6" s="33" t="s">
        <v>126</v>
      </c>
      <c r="D6" s="33" t="s">
        <v>127</v>
      </c>
      <c r="E6" s="33"/>
      <c r="F6" s="33"/>
      <c r="G6" s="32" t="s">
        <v>133</v>
      </c>
      <c r="H6" s="34" t="s">
        <v>127</v>
      </c>
      <c r="I6" s="34"/>
      <c r="J6" s="34"/>
      <c r="K6" s="43" t="s">
        <v>134</v>
      </c>
    </row>
    <row r="7" spans="1:11" ht="42.75" customHeight="1">
      <c r="A7" s="31"/>
      <c r="B7" s="31"/>
      <c r="C7" s="33"/>
      <c r="D7" s="5" t="s">
        <v>128</v>
      </c>
      <c r="E7" s="5" t="s">
        <v>129</v>
      </c>
      <c r="F7" s="5" t="s">
        <v>130</v>
      </c>
      <c r="G7" s="32"/>
      <c r="H7" s="5" t="s">
        <v>128</v>
      </c>
      <c r="I7" s="5" t="s">
        <v>129</v>
      </c>
      <c r="J7" s="5" t="s">
        <v>130</v>
      </c>
      <c r="K7" s="43"/>
    </row>
    <row r="8" spans="1:11" ht="57" customHeight="1" outlineLevel="1">
      <c r="A8" s="11" t="s">
        <v>176</v>
      </c>
      <c r="B8" s="12" t="s">
        <v>0</v>
      </c>
      <c r="C8" s="3">
        <f aca="true" t="shared" si="0" ref="C8:J8">SUM(C9+C15+C23)</f>
        <v>13226611</v>
      </c>
      <c r="D8" s="3">
        <f t="shared" si="0"/>
        <v>1464.75</v>
      </c>
      <c r="E8" s="3">
        <f t="shared" si="0"/>
        <v>3198672.25</v>
      </c>
      <c r="F8" s="3">
        <f t="shared" si="0"/>
        <v>10026474</v>
      </c>
      <c r="G8" s="3">
        <f t="shared" si="0"/>
        <v>13226594.27</v>
      </c>
      <c r="H8" s="3">
        <f t="shared" si="0"/>
        <v>1464.75</v>
      </c>
      <c r="I8" s="3">
        <f t="shared" si="0"/>
        <v>3198672.25</v>
      </c>
      <c r="J8" s="3">
        <f t="shared" si="0"/>
        <v>10026457.27</v>
      </c>
      <c r="K8" s="15">
        <f>SUM(G8/C8*100)</f>
        <v>99.99987351257249</v>
      </c>
    </row>
    <row r="9" spans="1:11" ht="47.25" customHeight="1" outlineLevel="2">
      <c r="A9" s="11" t="s">
        <v>1</v>
      </c>
      <c r="B9" s="12" t="s">
        <v>2</v>
      </c>
      <c r="C9" s="3">
        <f aca="true" t="shared" si="1" ref="C9:J9">SUM(C10)</f>
        <v>8048004</v>
      </c>
      <c r="D9" s="3">
        <f t="shared" si="1"/>
        <v>0</v>
      </c>
      <c r="E9" s="3">
        <f t="shared" si="1"/>
        <v>2132127</v>
      </c>
      <c r="F9" s="3">
        <f t="shared" si="1"/>
        <v>5915877</v>
      </c>
      <c r="G9" s="3">
        <f t="shared" si="1"/>
        <v>8048001.16</v>
      </c>
      <c r="H9" s="3">
        <f t="shared" si="1"/>
        <v>0</v>
      </c>
      <c r="I9" s="3">
        <f t="shared" si="1"/>
        <v>2132127</v>
      </c>
      <c r="J9" s="3">
        <f t="shared" si="1"/>
        <v>5915874.16</v>
      </c>
      <c r="K9" s="15">
        <f aca="true" t="shared" si="2" ref="K9:K85">SUM(G9/C9*100)</f>
        <v>99.99996471174715</v>
      </c>
    </row>
    <row r="10" spans="1:11" ht="56.25" customHeight="1" outlineLevel="4">
      <c r="A10" s="11" t="s">
        <v>3</v>
      </c>
      <c r="B10" s="12" t="s">
        <v>4</v>
      </c>
      <c r="C10" s="3">
        <f aca="true" t="shared" si="3" ref="C10:J10">SUM(C11:C14)</f>
        <v>8048004</v>
      </c>
      <c r="D10" s="3">
        <f t="shared" si="3"/>
        <v>0</v>
      </c>
      <c r="E10" s="3">
        <f t="shared" si="3"/>
        <v>2132127</v>
      </c>
      <c r="F10" s="3">
        <f t="shared" si="3"/>
        <v>5915877</v>
      </c>
      <c r="G10" s="3">
        <f t="shared" si="3"/>
        <v>8048001.16</v>
      </c>
      <c r="H10" s="3">
        <f t="shared" si="3"/>
        <v>0</v>
      </c>
      <c r="I10" s="3">
        <f t="shared" si="3"/>
        <v>2132127</v>
      </c>
      <c r="J10" s="3">
        <f t="shared" si="3"/>
        <v>5915874.16</v>
      </c>
      <c r="K10" s="15">
        <f t="shared" si="2"/>
        <v>99.99996471174715</v>
      </c>
    </row>
    <row r="11" spans="1:11" ht="42.75" customHeight="1" outlineLevel="6">
      <c r="A11" s="9" t="s">
        <v>6</v>
      </c>
      <c r="B11" s="10" t="s">
        <v>5</v>
      </c>
      <c r="C11" s="6">
        <f>SUM(D11:F11)</f>
        <v>5105457</v>
      </c>
      <c r="D11" s="6"/>
      <c r="E11" s="6"/>
      <c r="F11" s="6">
        <v>5105457</v>
      </c>
      <c r="G11" s="8">
        <f>SUM(H11:J11)</f>
        <v>5105454.16</v>
      </c>
      <c r="H11" s="4"/>
      <c r="I11" s="4"/>
      <c r="J11" s="8">
        <v>5105454.16</v>
      </c>
      <c r="K11" s="15">
        <f t="shared" si="2"/>
        <v>99.99994437324612</v>
      </c>
    </row>
    <row r="12" spans="1:11" ht="42.75" customHeight="1" outlineLevel="6">
      <c r="A12" s="9" t="s">
        <v>136</v>
      </c>
      <c r="B12" s="10" t="s">
        <v>135</v>
      </c>
      <c r="C12" s="6">
        <f>SUM(D12:F12)</f>
        <v>87171</v>
      </c>
      <c r="D12" s="6"/>
      <c r="E12" s="6"/>
      <c r="F12" s="6">
        <v>87171</v>
      </c>
      <c r="G12" s="8">
        <f>SUM(H12:J12)</f>
        <v>87171</v>
      </c>
      <c r="H12" s="4"/>
      <c r="I12" s="4"/>
      <c r="J12" s="8">
        <v>87171</v>
      </c>
      <c r="K12" s="15">
        <f t="shared" si="2"/>
        <v>100</v>
      </c>
    </row>
    <row r="13" spans="1:11" ht="93" customHeight="1" outlineLevel="6">
      <c r="A13" s="9" t="s">
        <v>138</v>
      </c>
      <c r="B13" s="10" t="s">
        <v>137</v>
      </c>
      <c r="C13" s="6">
        <f>SUM(D13:F13)</f>
        <v>2132127</v>
      </c>
      <c r="D13" s="6"/>
      <c r="E13" s="6">
        <v>2132127</v>
      </c>
      <c r="F13" s="6"/>
      <c r="G13" s="8">
        <f>SUM(H13:J13)</f>
        <v>2132127</v>
      </c>
      <c r="H13" s="4"/>
      <c r="I13" s="8">
        <v>2132127</v>
      </c>
      <c r="J13" s="8"/>
      <c r="K13" s="15">
        <f t="shared" si="2"/>
        <v>100</v>
      </c>
    </row>
    <row r="14" spans="1:11" ht="71.25" customHeight="1" outlineLevel="6">
      <c r="A14" s="9" t="s">
        <v>8</v>
      </c>
      <c r="B14" s="10" t="s">
        <v>7</v>
      </c>
      <c r="C14" s="6">
        <f>SUM(D14:F14)</f>
        <v>723249</v>
      </c>
      <c r="D14" s="6"/>
      <c r="E14" s="6"/>
      <c r="F14" s="6">
        <v>723249</v>
      </c>
      <c r="G14" s="8">
        <f>SUM(H14:J14)</f>
        <v>723249</v>
      </c>
      <c r="H14" s="4"/>
      <c r="I14" s="4"/>
      <c r="J14" s="8">
        <v>723249</v>
      </c>
      <c r="K14" s="15">
        <f t="shared" si="2"/>
        <v>100</v>
      </c>
    </row>
    <row r="15" spans="1:11" ht="42.75" customHeight="1" outlineLevel="2">
      <c r="A15" s="11" t="s">
        <v>9</v>
      </c>
      <c r="B15" s="12" t="s">
        <v>10</v>
      </c>
      <c r="C15" s="3">
        <f aca="true" t="shared" si="4" ref="C15:J15">SUM(C16)</f>
        <v>3498328</v>
      </c>
      <c r="D15" s="3">
        <f t="shared" si="4"/>
        <v>1464.75</v>
      </c>
      <c r="E15" s="3">
        <f t="shared" si="4"/>
        <v>1066545.25</v>
      </c>
      <c r="F15" s="3">
        <f t="shared" si="4"/>
        <v>2430318</v>
      </c>
      <c r="G15" s="3">
        <f t="shared" si="4"/>
        <v>3498316.17</v>
      </c>
      <c r="H15" s="3">
        <f t="shared" si="4"/>
        <v>1464.75</v>
      </c>
      <c r="I15" s="3">
        <f t="shared" si="4"/>
        <v>1066545.25</v>
      </c>
      <c r="J15" s="3">
        <f t="shared" si="4"/>
        <v>2430306.17</v>
      </c>
      <c r="K15" s="15">
        <f t="shared" si="2"/>
        <v>99.9996618384554</v>
      </c>
    </row>
    <row r="16" spans="1:11" ht="42.75" customHeight="1" outlineLevel="4">
      <c r="A16" s="11" t="s">
        <v>11</v>
      </c>
      <c r="B16" s="12" t="s">
        <v>12</v>
      </c>
      <c r="C16" s="3">
        <f aca="true" t="shared" si="5" ref="C16:J16">SUM(C17:C22)</f>
        <v>3498328</v>
      </c>
      <c r="D16" s="3">
        <f t="shared" si="5"/>
        <v>1464.75</v>
      </c>
      <c r="E16" s="3">
        <f t="shared" si="5"/>
        <v>1066545.25</v>
      </c>
      <c r="F16" s="3">
        <f t="shared" si="5"/>
        <v>2430318</v>
      </c>
      <c r="G16" s="3">
        <f t="shared" si="5"/>
        <v>3498316.17</v>
      </c>
      <c r="H16" s="3">
        <f t="shared" si="5"/>
        <v>1464.75</v>
      </c>
      <c r="I16" s="3">
        <f t="shared" si="5"/>
        <v>1066545.25</v>
      </c>
      <c r="J16" s="3">
        <f t="shared" si="5"/>
        <v>2430306.17</v>
      </c>
      <c r="K16" s="15">
        <f t="shared" si="2"/>
        <v>99.9996618384554</v>
      </c>
    </row>
    <row r="17" spans="1:11" ht="42.75" customHeight="1" outlineLevel="6">
      <c r="A17" s="9" t="s">
        <v>14</v>
      </c>
      <c r="B17" s="10" t="s">
        <v>13</v>
      </c>
      <c r="C17" s="6">
        <f aca="true" t="shared" si="6" ref="C17:C22">SUM(D17:F17)</f>
        <v>2052591</v>
      </c>
      <c r="D17" s="6"/>
      <c r="E17" s="6"/>
      <c r="F17" s="6">
        <v>2052591</v>
      </c>
      <c r="G17" s="8">
        <f aca="true" t="shared" si="7" ref="G17:G22">SUM(H17:J17)</f>
        <v>2052579.17</v>
      </c>
      <c r="H17" s="7"/>
      <c r="I17" s="7"/>
      <c r="J17" s="8">
        <v>2052579.17</v>
      </c>
      <c r="K17" s="15">
        <f t="shared" si="2"/>
        <v>99.99942365527276</v>
      </c>
    </row>
    <row r="18" spans="1:11" ht="42.75" customHeight="1" outlineLevel="6">
      <c r="A18" s="9" t="s">
        <v>136</v>
      </c>
      <c r="B18" s="10" t="s">
        <v>140</v>
      </c>
      <c r="C18" s="6">
        <f t="shared" si="6"/>
        <v>16000</v>
      </c>
      <c r="D18" s="6"/>
      <c r="E18" s="6"/>
      <c r="F18" s="6">
        <v>16000</v>
      </c>
      <c r="G18" s="24">
        <f t="shared" si="7"/>
        <v>16000</v>
      </c>
      <c r="H18" s="25"/>
      <c r="I18" s="25"/>
      <c r="J18" s="24">
        <v>16000</v>
      </c>
      <c r="K18" s="26">
        <f t="shared" si="2"/>
        <v>100</v>
      </c>
    </row>
    <row r="19" spans="1:11" ht="95.25" customHeight="1" outlineLevel="6">
      <c r="A19" s="9" t="s">
        <v>138</v>
      </c>
      <c r="B19" s="10" t="s">
        <v>139</v>
      </c>
      <c r="C19" s="6">
        <f t="shared" si="6"/>
        <v>1066064</v>
      </c>
      <c r="D19" s="6"/>
      <c r="E19" s="6">
        <v>1066064</v>
      </c>
      <c r="F19" s="6"/>
      <c r="G19" s="24">
        <f t="shared" si="7"/>
        <v>1066064</v>
      </c>
      <c r="H19" s="25"/>
      <c r="I19" s="24">
        <v>1066064</v>
      </c>
      <c r="J19" s="24"/>
      <c r="K19" s="26">
        <f t="shared" si="2"/>
        <v>100</v>
      </c>
    </row>
    <row r="20" spans="1:11" ht="50.25" customHeight="1" outlineLevel="6">
      <c r="A20" s="9" t="s">
        <v>167</v>
      </c>
      <c r="B20" s="10" t="s">
        <v>165</v>
      </c>
      <c r="C20" s="6">
        <f t="shared" si="6"/>
        <v>103</v>
      </c>
      <c r="D20" s="6"/>
      <c r="E20" s="6"/>
      <c r="F20" s="6">
        <v>103</v>
      </c>
      <c r="G20" s="24">
        <f t="shared" si="7"/>
        <v>103</v>
      </c>
      <c r="H20" s="25"/>
      <c r="I20" s="24"/>
      <c r="J20" s="24">
        <v>103</v>
      </c>
      <c r="K20" s="15">
        <f t="shared" si="2"/>
        <v>100</v>
      </c>
    </row>
    <row r="21" spans="1:11" ht="37.5" customHeight="1" outlineLevel="6">
      <c r="A21" s="9" t="s">
        <v>168</v>
      </c>
      <c r="B21" s="10" t="s">
        <v>166</v>
      </c>
      <c r="C21" s="6">
        <f t="shared" si="6"/>
        <v>1946</v>
      </c>
      <c r="D21" s="6">
        <v>1464.75</v>
      </c>
      <c r="E21" s="6">
        <v>481.25</v>
      </c>
      <c r="F21" s="6"/>
      <c r="G21" s="24">
        <f t="shared" si="7"/>
        <v>1946</v>
      </c>
      <c r="H21" s="23">
        <v>1464.75</v>
      </c>
      <c r="I21" s="23">
        <v>481.25</v>
      </c>
      <c r="J21" s="8"/>
      <c r="K21" s="15">
        <f t="shared" si="2"/>
        <v>100</v>
      </c>
    </row>
    <row r="22" spans="1:11" ht="71.25" customHeight="1" outlineLevel="6">
      <c r="A22" s="9" t="s">
        <v>8</v>
      </c>
      <c r="B22" s="10" t="s">
        <v>15</v>
      </c>
      <c r="C22" s="6">
        <f t="shared" si="6"/>
        <v>361624</v>
      </c>
      <c r="D22" s="6"/>
      <c r="E22" s="6"/>
      <c r="F22" s="6">
        <v>361624</v>
      </c>
      <c r="G22" s="8">
        <f t="shared" si="7"/>
        <v>361624</v>
      </c>
      <c r="H22" s="7"/>
      <c r="I22" s="7"/>
      <c r="J22" s="8">
        <v>361624</v>
      </c>
      <c r="K22" s="15">
        <f t="shared" si="2"/>
        <v>100</v>
      </c>
    </row>
    <row r="23" spans="1:11" ht="42.75" customHeight="1" outlineLevel="2">
      <c r="A23" s="11" t="s">
        <v>16</v>
      </c>
      <c r="B23" s="12" t="s">
        <v>17</v>
      </c>
      <c r="C23" s="3">
        <f aca="true" t="shared" si="8" ref="C23:J23">SUM(C24)</f>
        <v>1680279</v>
      </c>
      <c r="D23" s="3">
        <f t="shared" si="8"/>
        <v>0</v>
      </c>
      <c r="E23" s="3">
        <f t="shared" si="8"/>
        <v>0</v>
      </c>
      <c r="F23" s="3">
        <f t="shared" si="8"/>
        <v>1680279</v>
      </c>
      <c r="G23" s="3">
        <f t="shared" si="8"/>
        <v>1680276.94</v>
      </c>
      <c r="H23" s="3">
        <f t="shared" si="8"/>
        <v>0</v>
      </c>
      <c r="I23" s="3">
        <f t="shared" si="8"/>
        <v>0</v>
      </c>
      <c r="J23" s="3">
        <f t="shared" si="8"/>
        <v>1680276.94</v>
      </c>
      <c r="K23" s="15">
        <f t="shared" si="2"/>
        <v>99.99987740131252</v>
      </c>
    </row>
    <row r="24" spans="1:11" ht="42.75" customHeight="1" outlineLevel="4">
      <c r="A24" s="11" t="s">
        <v>18</v>
      </c>
      <c r="B24" s="12" t="s">
        <v>19</v>
      </c>
      <c r="C24" s="3">
        <f aca="true" t="shared" si="9" ref="C24:J24">SUM(C25:C28)</f>
        <v>1680279</v>
      </c>
      <c r="D24" s="3">
        <f t="shared" si="9"/>
        <v>0</v>
      </c>
      <c r="E24" s="3">
        <f t="shared" si="9"/>
        <v>0</v>
      </c>
      <c r="F24" s="3">
        <f t="shared" si="9"/>
        <v>1680279</v>
      </c>
      <c r="G24" s="3">
        <f t="shared" si="9"/>
        <v>1680276.94</v>
      </c>
      <c r="H24" s="3">
        <f t="shared" si="9"/>
        <v>0</v>
      </c>
      <c r="I24" s="3">
        <f t="shared" si="9"/>
        <v>0</v>
      </c>
      <c r="J24" s="3">
        <f t="shared" si="9"/>
        <v>1680276.94</v>
      </c>
      <c r="K24" s="15">
        <f t="shared" si="2"/>
        <v>99.99987740131252</v>
      </c>
    </row>
    <row r="25" spans="1:11" ht="28.5" customHeight="1" outlineLevel="6">
      <c r="A25" s="9" t="s">
        <v>21</v>
      </c>
      <c r="B25" s="10" t="s">
        <v>20</v>
      </c>
      <c r="C25" s="6">
        <f>SUM(D25:F25)</f>
        <v>1337279</v>
      </c>
      <c r="D25" s="6"/>
      <c r="E25" s="6"/>
      <c r="F25" s="6">
        <v>1337279</v>
      </c>
      <c r="G25" s="8">
        <f>SUM(H25:J25)</f>
        <v>1337276.94</v>
      </c>
      <c r="H25" s="8"/>
      <c r="I25" s="8"/>
      <c r="J25" s="8">
        <v>1337276.94</v>
      </c>
      <c r="K25" s="15">
        <f t="shared" si="2"/>
        <v>99.99984595585512</v>
      </c>
    </row>
    <row r="26" spans="1:11" ht="42.75" customHeight="1" outlineLevel="6">
      <c r="A26" s="9" t="s">
        <v>23</v>
      </c>
      <c r="B26" s="10" t="s">
        <v>22</v>
      </c>
      <c r="C26" s="6">
        <f>SUM(D26:F26)</f>
        <v>13000</v>
      </c>
      <c r="D26" s="6"/>
      <c r="E26" s="6"/>
      <c r="F26" s="6">
        <v>13000</v>
      </c>
      <c r="G26" s="8">
        <f>SUM(H26:J26)</f>
        <v>13000</v>
      </c>
      <c r="H26" s="8"/>
      <c r="I26" s="8"/>
      <c r="J26" s="8">
        <v>13000</v>
      </c>
      <c r="K26" s="15">
        <f t="shared" si="2"/>
        <v>100</v>
      </c>
    </row>
    <row r="27" spans="1:11" ht="123.75" customHeight="1" outlineLevel="6">
      <c r="A27" s="9" t="s">
        <v>25</v>
      </c>
      <c r="B27" s="10" t="s">
        <v>24</v>
      </c>
      <c r="C27" s="6">
        <f>SUM(D27:F27)</f>
        <v>200000</v>
      </c>
      <c r="D27" s="6"/>
      <c r="E27" s="6"/>
      <c r="F27" s="6">
        <v>200000</v>
      </c>
      <c r="G27" s="8">
        <f>SUM(H27:J27)</f>
        <v>200000</v>
      </c>
      <c r="H27" s="8"/>
      <c r="I27" s="8"/>
      <c r="J27" s="8">
        <v>200000</v>
      </c>
      <c r="K27" s="15">
        <f t="shared" si="2"/>
        <v>100</v>
      </c>
    </row>
    <row r="28" spans="1:11" ht="57" customHeight="1" outlineLevel="6">
      <c r="A28" s="9" t="s">
        <v>27</v>
      </c>
      <c r="B28" s="10" t="s">
        <v>26</v>
      </c>
      <c r="C28" s="6">
        <f>SUM(D28:F28)</f>
        <v>130000</v>
      </c>
      <c r="D28" s="6"/>
      <c r="E28" s="6"/>
      <c r="F28" s="6">
        <v>130000</v>
      </c>
      <c r="G28" s="8">
        <f>SUM(H28:J28)</f>
        <v>130000</v>
      </c>
      <c r="H28" s="8"/>
      <c r="I28" s="8"/>
      <c r="J28" s="8">
        <v>130000</v>
      </c>
      <c r="K28" s="15">
        <f t="shared" si="2"/>
        <v>100</v>
      </c>
    </row>
    <row r="29" spans="1:11" ht="57" customHeight="1" outlineLevel="1">
      <c r="A29" s="11" t="s">
        <v>177</v>
      </c>
      <c r="B29" s="12" t="s">
        <v>28</v>
      </c>
      <c r="C29" s="3">
        <f>SUM(C30+C38+C41+C44+C47)</f>
        <v>15019436.720000003</v>
      </c>
      <c r="D29" s="3">
        <f aca="true" t="shared" si="10" ref="D29:J29">SUM(D30+D38+D41+D44+D47)</f>
        <v>6873999.71</v>
      </c>
      <c r="E29" s="3">
        <f t="shared" si="10"/>
        <v>3284242.29</v>
      </c>
      <c r="F29" s="3">
        <f t="shared" si="10"/>
        <v>4861194.72</v>
      </c>
      <c r="G29" s="3">
        <f t="shared" si="10"/>
        <v>14865257.940000001</v>
      </c>
      <c r="H29" s="3">
        <f t="shared" si="10"/>
        <v>6849381.49</v>
      </c>
      <c r="I29" s="3">
        <f t="shared" si="10"/>
        <v>3281807.5</v>
      </c>
      <c r="J29" s="3">
        <f t="shared" si="10"/>
        <v>4734068.949999999</v>
      </c>
      <c r="K29" s="15">
        <f t="shared" si="2"/>
        <v>98.97347162297574</v>
      </c>
    </row>
    <row r="30" spans="1:11" ht="57" customHeight="1" outlineLevel="2">
      <c r="A30" s="11" t="s">
        <v>29</v>
      </c>
      <c r="B30" s="12" t="s">
        <v>30</v>
      </c>
      <c r="C30" s="3">
        <f aca="true" t="shared" si="11" ref="C30:J30">SUM(C31)</f>
        <v>9245694.090000002</v>
      </c>
      <c r="D30" s="3">
        <f t="shared" si="11"/>
        <v>4000000</v>
      </c>
      <c r="E30" s="3">
        <f t="shared" si="11"/>
        <v>3000000</v>
      </c>
      <c r="F30" s="3">
        <f t="shared" si="11"/>
        <v>2245694.09</v>
      </c>
      <c r="G30" s="3">
        <f t="shared" si="11"/>
        <v>9202178.38</v>
      </c>
      <c r="H30" s="3">
        <f t="shared" si="11"/>
        <v>4000000</v>
      </c>
      <c r="I30" s="3">
        <f t="shared" si="11"/>
        <v>3000000</v>
      </c>
      <c r="J30" s="3">
        <f t="shared" si="11"/>
        <v>2202178.38</v>
      </c>
      <c r="K30" s="15">
        <f t="shared" si="2"/>
        <v>99.52934079825259</v>
      </c>
    </row>
    <row r="31" spans="1:11" ht="28.5" customHeight="1" outlineLevel="4">
      <c r="A31" s="11" t="s">
        <v>31</v>
      </c>
      <c r="B31" s="12" t="s">
        <v>32</v>
      </c>
      <c r="C31" s="3">
        <f aca="true" t="shared" si="12" ref="C31:J31">SUM(C32:C37)</f>
        <v>9245694.090000002</v>
      </c>
      <c r="D31" s="3">
        <f t="shared" si="12"/>
        <v>4000000</v>
      </c>
      <c r="E31" s="3">
        <f t="shared" si="12"/>
        <v>3000000</v>
      </c>
      <c r="F31" s="3">
        <f t="shared" si="12"/>
        <v>2245694.09</v>
      </c>
      <c r="G31" s="3">
        <f t="shared" si="12"/>
        <v>9202178.38</v>
      </c>
      <c r="H31" s="3">
        <f t="shared" si="12"/>
        <v>4000000</v>
      </c>
      <c r="I31" s="3">
        <f t="shared" si="12"/>
        <v>3000000</v>
      </c>
      <c r="J31" s="3">
        <f t="shared" si="12"/>
        <v>2202178.38</v>
      </c>
      <c r="K31" s="15">
        <f t="shared" si="2"/>
        <v>99.52934079825259</v>
      </c>
    </row>
    <row r="32" spans="1:11" ht="42.75" customHeight="1" outlineLevel="6">
      <c r="A32" s="9" t="s">
        <v>34</v>
      </c>
      <c r="B32" s="10" t="s">
        <v>33</v>
      </c>
      <c r="C32" s="6">
        <f aca="true" t="shared" si="13" ref="C32:C37">SUM(D32:F32)</f>
        <v>371872.69</v>
      </c>
      <c r="D32" s="6"/>
      <c r="E32" s="6"/>
      <c r="F32" s="6">
        <v>371872.69</v>
      </c>
      <c r="G32" s="8">
        <f aca="true" t="shared" si="14" ref="G32:G37">SUM(H32:J32)</f>
        <v>328357.79</v>
      </c>
      <c r="H32" s="8"/>
      <c r="I32" s="8"/>
      <c r="J32" s="8">
        <v>328357.79</v>
      </c>
      <c r="K32" s="15">
        <f t="shared" si="2"/>
        <v>88.2984415983868</v>
      </c>
    </row>
    <row r="33" spans="1:11" ht="42.75" customHeight="1" outlineLevel="6">
      <c r="A33" s="9" t="s">
        <v>36</v>
      </c>
      <c r="B33" s="10" t="s">
        <v>35</v>
      </c>
      <c r="C33" s="6">
        <f t="shared" si="13"/>
        <v>1515720.09</v>
      </c>
      <c r="D33" s="6"/>
      <c r="E33" s="6"/>
      <c r="F33" s="6">
        <v>1515720.09</v>
      </c>
      <c r="G33" s="8">
        <f t="shared" si="14"/>
        <v>1515719.32</v>
      </c>
      <c r="H33" s="8"/>
      <c r="I33" s="8"/>
      <c r="J33" s="8">
        <v>1515719.32</v>
      </c>
      <c r="K33" s="15">
        <f>SUM(G33/C33*100)</f>
        <v>99.99994919906354</v>
      </c>
    </row>
    <row r="34" spans="1:11" ht="60" outlineLevel="6">
      <c r="A34" s="9" t="s">
        <v>170</v>
      </c>
      <c r="B34" s="10" t="s">
        <v>169</v>
      </c>
      <c r="C34" s="6">
        <f t="shared" si="13"/>
        <v>4000000</v>
      </c>
      <c r="D34" s="6">
        <v>4000000</v>
      </c>
      <c r="E34" s="6"/>
      <c r="F34" s="6"/>
      <c r="G34" s="8">
        <f t="shared" si="14"/>
        <v>4000000</v>
      </c>
      <c r="H34" s="8">
        <v>4000000</v>
      </c>
      <c r="I34" s="8"/>
      <c r="J34" s="8"/>
      <c r="K34" s="15">
        <f>SUM(G34/C34*100)</f>
        <v>100</v>
      </c>
    </row>
    <row r="35" spans="1:11" ht="92.25" customHeight="1" outlineLevel="6">
      <c r="A35" s="9" t="s">
        <v>172</v>
      </c>
      <c r="B35" s="10" t="s">
        <v>148</v>
      </c>
      <c r="C35" s="6">
        <f t="shared" si="13"/>
        <v>3000000</v>
      </c>
      <c r="D35" s="6"/>
      <c r="E35" s="6">
        <v>3000000</v>
      </c>
      <c r="F35" s="6"/>
      <c r="G35" s="8">
        <f t="shared" si="14"/>
        <v>3000000</v>
      </c>
      <c r="H35" s="8"/>
      <c r="I35" s="8">
        <v>3000000</v>
      </c>
      <c r="J35" s="8"/>
      <c r="K35" s="15">
        <f t="shared" si="2"/>
        <v>100</v>
      </c>
    </row>
    <row r="36" spans="1:11" ht="92.25" customHeight="1" outlineLevel="6">
      <c r="A36" s="9" t="s">
        <v>173</v>
      </c>
      <c r="B36" s="10" t="s">
        <v>171</v>
      </c>
      <c r="C36" s="6">
        <f t="shared" si="13"/>
        <v>200206.5</v>
      </c>
      <c r="D36" s="6"/>
      <c r="E36" s="6"/>
      <c r="F36" s="6">
        <v>200206.5</v>
      </c>
      <c r="G36" s="8">
        <f t="shared" si="14"/>
        <v>200206.46</v>
      </c>
      <c r="H36" s="8"/>
      <c r="I36" s="8"/>
      <c r="J36" s="8">
        <v>200206.46</v>
      </c>
      <c r="K36" s="15">
        <f t="shared" si="2"/>
        <v>99.9999800206287</v>
      </c>
    </row>
    <row r="37" spans="1:11" ht="93.75" customHeight="1" outlineLevel="6">
      <c r="A37" s="9" t="s">
        <v>150</v>
      </c>
      <c r="B37" s="10" t="s">
        <v>149</v>
      </c>
      <c r="C37" s="6">
        <f t="shared" si="13"/>
        <v>157894.81</v>
      </c>
      <c r="D37" s="6"/>
      <c r="E37" s="6"/>
      <c r="F37" s="6">
        <v>157894.81</v>
      </c>
      <c r="G37" s="8">
        <f t="shared" si="14"/>
        <v>157894.81</v>
      </c>
      <c r="H37" s="8"/>
      <c r="I37" s="8"/>
      <c r="J37" s="8">
        <v>157894.81</v>
      </c>
      <c r="K37" s="15">
        <f t="shared" si="2"/>
        <v>100</v>
      </c>
    </row>
    <row r="38" spans="1:11" ht="30" customHeight="1" outlineLevel="2">
      <c r="A38" s="11" t="s">
        <v>37</v>
      </c>
      <c r="B38" s="12" t="s">
        <v>38</v>
      </c>
      <c r="C38" s="3">
        <f aca="true" t="shared" si="15" ref="C38:J39">SUM(C39)</f>
        <v>1233014.33</v>
      </c>
      <c r="D38" s="3">
        <f t="shared" si="15"/>
        <v>0</v>
      </c>
      <c r="E38" s="3">
        <f t="shared" si="15"/>
        <v>0</v>
      </c>
      <c r="F38" s="3">
        <f t="shared" si="15"/>
        <v>1233014.33</v>
      </c>
      <c r="G38" s="3">
        <f t="shared" si="15"/>
        <v>1177100.46</v>
      </c>
      <c r="H38" s="3">
        <f t="shared" si="15"/>
        <v>0</v>
      </c>
      <c r="I38" s="3">
        <f t="shared" si="15"/>
        <v>0</v>
      </c>
      <c r="J38" s="3">
        <f t="shared" si="15"/>
        <v>1177100.46</v>
      </c>
      <c r="K38" s="15">
        <f t="shared" si="2"/>
        <v>95.46527005894569</v>
      </c>
    </row>
    <row r="39" spans="1:11" ht="42.75" customHeight="1" outlineLevel="4">
      <c r="A39" s="11" t="s">
        <v>39</v>
      </c>
      <c r="B39" s="12" t="s">
        <v>40</v>
      </c>
      <c r="C39" s="3">
        <f t="shared" si="15"/>
        <v>1233014.33</v>
      </c>
      <c r="D39" s="3">
        <f t="shared" si="15"/>
        <v>0</v>
      </c>
      <c r="E39" s="3">
        <f t="shared" si="15"/>
        <v>0</v>
      </c>
      <c r="F39" s="3">
        <f t="shared" si="15"/>
        <v>1233014.33</v>
      </c>
      <c r="G39" s="3">
        <f t="shared" si="15"/>
        <v>1177100.46</v>
      </c>
      <c r="H39" s="3">
        <f t="shared" si="15"/>
        <v>0</v>
      </c>
      <c r="I39" s="3">
        <f t="shared" si="15"/>
        <v>0</v>
      </c>
      <c r="J39" s="3">
        <f t="shared" si="15"/>
        <v>1177100.46</v>
      </c>
      <c r="K39" s="15">
        <f t="shared" si="2"/>
        <v>95.46527005894569</v>
      </c>
    </row>
    <row r="40" spans="1:11" ht="28.5" customHeight="1" outlineLevel="6">
      <c r="A40" s="9" t="s">
        <v>42</v>
      </c>
      <c r="B40" s="10" t="s">
        <v>41</v>
      </c>
      <c r="C40" s="6">
        <f>SUM(D40:F40)</f>
        <v>1233014.33</v>
      </c>
      <c r="D40" s="6"/>
      <c r="E40" s="6"/>
      <c r="F40" s="6">
        <v>1233014.33</v>
      </c>
      <c r="G40" s="8">
        <f>SUM(H40:J40)</f>
        <v>1177100.46</v>
      </c>
      <c r="H40" s="8"/>
      <c r="I40" s="8"/>
      <c r="J40" s="8">
        <v>1177100.46</v>
      </c>
      <c r="K40" s="15">
        <f t="shared" si="2"/>
        <v>95.46527005894569</v>
      </c>
    </row>
    <row r="41" spans="1:11" ht="42.75" customHeight="1" outlineLevel="2">
      <c r="A41" s="11" t="s">
        <v>43</v>
      </c>
      <c r="B41" s="12" t="s">
        <v>44</v>
      </c>
      <c r="C41" s="3">
        <f aca="true" t="shared" si="16" ref="C41:J42">SUM(C42)</f>
        <v>7320.96</v>
      </c>
      <c r="D41" s="3">
        <f t="shared" si="16"/>
        <v>0</v>
      </c>
      <c r="E41" s="3">
        <f t="shared" si="16"/>
        <v>0</v>
      </c>
      <c r="F41" s="3">
        <f t="shared" si="16"/>
        <v>7320.96</v>
      </c>
      <c r="G41" s="3">
        <f t="shared" si="16"/>
        <v>7320.96</v>
      </c>
      <c r="H41" s="3">
        <f t="shared" si="16"/>
        <v>0</v>
      </c>
      <c r="I41" s="3">
        <f t="shared" si="16"/>
        <v>0</v>
      </c>
      <c r="J41" s="3">
        <f t="shared" si="16"/>
        <v>7320.96</v>
      </c>
      <c r="K41" s="15">
        <f t="shared" si="2"/>
        <v>100</v>
      </c>
    </row>
    <row r="42" spans="1:11" ht="42.75" customHeight="1" outlineLevel="4">
      <c r="A42" s="11" t="s">
        <v>45</v>
      </c>
      <c r="B42" s="12" t="s">
        <v>46</v>
      </c>
      <c r="C42" s="3">
        <f t="shared" si="16"/>
        <v>7320.96</v>
      </c>
      <c r="D42" s="3">
        <f t="shared" si="16"/>
        <v>0</v>
      </c>
      <c r="E42" s="3">
        <f t="shared" si="16"/>
        <v>0</v>
      </c>
      <c r="F42" s="3">
        <f t="shared" si="16"/>
        <v>7320.96</v>
      </c>
      <c r="G42" s="3">
        <f t="shared" si="16"/>
        <v>7320.96</v>
      </c>
      <c r="H42" s="3">
        <f t="shared" si="16"/>
        <v>0</v>
      </c>
      <c r="I42" s="3">
        <f t="shared" si="16"/>
        <v>0</v>
      </c>
      <c r="J42" s="3">
        <f t="shared" si="16"/>
        <v>7320.96</v>
      </c>
      <c r="K42" s="15">
        <f t="shared" si="2"/>
        <v>100</v>
      </c>
    </row>
    <row r="43" spans="1:11" ht="28.5" customHeight="1" outlineLevel="6">
      <c r="A43" s="9" t="s">
        <v>48</v>
      </c>
      <c r="B43" s="10" t="s">
        <v>47</v>
      </c>
      <c r="C43" s="6">
        <f>SUM(D43:F43)</f>
        <v>7320.96</v>
      </c>
      <c r="D43" s="6"/>
      <c r="E43" s="6"/>
      <c r="F43" s="6">
        <v>7320.96</v>
      </c>
      <c r="G43" s="8">
        <f>SUM(H43:J43)</f>
        <v>7320.96</v>
      </c>
      <c r="H43" s="8"/>
      <c r="I43" s="8"/>
      <c r="J43" s="8">
        <v>7320.96</v>
      </c>
      <c r="K43" s="15">
        <f t="shared" si="2"/>
        <v>100</v>
      </c>
    </row>
    <row r="44" spans="1:11" ht="28.5" customHeight="1" outlineLevel="2">
      <c r="A44" s="11" t="s">
        <v>49</v>
      </c>
      <c r="B44" s="12" t="s">
        <v>50</v>
      </c>
      <c r="C44" s="3">
        <f aca="true" t="shared" si="17" ref="C44:J45">SUM(C45)</f>
        <v>1001496.53</v>
      </c>
      <c r="D44" s="3">
        <f t="shared" si="17"/>
        <v>0</v>
      </c>
      <c r="E44" s="3">
        <f t="shared" si="17"/>
        <v>0</v>
      </c>
      <c r="F44" s="3">
        <f t="shared" si="17"/>
        <v>1001496.53</v>
      </c>
      <c r="G44" s="3">
        <f t="shared" si="17"/>
        <v>975224.18</v>
      </c>
      <c r="H44" s="3">
        <f t="shared" si="17"/>
        <v>0</v>
      </c>
      <c r="I44" s="3">
        <f t="shared" si="17"/>
        <v>0</v>
      </c>
      <c r="J44" s="3">
        <f t="shared" si="17"/>
        <v>975224.18</v>
      </c>
      <c r="K44" s="15">
        <f t="shared" si="2"/>
        <v>97.37669086082606</v>
      </c>
    </row>
    <row r="45" spans="1:11" ht="42.75" customHeight="1" outlineLevel="4">
      <c r="A45" s="11" t="s">
        <v>51</v>
      </c>
      <c r="B45" s="12" t="s">
        <v>52</v>
      </c>
      <c r="C45" s="3">
        <f t="shared" si="17"/>
        <v>1001496.53</v>
      </c>
      <c r="D45" s="3">
        <f t="shared" si="17"/>
        <v>0</v>
      </c>
      <c r="E45" s="3">
        <f t="shared" si="17"/>
        <v>0</v>
      </c>
      <c r="F45" s="3">
        <f t="shared" si="17"/>
        <v>1001496.53</v>
      </c>
      <c r="G45" s="3">
        <f t="shared" si="17"/>
        <v>975224.18</v>
      </c>
      <c r="H45" s="3">
        <f t="shared" si="17"/>
        <v>0</v>
      </c>
      <c r="I45" s="3">
        <f t="shared" si="17"/>
        <v>0</v>
      </c>
      <c r="J45" s="3">
        <f t="shared" si="17"/>
        <v>975224.18</v>
      </c>
      <c r="K45" s="15">
        <f t="shared" si="2"/>
        <v>97.37669086082606</v>
      </c>
    </row>
    <row r="46" spans="1:11" ht="42.75" customHeight="1" outlineLevel="6">
      <c r="A46" s="9" t="s">
        <v>54</v>
      </c>
      <c r="B46" s="10" t="s">
        <v>53</v>
      </c>
      <c r="C46" s="6">
        <f>SUM(D46:F46)</f>
        <v>1001496.53</v>
      </c>
      <c r="D46" s="6"/>
      <c r="E46" s="6"/>
      <c r="F46" s="6">
        <v>1001496.53</v>
      </c>
      <c r="G46" s="8">
        <f>SUM(H46:J46)</f>
        <v>975224.18</v>
      </c>
      <c r="H46" s="8"/>
      <c r="I46" s="8"/>
      <c r="J46" s="8">
        <v>975224.18</v>
      </c>
      <c r="K46" s="15">
        <f t="shared" si="2"/>
        <v>97.37669086082606</v>
      </c>
    </row>
    <row r="47" spans="1:11" ht="78.75" customHeight="1" outlineLevel="6">
      <c r="A47" s="9" t="s">
        <v>155</v>
      </c>
      <c r="B47" s="12" t="s">
        <v>151</v>
      </c>
      <c r="C47" s="3">
        <f>SUM(D47:F47)</f>
        <v>3531910.81</v>
      </c>
      <c r="D47" s="3">
        <f>SUM(D48)</f>
        <v>2873999.71</v>
      </c>
      <c r="E47" s="3">
        <f>SUM(E48)</f>
        <v>284242.29</v>
      </c>
      <c r="F47" s="3">
        <f>SUM(F48)</f>
        <v>373668.81</v>
      </c>
      <c r="G47" s="13">
        <f>SUM(H47:J47)</f>
        <v>3503433.96</v>
      </c>
      <c r="H47" s="13">
        <f>SUM(H48)</f>
        <v>2849381.49</v>
      </c>
      <c r="I47" s="13">
        <f>SUM(I48)</f>
        <v>281807.5</v>
      </c>
      <c r="J47" s="13">
        <f>SUM(J48)</f>
        <v>372244.97</v>
      </c>
      <c r="K47" s="20">
        <f t="shared" si="2"/>
        <v>99.1937268087469</v>
      </c>
    </row>
    <row r="48" spans="1:11" ht="93" customHeight="1" outlineLevel="6">
      <c r="A48" s="9" t="s">
        <v>156</v>
      </c>
      <c r="B48" s="12" t="s">
        <v>152</v>
      </c>
      <c r="C48" s="3">
        <f>SUM(D48:F48)</f>
        <v>3531910.81</v>
      </c>
      <c r="D48" s="3">
        <f>SUM(D49:D50)</f>
        <v>2873999.71</v>
      </c>
      <c r="E48" s="3">
        <f>SUM(E49:E50)</f>
        <v>284242.29</v>
      </c>
      <c r="F48" s="3">
        <f>SUM(F49:F50)</f>
        <v>373668.81</v>
      </c>
      <c r="G48" s="13">
        <f>SUM(H48:J48)</f>
        <v>3503433.96</v>
      </c>
      <c r="H48" s="13">
        <f>SUM(H49:H50)</f>
        <v>2849381.49</v>
      </c>
      <c r="I48" s="13">
        <f>SUM(I49:I50)</f>
        <v>281807.5</v>
      </c>
      <c r="J48" s="13">
        <f>SUM(J49:J50)</f>
        <v>372244.97</v>
      </c>
      <c r="K48" s="20">
        <f t="shared" si="2"/>
        <v>99.1937268087469</v>
      </c>
    </row>
    <row r="49" spans="1:11" ht="50.25" customHeight="1" outlineLevel="6">
      <c r="A49" s="9" t="s">
        <v>157</v>
      </c>
      <c r="B49" s="10" t="s">
        <v>153</v>
      </c>
      <c r="C49" s="6">
        <f>SUM(D49:F49)</f>
        <v>373668.81</v>
      </c>
      <c r="D49" s="6"/>
      <c r="E49" s="6"/>
      <c r="F49" s="6">
        <v>373668.81</v>
      </c>
      <c r="G49" s="8">
        <f>SUM(H49:J49)</f>
        <v>372244.97</v>
      </c>
      <c r="H49" s="8"/>
      <c r="I49" s="8"/>
      <c r="J49" s="8">
        <v>372244.97</v>
      </c>
      <c r="K49" s="15">
        <f t="shared" si="2"/>
        <v>99.61895669055171</v>
      </c>
    </row>
    <row r="50" spans="1:11" ht="42.75" customHeight="1" outlineLevel="6">
      <c r="A50" s="9" t="s">
        <v>158</v>
      </c>
      <c r="B50" s="10" t="s">
        <v>154</v>
      </c>
      <c r="C50" s="6">
        <f>SUM(D50:F50)</f>
        <v>3158242</v>
      </c>
      <c r="D50" s="6">
        <v>2873999.71</v>
      </c>
      <c r="E50" s="6">
        <v>284242.29</v>
      </c>
      <c r="F50" s="6"/>
      <c r="G50" s="8">
        <f>SUM(H50:J50)</f>
        <v>3131188.99</v>
      </c>
      <c r="H50" s="27">
        <v>2849381.49</v>
      </c>
      <c r="I50" s="27">
        <v>281807.5</v>
      </c>
      <c r="J50" s="27"/>
      <c r="K50" s="15">
        <f t="shared" si="2"/>
        <v>99.14341554573716</v>
      </c>
    </row>
    <row r="51" spans="1:11" ht="99.75" customHeight="1" outlineLevel="1">
      <c r="A51" s="11" t="s">
        <v>55</v>
      </c>
      <c r="B51" s="12" t="s">
        <v>56</v>
      </c>
      <c r="C51" s="3">
        <f aca="true" t="shared" si="18" ref="C51:J51">SUM(C52+C58+C62)</f>
        <v>45446424.07</v>
      </c>
      <c r="D51" s="3">
        <f t="shared" si="18"/>
        <v>0</v>
      </c>
      <c r="E51" s="3">
        <f t="shared" si="18"/>
        <v>27291460</v>
      </c>
      <c r="F51" s="3">
        <f t="shared" si="18"/>
        <v>18154964.07</v>
      </c>
      <c r="G51" s="3">
        <f t="shared" si="18"/>
        <v>25600026.83</v>
      </c>
      <c r="H51" s="3">
        <f t="shared" si="18"/>
        <v>0</v>
      </c>
      <c r="I51" s="3">
        <f t="shared" si="18"/>
        <v>19056481.64</v>
      </c>
      <c r="J51" s="3">
        <f t="shared" si="18"/>
        <v>6543545.1899999995</v>
      </c>
      <c r="K51" s="15">
        <f t="shared" si="2"/>
        <v>56.33012355508744</v>
      </c>
    </row>
    <row r="52" spans="1:11" ht="85.5" customHeight="1" outlineLevel="2">
      <c r="A52" s="11" t="s">
        <v>57</v>
      </c>
      <c r="B52" s="12" t="s">
        <v>58</v>
      </c>
      <c r="C52" s="3">
        <f aca="true" t="shared" si="19" ref="C52:J52">SUM(C53)</f>
        <v>43476139.08</v>
      </c>
      <c r="D52" s="3">
        <f t="shared" si="19"/>
        <v>0</v>
      </c>
      <c r="E52" s="3">
        <f t="shared" si="19"/>
        <v>27291460</v>
      </c>
      <c r="F52" s="3">
        <f t="shared" si="19"/>
        <v>16184679.08</v>
      </c>
      <c r="G52" s="3">
        <f t="shared" si="19"/>
        <v>23971347.93</v>
      </c>
      <c r="H52" s="3">
        <f t="shared" si="19"/>
        <v>0</v>
      </c>
      <c r="I52" s="3">
        <f t="shared" si="19"/>
        <v>19056481.64</v>
      </c>
      <c r="J52" s="3">
        <f t="shared" si="19"/>
        <v>4914866.29</v>
      </c>
      <c r="K52" s="15">
        <f t="shared" si="2"/>
        <v>55.13679097835842</v>
      </c>
    </row>
    <row r="53" spans="1:11" ht="42.75" customHeight="1" outlineLevel="4">
      <c r="A53" s="11" t="s">
        <v>59</v>
      </c>
      <c r="B53" s="12" t="s">
        <v>60</v>
      </c>
      <c r="C53" s="3">
        <f aca="true" t="shared" si="20" ref="C53:J53">SUM(C54:C57)</f>
        <v>43476139.08</v>
      </c>
      <c r="D53" s="3">
        <f t="shared" si="20"/>
        <v>0</v>
      </c>
      <c r="E53" s="3">
        <f t="shared" si="20"/>
        <v>27291460</v>
      </c>
      <c r="F53" s="3">
        <f t="shared" si="20"/>
        <v>16184679.08</v>
      </c>
      <c r="G53" s="3">
        <f t="shared" si="20"/>
        <v>23971347.93</v>
      </c>
      <c r="H53" s="3">
        <f t="shared" si="20"/>
        <v>0</v>
      </c>
      <c r="I53" s="3">
        <f t="shared" si="20"/>
        <v>19056481.64</v>
      </c>
      <c r="J53" s="3">
        <f t="shared" si="20"/>
        <v>4914866.29</v>
      </c>
      <c r="K53" s="15">
        <f t="shared" si="2"/>
        <v>55.13679097835842</v>
      </c>
    </row>
    <row r="54" spans="1:11" ht="90" customHeight="1" outlineLevel="6">
      <c r="A54" s="9" t="s">
        <v>62</v>
      </c>
      <c r="B54" s="10" t="s">
        <v>61</v>
      </c>
      <c r="C54" s="6">
        <f>SUM(D54:F54)</f>
        <v>14130480.78</v>
      </c>
      <c r="D54" s="6"/>
      <c r="E54" s="6"/>
      <c r="F54" s="6">
        <v>14130480.78</v>
      </c>
      <c r="G54" s="8">
        <f>SUM(H54:J54)</f>
        <v>3480507.46</v>
      </c>
      <c r="H54" s="8"/>
      <c r="I54" s="8"/>
      <c r="J54" s="8">
        <v>3480507.46</v>
      </c>
      <c r="K54" s="15">
        <f t="shared" si="2"/>
        <v>24.63120338358367</v>
      </c>
    </row>
    <row r="55" spans="1:11" ht="164.25" customHeight="1" outlineLevel="6">
      <c r="A55" s="9" t="s">
        <v>161</v>
      </c>
      <c r="B55" s="10" t="s">
        <v>159</v>
      </c>
      <c r="C55" s="6">
        <f>SUM(D55:F55)</f>
        <v>23053950</v>
      </c>
      <c r="D55" s="6"/>
      <c r="E55" s="6">
        <v>23053950</v>
      </c>
      <c r="F55" s="6"/>
      <c r="G55" s="8">
        <f>SUM(H55:J55)</f>
        <v>16097604.28</v>
      </c>
      <c r="H55" s="8"/>
      <c r="I55" s="8">
        <v>16097604.28</v>
      </c>
      <c r="J55" s="8"/>
      <c r="K55" s="15">
        <f t="shared" si="2"/>
        <v>69.82579679404179</v>
      </c>
    </row>
    <row r="56" spans="1:11" ht="117" customHeight="1" outlineLevel="6">
      <c r="A56" s="9" t="s">
        <v>162</v>
      </c>
      <c r="B56" s="10" t="s">
        <v>160</v>
      </c>
      <c r="C56" s="6">
        <f>SUM(D56:F56)</f>
        <v>4237510</v>
      </c>
      <c r="D56" s="6"/>
      <c r="E56" s="6">
        <v>4237510</v>
      </c>
      <c r="F56" s="6"/>
      <c r="G56" s="8">
        <f>SUM(H56:J56)</f>
        <v>2958877.36</v>
      </c>
      <c r="H56" s="8"/>
      <c r="I56" s="8">
        <v>2958877.36</v>
      </c>
      <c r="J56" s="8"/>
      <c r="K56" s="15">
        <f t="shared" si="2"/>
        <v>69.82584961451418</v>
      </c>
    </row>
    <row r="57" spans="1:11" ht="118.5" customHeight="1" outlineLevel="5">
      <c r="A57" s="9" t="s">
        <v>63</v>
      </c>
      <c r="B57" s="10" t="s">
        <v>141</v>
      </c>
      <c r="C57" s="6">
        <f>SUM(D57:F57)</f>
        <v>2054198.3</v>
      </c>
      <c r="D57" s="6"/>
      <c r="E57" s="6"/>
      <c r="F57" s="6">
        <v>2054198.3</v>
      </c>
      <c r="G57" s="8">
        <f>SUM(H57:J57)</f>
        <v>1434358.83</v>
      </c>
      <c r="H57" s="8"/>
      <c r="I57" s="8"/>
      <c r="J57" s="8">
        <v>1434358.83</v>
      </c>
      <c r="K57" s="15">
        <f t="shared" si="2"/>
        <v>69.82572373855047</v>
      </c>
    </row>
    <row r="58" spans="1:11" ht="57" customHeight="1" outlineLevel="2">
      <c r="A58" s="11" t="s">
        <v>64</v>
      </c>
      <c r="B58" s="12" t="s">
        <v>65</v>
      </c>
      <c r="C58" s="3">
        <f aca="true" t="shared" si="21" ref="C58:J58">SUM(C59)</f>
        <v>854015.99</v>
      </c>
      <c r="D58" s="3">
        <f t="shared" si="21"/>
        <v>0</v>
      </c>
      <c r="E58" s="3">
        <f t="shared" si="21"/>
        <v>0</v>
      </c>
      <c r="F58" s="3">
        <f t="shared" si="21"/>
        <v>854015.99</v>
      </c>
      <c r="G58" s="3">
        <f t="shared" si="21"/>
        <v>601838.25</v>
      </c>
      <c r="H58" s="3">
        <f t="shared" si="21"/>
        <v>0</v>
      </c>
      <c r="I58" s="3">
        <f t="shared" si="21"/>
        <v>0</v>
      </c>
      <c r="J58" s="3">
        <f t="shared" si="21"/>
        <v>601838.25</v>
      </c>
      <c r="K58" s="15">
        <f t="shared" si="2"/>
        <v>70.47154351290308</v>
      </c>
    </row>
    <row r="59" spans="1:11" ht="42.75" customHeight="1" outlineLevel="4">
      <c r="A59" s="11" t="s">
        <v>66</v>
      </c>
      <c r="B59" s="12" t="s">
        <v>67</v>
      </c>
      <c r="C59" s="3">
        <f aca="true" t="shared" si="22" ref="C59:J59">SUM(C60:C61)</f>
        <v>854015.99</v>
      </c>
      <c r="D59" s="3">
        <f t="shared" si="22"/>
        <v>0</v>
      </c>
      <c r="E59" s="3">
        <f t="shared" si="22"/>
        <v>0</v>
      </c>
      <c r="F59" s="3">
        <f t="shared" si="22"/>
        <v>854015.99</v>
      </c>
      <c r="G59" s="3">
        <f t="shared" si="22"/>
        <v>601838.25</v>
      </c>
      <c r="H59" s="3">
        <f t="shared" si="22"/>
        <v>0</v>
      </c>
      <c r="I59" s="3">
        <f t="shared" si="22"/>
        <v>0</v>
      </c>
      <c r="J59" s="3">
        <f t="shared" si="22"/>
        <v>601838.25</v>
      </c>
      <c r="K59" s="15">
        <f t="shared" si="2"/>
        <v>70.47154351290308</v>
      </c>
    </row>
    <row r="60" spans="1:11" ht="28.5" customHeight="1" outlineLevel="6">
      <c r="A60" s="9" t="s">
        <v>69</v>
      </c>
      <c r="B60" s="10" t="s">
        <v>68</v>
      </c>
      <c r="C60" s="6">
        <f>SUM(D60:F60)</f>
        <v>646465.99</v>
      </c>
      <c r="D60" s="6"/>
      <c r="E60" s="6"/>
      <c r="F60" s="6">
        <v>646465.99</v>
      </c>
      <c r="G60" s="8">
        <f>SUM(H60:J60)</f>
        <v>395760.43</v>
      </c>
      <c r="H60" s="8"/>
      <c r="I60" s="8"/>
      <c r="J60" s="8">
        <v>395760.43</v>
      </c>
      <c r="K60" s="15">
        <f t="shared" si="2"/>
        <v>61.21906428519155</v>
      </c>
    </row>
    <row r="61" spans="1:11" ht="57" customHeight="1" outlineLevel="6">
      <c r="A61" s="9" t="s">
        <v>71</v>
      </c>
      <c r="B61" s="10" t="s">
        <v>70</v>
      </c>
      <c r="C61" s="6">
        <f>SUM(D61:F61)</f>
        <v>207550</v>
      </c>
      <c r="D61" s="6"/>
      <c r="E61" s="6"/>
      <c r="F61" s="6">
        <v>207550</v>
      </c>
      <c r="G61" s="8">
        <f>SUM(H61:J61)</f>
        <v>206077.82</v>
      </c>
      <c r="H61" s="8"/>
      <c r="I61" s="8"/>
      <c r="J61" s="8">
        <v>206077.82</v>
      </c>
      <c r="K61" s="15">
        <f t="shared" si="2"/>
        <v>99.29068658154662</v>
      </c>
    </row>
    <row r="62" spans="1:11" ht="71.25" customHeight="1" outlineLevel="2">
      <c r="A62" s="11" t="s">
        <v>72</v>
      </c>
      <c r="B62" s="12" t="s">
        <v>73</v>
      </c>
      <c r="C62" s="3">
        <f aca="true" t="shared" si="23" ref="C62:J62">SUM(C63+C66)</f>
        <v>1116269</v>
      </c>
      <c r="D62" s="3">
        <f t="shared" si="23"/>
        <v>0</v>
      </c>
      <c r="E62" s="3">
        <f t="shared" si="23"/>
        <v>0</v>
      </c>
      <c r="F62" s="3">
        <f t="shared" si="23"/>
        <v>1116269</v>
      </c>
      <c r="G62" s="3">
        <f t="shared" si="23"/>
        <v>1026840.6499999999</v>
      </c>
      <c r="H62" s="3">
        <f t="shared" si="23"/>
        <v>0</v>
      </c>
      <c r="I62" s="3">
        <f t="shared" si="23"/>
        <v>0</v>
      </c>
      <c r="J62" s="3">
        <f t="shared" si="23"/>
        <v>1026840.6499999999</v>
      </c>
      <c r="K62" s="15">
        <f t="shared" si="2"/>
        <v>91.98863804333901</v>
      </c>
    </row>
    <row r="63" spans="1:11" ht="28.5" customHeight="1" outlineLevel="4">
      <c r="A63" s="11" t="s">
        <v>74</v>
      </c>
      <c r="B63" s="12" t="s">
        <v>75</v>
      </c>
      <c r="C63" s="3">
        <f aca="true" t="shared" si="24" ref="C63:J63">SUM(C64:C65)</f>
        <v>516269</v>
      </c>
      <c r="D63" s="3">
        <f t="shared" si="24"/>
        <v>0</v>
      </c>
      <c r="E63" s="3">
        <f t="shared" si="24"/>
        <v>0</v>
      </c>
      <c r="F63" s="3">
        <f t="shared" si="24"/>
        <v>516269</v>
      </c>
      <c r="G63" s="3">
        <f t="shared" si="24"/>
        <v>516268.8</v>
      </c>
      <c r="H63" s="3">
        <f t="shared" si="24"/>
        <v>0</v>
      </c>
      <c r="I63" s="3">
        <f t="shared" si="24"/>
        <v>0</v>
      </c>
      <c r="J63" s="3">
        <f t="shared" si="24"/>
        <v>516268.8</v>
      </c>
      <c r="K63" s="15">
        <f t="shared" si="2"/>
        <v>99.99996126050567</v>
      </c>
    </row>
    <row r="64" spans="1:11" ht="28.5" customHeight="1" outlineLevel="6">
      <c r="A64" s="9" t="s">
        <v>77</v>
      </c>
      <c r="B64" s="10" t="s">
        <v>76</v>
      </c>
      <c r="C64" s="6">
        <f>SUM(D64:F64)</f>
        <v>32559</v>
      </c>
      <c r="D64" s="6"/>
      <c r="E64" s="6"/>
      <c r="F64" s="6">
        <v>32559</v>
      </c>
      <c r="G64" s="8">
        <f>SUM(H64:J64)</f>
        <v>32559</v>
      </c>
      <c r="H64" s="8"/>
      <c r="I64" s="8"/>
      <c r="J64" s="8">
        <v>32559</v>
      </c>
      <c r="K64" s="15">
        <f t="shared" si="2"/>
        <v>100</v>
      </c>
    </row>
    <row r="65" spans="1:11" ht="42.75" customHeight="1" outlineLevel="6">
      <c r="A65" s="9" t="s">
        <v>79</v>
      </c>
      <c r="B65" s="10" t="s">
        <v>78</v>
      </c>
      <c r="C65" s="6">
        <f>SUM(D65:F65)</f>
        <v>483710</v>
      </c>
      <c r="D65" s="6"/>
      <c r="E65" s="6"/>
      <c r="F65" s="6">
        <v>483710</v>
      </c>
      <c r="G65" s="8">
        <f>SUM(H65:J65)</f>
        <v>483709.8</v>
      </c>
      <c r="H65" s="8"/>
      <c r="I65" s="8"/>
      <c r="J65" s="8">
        <v>483709.8</v>
      </c>
      <c r="K65" s="15">
        <f t="shared" si="2"/>
        <v>99.99995865291187</v>
      </c>
    </row>
    <row r="66" spans="1:11" ht="42.75" customHeight="1" outlineLevel="4">
      <c r="A66" s="11" t="s">
        <v>80</v>
      </c>
      <c r="B66" s="12" t="s">
        <v>81</v>
      </c>
      <c r="C66" s="3">
        <f aca="true" t="shared" si="25" ref="C66:J66">SUM(C67)</f>
        <v>600000</v>
      </c>
      <c r="D66" s="3">
        <f t="shared" si="25"/>
        <v>0</v>
      </c>
      <c r="E66" s="3">
        <f t="shared" si="25"/>
        <v>0</v>
      </c>
      <c r="F66" s="3">
        <f t="shared" si="25"/>
        <v>600000</v>
      </c>
      <c r="G66" s="3">
        <f t="shared" si="25"/>
        <v>510571.85</v>
      </c>
      <c r="H66" s="3">
        <f t="shared" si="25"/>
        <v>0</v>
      </c>
      <c r="I66" s="3">
        <f t="shared" si="25"/>
        <v>0</v>
      </c>
      <c r="J66" s="3">
        <f t="shared" si="25"/>
        <v>510571.85</v>
      </c>
      <c r="K66" s="15">
        <f t="shared" si="2"/>
        <v>85.09530833333334</v>
      </c>
    </row>
    <row r="67" spans="1:11" ht="57" customHeight="1" outlineLevel="6">
      <c r="A67" s="9" t="s">
        <v>83</v>
      </c>
      <c r="B67" s="10" t="s">
        <v>82</v>
      </c>
      <c r="C67" s="6">
        <f>SUM(D67:F67)</f>
        <v>600000</v>
      </c>
      <c r="D67" s="6"/>
      <c r="E67" s="6"/>
      <c r="F67" s="6">
        <v>600000</v>
      </c>
      <c r="G67" s="8">
        <f>SUM(H67:J67)</f>
        <v>510571.85</v>
      </c>
      <c r="H67" s="8"/>
      <c r="I67" s="8"/>
      <c r="J67" s="8">
        <v>510571.85</v>
      </c>
      <c r="K67" s="15">
        <f t="shared" si="2"/>
        <v>85.09530833333334</v>
      </c>
    </row>
    <row r="68" spans="1:11" ht="57" customHeight="1" outlineLevel="6">
      <c r="A68" s="11" t="s">
        <v>142</v>
      </c>
      <c r="B68" s="12" t="s">
        <v>147</v>
      </c>
      <c r="C68" s="3">
        <f aca="true" t="shared" si="26" ref="C68:G69">SUM(C69)</f>
        <v>2554400</v>
      </c>
      <c r="D68" s="3">
        <f t="shared" si="26"/>
        <v>2208278.8</v>
      </c>
      <c r="E68" s="3">
        <f t="shared" si="26"/>
        <v>218401.2</v>
      </c>
      <c r="F68" s="3">
        <f t="shared" si="26"/>
        <v>127720</v>
      </c>
      <c r="G68" s="13">
        <f t="shared" si="26"/>
        <v>2554400</v>
      </c>
      <c r="H68" s="13">
        <f aca="true" t="shared" si="27" ref="H68:J69">SUM(H69)</f>
        <v>2208278.8</v>
      </c>
      <c r="I68" s="13">
        <f t="shared" si="27"/>
        <v>218401.2</v>
      </c>
      <c r="J68" s="13">
        <f t="shared" si="27"/>
        <v>127720</v>
      </c>
      <c r="K68" s="15">
        <f t="shared" si="2"/>
        <v>100</v>
      </c>
    </row>
    <row r="69" spans="1:11" ht="57" customHeight="1" outlineLevel="6">
      <c r="A69" s="11" t="s">
        <v>143</v>
      </c>
      <c r="B69" s="12" t="s">
        <v>146</v>
      </c>
      <c r="C69" s="3">
        <f t="shared" si="26"/>
        <v>2554400</v>
      </c>
      <c r="D69" s="3">
        <f t="shared" si="26"/>
        <v>2208278.8</v>
      </c>
      <c r="E69" s="3">
        <f t="shared" si="26"/>
        <v>218401.2</v>
      </c>
      <c r="F69" s="3">
        <f t="shared" si="26"/>
        <v>127720</v>
      </c>
      <c r="G69" s="13">
        <f t="shared" si="26"/>
        <v>2554400</v>
      </c>
      <c r="H69" s="13">
        <f t="shared" si="27"/>
        <v>2208278.8</v>
      </c>
      <c r="I69" s="13">
        <f t="shared" si="27"/>
        <v>218401.2</v>
      </c>
      <c r="J69" s="13">
        <f t="shared" si="27"/>
        <v>127720</v>
      </c>
      <c r="K69" s="15">
        <f t="shared" si="2"/>
        <v>100</v>
      </c>
    </row>
    <row r="70" spans="1:11" ht="57" customHeight="1" outlineLevel="6">
      <c r="A70" s="11" t="s">
        <v>144</v>
      </c>
      <c r="B70" s="12" t="s">
        <v>145</v>
      </c>
      <c r="C70" s="3">
        <f>SUM(D70:F70)</f>
        <v>2554400</v>
      </c>
      <c r="D70" s="3">
        <f aca="true" t="shared" si="28" ref="D70:J70">SUM(D71+D72)</f>
        <v>2208278.8</v>
      </c>
      <c r="E70" s="3">
        <f t="shared" si="28"/>
        <v>218401.2</v>
      </c>
      <c r="F70" s="3">
        <f t="shared" si="28"/>
        <v>127720</v>
      </c>
      <c r="G70" s="3">
        <f t="shared" si="28"/>
        <v>2554400</v>
      </c>
      <c r="H70" s="3">
        <f t="shared" si="28"/>
        <v>2208278.8</v>
      </c>
      <c r="I70" s="3">
        <f t="shared" si="28"/>
        <v>218401.2</v>
      </c>
      <c r="J70" s="3">
        <f t="shared" si="28"/>
        <v>127720</v>
      </c>
      <c r="K70" s="15">
        <f t="shared" si="2"/>
        <v>100</v>
      </c>
    </row>
    <row r="71" spans="1:11" ht="76.5" customHeight="1" outlineLevel="6">
      <c r="A71" s="9" t="s">
        <v>175</v>
      </c>
      <c r="B71" s="10" t="s">
        <v>174</v>
      </c>
      <c r="C71" s="6">
        <f>SUM(D71:F71)</f>
        <v>127720</v>
      </c>
      <c r="D71" s="6"/>
      <c r="E71" s="6"/>
      <c r="F71" s="6">
        <v>127720</v>
      </c>
      <c r="G71" s="8">
        <f>SUM(H71:J71)</f>
        <v>127720</v>
      </c>
      <c r="H71" s="8"/>
      <c r="I71" s="8"/>
      <c r="J71" s="8">
        <v>127720</v>
      </c>
      <c r="K71" s="15">
        <f t="shared" si="2"/>
        <v>100</v>
      </c>
    </row>
    <row r="72" spans="1:11" ht="39" customHeight="1" outlineLevel="6">
      <c r="A72" s="9" t="s">
        <v>164</v>
      </c>
      <c r="B72" s="10" t="s">
        <v>163</v>
      </c>
      <c r="C72" s="6">
        <f>SUM(D72:F72)</f>
        <v>2426680</v>
      </c>
      <c r="D72" s="6">
        <v>2208278.8</v>
      </c>
      <c r="E72" s="6">
        <v>218401.2</v>
      </c>
      <c r="F72" s="6"/>
      <c r="G72" s="8">
        <f>SUM(H72:J72)</f>
        <v>2426680</v>
      </c>
      <c r="H72" s="8">
        <v>2208278.8</v>
      </c>
      <c r="I72" s="8">
        <v>218401.2</v>
      </c>
      <c r="J72" s="8"/>
      <c r="K72" s="15">
        <f t="shared" si="2"/>
        <v>100</v>
      </c>
    </row>
    <row r="73" spans="1:11" ht="57" customHeight="1" outlineLevel="1">
      <c r="A73" s="11" t="s">
        <v>84</v>
      </c>
      <c r="B73" s="12" t="s">
        <v>85</v>
      </c>
      <c r="C73" s="3">
        <f aca="true" t="shared" si="29" ref="C73:J73">SUM(C74+C77)</f>
        <v>65298</v>
      </c>
      <c r="D73" s="3">
        <f t="shared" si="29"/>
        <v>0</v>
      </c>
      <c r="E73" s="3">
        <f t="shared" si="29"/>
        <v>0</v>
      </c>
      <c r="F73" s="3">
        <f t="shared" si="29"/>
        <v>65298</v>
      </c>
      <c r="G73" s="3">
        <f t="shared" si="29"/>
        <v>40385.4</v>
      </c>
      <c r="H73" s="3">
        <f t="shared" si="29"/>
        <v>0</v>
      </c>
      <c r="I73" s="3">
        <f t="shared" si="29"/>
        <v>0</v>
      </c>
      <c r="J73" s="3">
        <f t="shared" si="29"/>
        <v>40385.4</v>
      </c>
      <c r="K73" s="15">
        <f t="shared" si="2"/>
        <v>61.847836074611784</v>
      </c>
    </row>
    <row r="74" spans="1:11" ht="28.5" customHeight="1" outlineLevel="2">
      <c r="A74" s="11" t="s">
        <v>86</v>
      </c>
      <c r="B74" s="12" t="s">
        <v>87</v>
      </c>
      <c r="C74" s="3">
        <f aca="true" t="shared" si="30" ref="C74:J75">SUM(C75)</f>
        <v>10298</v>
      </c>
      <c r="D74" s="3">
        <f t="shared" si="30"/>
        <v>0</v>
      </c>
      <c r="E74" s="3">
        <f t="shared" si="30"/>
        <v>0</v>
      </c>
      <c r="F74" s="3">
        <f t="shared" si="30"/>
        <v>10298</v>
      </c>
      <c r="G74" s="3">
        <f t="shared" si="30"/>
        <v>10298</v>
      </c>
      <c r="H74" s="3">
        <f t="shared" si="30"/>
        <v>0</v>
      </c>
      <c r="I74" s="3">
        <f t="shared" si="30"/>
        <v>0</v>
      </c>
      <c r="J74" s="3">
        <f t="shared" si="30"/>
        <v>10298</v>
      </c>
      <c r="K74" s="15">
        <f t="shared" si="2"/>
        <v>100</v>
      </c>
    </row>
    <row r="75" spans="1:11" ht="28.5" customHeight="1" outlineLevel="4">
      <c r="A75" s="11" t="s">
        <v>88</v>
      </c>
      <c r="B75" s="12" t="s">
        <v>89</v>
      </c>
      <c r="C75" s="3">
        <f t="shared" si="30"/>
        <v>10298</v>
      </c>
      <c r="D75" s="3">
        <f t="shared" si="30"/>
        <v>0</v>
      </c>
      <c r="E75" s="3">
        <f t="shared" si="30"/>
        <v>0</v>
      </c>
      <c r="F75" s="3">
        <f t="shared" si="30"/>
        <v>10298</v>
      </c>
      <c r="G75" s="3">
        <f t="shared" si="30"/>
        <v>10298</v>
      </c>
      <c r="H75" s="3">
        <f t="shared" si="30"/>
        <v>0</v>
      </c>
      <c r="I75" s="3">
        <f t="shared" si="30"/>
        <v>0</v>
      </c>
      <c r="J75" s="3">
        <f t="shared" si="30"/>
        <v>10298</v>
      </c>
      <c r="K75" s="15">
        <f t="shared" si="2"/>
        <v>100</v>
      </c>
    </row>
    <row r="76" spans="1:11" ht="42.75" customHeight="1" outlineLevel="6">
      <c r="A76" s="9" t="s">
        <v>91</v>
      </c>
      <c r="B76" s="10" t="s">
        <v>90</v>
      </c>
      <c r="C76" s="6">
        <f>SUM(D76:F76)</f>
        <v>10298</v>
      </c>
      <c r="D76" s="6"/>
      <c r="E76" s="6"/>
      <c r="F76" s="6">
        <v>10298</v>
      </c>
      <c r="G76" s="8">
        <f>SUM(H76:J76)</f>
        <v>10298</v>
      </c>
      <c r="H76" s="8"/>
      <c r="I76" s="8"/>
      <c r="J76" s="8">
        <v>10298</v>
      </c>
      <c r="K76" s="15">
        <f t="shared" si="2"/>
        <v>100</v>
      </c>
    </row>
    <row r="77" spans="1:11" ht="42.75" customHeight="1" outlineLevel="2">
      <c r="A77" s="11" t="s">
        <v>92</v>
      </c>
      <c r="B77" s="12" t="s">
        <v>93</v>
      </c>
      <c r="C77" s="3">
        <f aca="true" t="shared" si="31" ref="C77:J78">SUM(C78)</f>
        <v>55000</v>
      </c>
      <c r="D77" s="3">
        <f t="shared" si="31"/>
        <v>0</v>
      </c>
      <c r="E77" s="3">
        <f t="shared" si="31"/>
        <v>0</v>
      </c>
      <c r="F77" s="3">
        <f t="shared" si="31"/>
        <v>55000</v>
      </c>
      <c r="G77" s="3">
        <f t="shared" si="31"/>
        <v>30087.4</v>
      </c>
      <c r="H77" s="3">
        <f t="shared" si="31"/>
        <v>0</v>
      </c>
      <c r="I77" s="3">
        <f t="shared" si="31"/>
        <v>0</v>
      </c>
      <c r="J77" s="3">
        <f t="shared" si="31"/>
        <v>30087.4</v>
      </c>
      <c r="K77" s="15">
        <f t="shared" si="2"/>
        <v>54.70436363636364</v>
      </c>
    </row>
    <row r="78" spans="1:11" ht="57" customHeight="1" outlineLevel="4">
      <c r="A78" s="11" t="s">
        <v>94</v>
      </c>
      <c r="B78" s="12" t="s">
        <v>95</v>
      </c>
      <c r="C78" s="3">
        <f t="shared" si="31"/>
        <v>55000</v>
      </c>
      <c r="D78" s="3">
        <f t="shared" si="31"/>
        <v>0</v>
      </c>
      <c r="E78" s="3">
        <f t="shared" si="31"/>
        <v>0</v>
      </c>
      <c r="F78" s="3">
        <f t="shared" si="31"/>
        <v>55000</v>
      </c>
      <c r="G78" s="3">
        <f t="shared" si="31"/>
        <v>30087.4</v>
      </c>
      <c r="H78" s="3">
        <f t="shared" si="31"/>
        <v>0</v>
      </c>
      <c r="I78" s="3">
        <f t="shared" si="31"/>
        <v>0</v>
      </c>
      <c r="J78" s="3">
        <f t="shared" si="31"/>
        <v>30087.4</v>
      </c>
      <c r="K78" s="15">
        <f t="shared" si="2"/>
        <v>54.70436363636364</v>
      </c>
    </row>
    <row r="79" spans="1:11" ht="42.75" customHeight="1" outlineLevel="6">
      <c r="A79" s="9" t="s">
        <v>97</v>
      </c>
      <c r="B79" s="10" t="s">
        <v>96</v>
      </c>
      <c r="C79" s="6">
        <f>SUM(D79:F79)</f>
        <v>55000</v>
      </c>
      <c r="D79" s="6"/>
      <c r="E79" s="6"/>
      <c r="F79" s="6">
        <v>55000</v>
      </c>
      <c r="G79" s="8">
        <f>SUM(H79:J79)</f>
        <v>30087.4</v>
      </c>
      <c r="H79" s="8"/>
      <c r="I79" s="8"/>
      <c r="J79" s="8">
        <v>30087.4</v>
      </c>
      <c r="K79" s="15">
        <f t="shared" si="2"/>
        <v>54.70436363636364</v>
      </c>
    </row>
    <row r="80" spans="1:11" ht="71.25" customHeight="1" outlineLevel="1">
      <c r="A80" s="11" t="s">
        <v>98</v>
      </c>
      <c r="B80" s="12" t="s">
        <v>99</v>
      </c>
      <c r="C80" s="3">
        <f aca="true" t="shared" si="32" ref="C80:J80">SUM(C81+C85)</f>
        <v>1055804.48</v>
      </c>
      <c r="D80" s="3">
        <f t="shared" si="32"/>
        <v>0</v>
      </c>
      <c r="E80" s="3">
        <f t="shared" si="32"/>
        <v>0</v>
      </c>
      <c r="F80" s="3">
        <f t="shared" si="32"/>
        <v>1055804.48</v>
      </c>
      <c r="G80" s="3">
        <f t="shared" si="32"/>
        <v>935804.48</v>
      </c>
      <c r="H80" s="3">
        <f t="shared" si="32"/>
        <v>0</v>
      </c>
      <c r="I80" s="3">
        <f t="shared" si="32"/>
        <v>0</v>
      </c>
      <c r="J80" s="3">
        <f t="shared" si="32"/>
        <v>935804.48</v>
      </c>
      <c r="K80" s="15">
        <f t="shared" si="2"/>
        <v>88.63425925224337</v>
      </c>
    </row>
    <row r="81" spans="1:11" ht="57" customHeight="1" outlineLevel="2">
      <c r="A81" s="11" t="s">
        <v>100</v>
      </c>
      <c r="B81" s="12" t="s">
        <v>101</v>
      </c>
      <c r="C81" s="3">
        <f aca="true" t="shared" si="33" ref="C81:J81">SUM(C82)</f>
        <v>822804.48</v>
      </c>
      <c r="D81" s="3">
        <f t="shared" si="33"/>
        <v>0</v>
      </c>
      <c r="E81" s="3">
        <f t="shared" si="33"/>
        <v>0</v>
      </c>
      <c r="F81" s="3">
        <f t="shared" si="33"/>
        <v>822804.48</v>
      </c>
      <c r="G81" s="3">
        <f t="shared" si="33"/>
        <v>822804.48</v>
      </c>
      <c r="H81" s="3">
        <f t="shared" si="33"/>
        <v>0</v>
      </c>
      <c r="I81" s="3">
        <f t="shared" si="33"/>
        <v>0</v>
      </c>
      <c r="J81" s="3">
        <f t="shared" si="33"/>
        <v>822804.48</v>
      </c>
      <c r="K81" s="15">
        <f t="shared" si="2"/>
        <v>100</v>
      </c>
    </row>
    <row r="82" spans="1:11" ht="42.75" customHeight="1" outlineLevel="4">
      <c r="A82" s="11" t="s">
        <v>102</v>
      </c>
      <c r="B82" s="12" t="s">
        <v>103</v>
      </c>
      <c r="C82" s="3">
        <f aca="true" t="shared" si="34" ref="C82:J82">SUM(C83:C84)</f>
        <v>822804.48</v>
      </c>
      <c r="D82" s="3">
        <f t="shared" si="34"/>
        <v>0</v>
      </c>
      <c r="E82" s="3">
        <f t="shared" si="34"/>
        <v>0</v>
      </c>
      <c r="F82" s="3">
        <f t="shared" si="34"/>
        <v>822804.48</v>
      </c>
      <c r="G82" s="3">
        <f t="shared" si="34"/>
        <v>822804.48</v>
      </c>
      <c r="H82" s="3">
        <f t="shared" si="34"/>
        <v>0</v>
      </c>
      <c r="I82" s="3">
        <f t="shared" si="34"/>
        <v>0</v>
      </c>
      <c r="J82" s="3">
        <f t="shared" si="34"/>
        <v>822804.48</v>
      </c>
      <c r="K82" s="15">
        <f t="shared" si="2"/>
        <v>100</v>
      </c>
    </row>
    <row r="83" spans="1:11" ht="42.75" customHeight="1" outlineLevel="5">
      <c r="A83" s="9" t="s">
        <v>104</v>
      </c>
      <c r="B83" s="10" t="s">
        <v>105</v>
      </c>
      <c r="C83" s="6">
        <f>SUM(D83:F83)</f>
        <v>400000</v>
      </c>
      <c r="D83" s="6"/>
      <c r="E83" s="6"/>
      <c r="F83" s="6">
        <v>400000</v>
      </c>
      <c r="G83" s="8">
        <f>SUM(H83:J83)</f>
        <v>400000</v>
      </c>
      <c r="H83" s="8"/>
      <c r="I83" s="8"/>
      <c r="J83" s="8">
        <v>400000</v>
      </c>
      <c r="K83" s="15">
        <f t="shared" si="2"/>
        <v>100</v>
      </c>
    </row>
    <row r="84" spans="1:11" ht="42.75" customHeight="1" outlineLevel="5">
      <c r="A84" s="9" t="s">
        <v>106</v>
      </c>
      <c r="B84" s="10" t="s">
        <v>107</v>
      </c>
      <c r="C84" s="6">
        <f>SUM(D84:F84)</f>
        <v>422804.48</v>
      </c>
      <c r="D84" s="6"/>
      <c r="E84" s="6"/>
      <c r="F84" s="6">
        <v>422804.48</v>
      </c>
      <c r="G84" s="8">
        <f>SUM(H84:J84)</f>
        <v>422804.48</v>
      </c>
      <c r="H84" s="8"/>
      <c r="I84" s="8"/>
      <c r="J84" s="8">
        <v>422804.48</v>
      </c>
      <c r="K84" s="15">
        <f t="shared" si="2"/>
        <v>100</v>
      </c>
    </row>
    <row r="85" spans="1:11" ht="42.75" customHeight="1" outlineLevel="2">
      <c r="A85" s="11" t="s">
        <v>108</v>
      </c>
      <c r="B85" s="12" t="s">
        <v>109</v>
      </c>
      <c r="C85" s="3">
        <f aca="true" t="shared" si="35" ref="C85:J86">SUM(C86)</f>
        <v>233000</v>
      </c>
      <c r="D85" s="3">
        <f t="shared" si="35"/>
        <v>0</v>
      </c>
      <c r="E85" s="3">
        <f t="shared" si="35"/>
        <v>0</v>
      </c>
      <c r="F85" s="3">
        <f t="shared" si="35"/>
        <v>233000</v>
      </c>
      <c r="G85" s="3">
        <f t="shared" si="35"/>
        <v>113000</v>
      </c>
      <c r="H85" s="3">
        <f t="shared" si="35"/>
        <v>0</v>
      </c>
      <c r="I85" s="3">
        <f t="shared" si="35"/>
        <v>0</v>
      </c>
      <c r="J85" s="3">
        <f t="shared" si="35"/>
        <v>113000</v>
      </c>
      <c r="K85" s="15">
        <f t="shared" si="2"/>
        <v>48.497854077253216</v>
      </c>
    </row>
    <row r="86" spans="1:11" ht="42.75" customHeight="1" outlineLevel="4">
      <c r="A86" s="11" t="s">
        <v>110</v>
      </c>
      <c r="B86" s="12" t="s">
        <v>111</v>
      </c>
      <c r="C86" s="3">
        <f t="shared" si="35"/>
        <v>233000</v>
      </c>
      <c r="D86" s="3">
        <f t="shared" si="35"/>
        <v>0</v>
      </c>
      <c r="E86" s="3">
        <f t="shared" si="35"/>
        <v>0</v>
      </c>
      <c r="F86" s="3">
        <f t="shared" si="35"/>
        <v>233000</v>
      </c>
      <c r="G86" s="3">
        <f t="shared" si="35"/>
        <v>113000</v>
      </c>
      <c r="H86" s="3">
        <f t="shared" si="35"/>
        <v>0</v>
      </c>
      <c r="I86" s="3">
        <f t="shared" si="35"/>
        <v>0</v>
      </c>
      <c r="J86" s="3">
        <f t="shared" si="35"/>
        <v>113000</v>
      </c>
      <c r="K86" s="15">
        <f aca="true" t="shared" si="36" ref="K86:K94">SUM(G86/C86*100)</f>
        <v>48.497854077253216</v>
      </c>
    </row>
    <row r="87" spans="1:11" ht="50.25" customHeight="1" outlineLevel="5">
      <c r="A87" s="9" t="s">
        <v>112</v>
      </c>
      <c r="B87" s="10" t="s">
        <v>113</v>
      </c>
      <c r="C87" s="6">
        <f>SUM(D87:F87)</f>
        <v>233000</v>
      </c>
      <c r="D87" s="6"/>
      <c r="E87" s="6"/>
      <c r="F87" s="6">
        <v>233000</v>
      </c>
      <c r="G87" s="8">
        <f>SUM(H87:J87)</f>
        <v>113000</v>
      </c>
      <c r="H87" s="8"/>
      <c r="I87" s="8"/>
      <c r="J87" s="8">
        <v>113000</v>
      </c>
      <c r="K87" s="15">
        <f t="shared" si="36"/>
        <v>48.497854077253216</v>
      </c>
    </row>
    <row r="88" spans="1:11" ht="34.5" customHeight="1" outlineLevel="5">
      <c r="A88" s="37" t="s">
        <v>131</v>
      </c>
      <c r="B88" s="38"/>
      <c r="C88" s="3">
        <f aca="true" t="shared" si="37" ref="C88:J88">SUM(C8+C29+C51+C73+C80+C68)</f>
        <v>77367974.27000001</v>
      </c>
      <c r="D88" s="3">
        <f t="shared" si="37"/>
        <v>9083743.26</v>
      </c>
      <c r="E88" s="3">
        <f t="shared" si="37"/>
        <v>33992775.74</v>
      </c>
      <c r="F88" s="3">
        <f t="shared" si="37"/>
        <v>34291455.269999996</v>
      </c>
      <c r="G88" s="3">
        <f t="shared" si="37"/>
        <v>57222468.919999994</v>
      </c>
      <c r="H88" s="3">
        <f t="shared" si="37"/>
        <v>9059125.04</v>
      </c>
      <c r="I88" s="3">
        <f t="shared" si="37"/>
        <v>25755362.59</v>
      </c>
      <c r="J88" s="3">
        <f t="shared" si="37"/>
        <v>22407981.289999995</v>
      </c>
      <c r="K88" s="15">
        <f t="shared" si="36"/>
        <v>73.96144135854468</v>
      </c>
    </row>
    <row r="89" spans="1:11" ht="29.25" customHeight="1" outlineLevel="5">
      <c r="A89" s="21" t="s">
        <v>132</v>
      </c>
      <c r="B89" s="22"/>
      <c r="C89" s="19">
        <f>SUM(C88/C94*100)</f>
        <v>99.82104766936996</v>
      </c>
      <c r="D89" s="19"/>
      <c r="E89" s="19"/>
      <c r="F89" s="19">
        <f>SUM(F88/F94*100)</f>
        <v>100</v>
      </c>
      <c r="G89" s="19">
        <f>SUM(G88/G94*100)</f>
        <v>99.75819879090427</v>
      </c>
      <c r="H89" s="4"/>
      <c r="I89" s="4"/>
      <c r="J89" s="4"/>
      <c r="K89" s="15"/>
    </row>
    <row r="90" spans="1:11" ht="57.75" customHeight="1">
      <c r="A90" s="11" t="s">
        <v>114</v>
      </c>
      <c r="B90" s="12" t="s">
        <v>115</v>
      </c>
      <c r="C90" s="3">
        <f aca="true" t="shared" si="38" ref="C90:J92">SUM(C91)</f>
        <v>138700</v>
      </c>
      <c r="D90" s="3">
        <f t="shared" si="38"/>
        <v>138700</v>
      </c>
      <c r="E90" s="3">
        <f t="shared" si="38"/>
        <v>0</v>
      </c>
      <c r="F90" s="3">
        <f t="shared" si="38"/>
        <v>0</v>
      </c>
      <c r="G90" s="3">
        <f t="shared" si="38"/>
        <v>138700</v>
      </c>
      <c r="H90" s="3">
        <f t="shared" si="38"/>
        <v>138700</v>
      </c>
      <c r="I90" s="3">
        <f t="shared" si="38"/>
        <v>0</v>
      </c>
      <c r="J90" s="3">
        <f t="shared" si="38"/>
        <v>0</v>
      </c>
      <c r="K90" s="15">
        <f t="shared" si="36"/>
        <v>100</v>
      </c>
    </row>
    <row r="91" spans="1:11" ht="60.75" customHeight="1" outlineLevel="1">
      <c r="A91" s="11" t="s">
        <v>116</v>
      </c>
      <c r="B91" s="12" t="s">
        <v>117</v>
      </c>
      <c r="C91" s="3">
        <f t="shared" si="38"/>
        <v>138700</v>
      </c>
      <c r="D91" s="3">
        <f t="shared" si="38"/>
        <v>138700</v>
      </c>
      <c r="E91" s="3">
        <f t="shared" si="38"/>
        <v>0</v>
      </c>
      <c r="F91" s="3">
        <f t="shared" si="38"/>
        <v>0</v>
      </c>
      <c r="G91" s="3">
        <f t="shared" si="38"/>
        <v>138700</v>
      </c>
      <c r="H91" s="3">
        <f t="shared" si="38"/>
        <v>138700</v>
      </c>
      <c r="I91" s="3">
        <f t="shared" si="38"/>
        <v>0</v>
      </c>
      <c r="J91" s="3">
        <f t="shared" si="38"/>
        <v>0</v>
      </c>
      <c r="K91" s="15">
        <f t="shared" si="36"/>
        <v>100</v>
      </c>
    </row>
    <row r="92" spans="1:11" ht="34.5" customHeight="1" outlineLevel="2">
      <c r="A92" s="11" t="s">
        <v>118</v>
      </c>
      <c r="B92" s="12" t="s">
        <v>119</v>
      </c>
      <c r="C92" s="3">
        <f t="shared" si="38"/>
        <v>138700</v>
      </c>
      <c r="D92" s="3">
        <f t="shared" si="38"/>
        <v>138700</v>
      </c>
      <c r="E92" s="3">
        <f t="shared" si="38"/>
        <v>0</v>
      </c>
      <c r="F92" s="3">
        <f t="shared" si="38"/>
        <v>0</v>
      </c>
      <c r="G92" s="3">
        <f t="shared" si="38"/>
        <v>138700</v>
      </c>
      <c r="H92" s="3">
        <f t="shared" si="38"/>
        <v>138700</v>
      </c>
      <c r="I92" s="3">
        <f t="shared" si="38"/>
        <v>0</v>
      </c>
      <c r="J92" s="3">
        <f t="shared" si="38"/>
        <v>0</v>
      </c>
      <c r="K92" s="15">
        <f t="shared" si="36"/>
        <v>100</v>
      </c>
    </row>
    <row r="93" spans="1:11" ht="34.5" customHeight="1" outlineLevel="6">
      <c r="A93" s="9" t="s">
        <v>121</v>
      </c>
      <c r="B93" s="10" t="s">
        <v>120</v>
      </c>
      <c r="C93" s="6">
        <f>SUM(D93:F93)</f>
        <v>138700</v>
      </c>
      <c r="D93" s="6">
        <v>138700</v>
      </c>
      <c r="E93" s="6"/>
      <c r="F93" s="4"/>
      <c r="G93" s="8">
        <f>SUM(H93:J93)</f>
        <v>138700</v>
      </c>
      <c r="H93" s="8">
        <v>138700</v>
      </c>
      <c r="I93" s="8"/>
      <c r="J93" s="8"/>
      <c r="K93" s="15">
        <f t="shared" si="36"/>
        <v>100</v>
      </c>
    </row>
    <row r="94" spans="1:11" ht="13.5" customHeight="1">
      <c r="A94" s="35" t="s">
        <v>122</v>
      </c>
      <c r="B94" s="36"/>
      <c r="C94" s="18">
        <f>SUM(C88+C90)</f>
        <v>77506674.27000001</v>
      </c>
      <c r="D94" s="18">
        <f aca="true" t="shared" si="39" ref="D94:J94">SUM(D88+D90)</f>
        <v>9222443.26</v>
      </c>
      <c r="E94" s="18">
        <f t="shared" si="39"/>
        <v>33992775.74</v>
      </c>
      <c r="F94" s="18">
        <f t="shared" si="39"/>
        <v>34291455.269999996</v>
      </c>
      <c r="G94" s="18">
        <f t="shared" si="39"/>
        <v>57361168.919999994</v>
      </c>
      <c r="H94" s="18">
        <f t="shared" si="39"/>
        <v>9197825.04</v>
      </c>
      <c r="I94" s="18">
        <f t="shared" si="39"/>
        <v>25755362.59</v>
      </c>
      <c r="J94" s="18">
        <f t="shared" si="39"/>
        <v>22407981.289999995</v>
      </c>
      <c r="K94" s="17">
        <f t="shared" si="36"/>
        <v>74.00803796609603</v>
      </c>
    </row>
    <row r="95" spans="1:5" ht="12.75" customHeight="1">
      <c r="A95" s="2"/>
      <c r="B95" s="2"/>
      <c r="C95" s="2"/>
      <c r="D95" s="2"/>
      <c r="E95" s="2"/>
    </row>
  </sheetData>
  <sheetProtection/>
  <mergeCells count="13">
    <mergeCell ref="K6:K7"/>
    <mergeCell ref="A88:B88"/>
    <mergeCell ref="A94:B94"/>
    <mergeCell ref="A2:K2"/>
    <mergeCell ref="A3:E3"/>
    <mergeCell ref="A4:E4"/>
    <mergeCell ref="A5:E5"/>
    <mergeCell ref="A6:A7"/>
    <mergeCell ref="B6:B7"/>
    <mergeCell ref="C6:C7"/>
    <mergeCell ref="D6:F6"/>
    <mergeCell ref="G6:G7"/>
    <mergeCell ref="H6:J6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2018-01-19T14:35:01Z</cp:lastPrinted>
  <dcterms:created xsi:type="dcterms:W3CDTF">2016-12-16T07:12:39Z</dcterms:created>
  <dcterms:modified xsi:type="dcterms:W3CDTF">2018-01-22T05:57:31Z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