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инвест." sheetId="1" r:id="rId1"/>
    <sheet name="Лист1" sheetId="2" r:id="rId2"/>
    <sheet name="Документ (1)" sheetId="3" r:id="rId3"/>
    <sheet name="целевые" sheetId="4" r:id="rId4"/>
    <sheet name="адм.источ." sheetId="5" r:id="rId5"/>
    <sheet name="источ." sheetId="6" r:id="rId6"/>
    <sheet name="админ. " sheetId="7" r:id="rId7"/>
    <sheet name="доходы" sheetId="8" r:id="rId8"/>
  </sheets>
  <externalReferences>
    <externalReference r:id="rId11"/>
    <externalReference r:id="rId12"/>
    <externalReference r:id="rId13"/>
  </externalReferences>
  <definedNames>
    <definedName name="BUDG_NAME" localSheetId="4">#REF!</definedName>
    <definedName name="BUDG_NAME" localSheetId="6">#REF!</definedName>
    <definedName name="BUDG_NAME" localSheetId="0">#REF!</definedName>
    <definedName name="BUDG_NAME" localSheetId="5">#REF!</definedName>
    <definedName name="BUDG_NAME">#REF!</definedName>
    <definedName name="calc_order" localSheetId="4">#REF!</definedName>
    <definedName name="calc_order" localSheetId="6">#REF!</definedName>
    <definedName name="calc_order" localSheetId="0">#REF!</definedName>
    <definedName name="calc_order" localSheetId="5">#REF!</definedName>
    <definedName name="calc_order">#REF!</definedName>
    <definedName name="checked" localSheetId="4">#REF!</definedName>
    <definedName name="checked" localSheetId="6">#REF!</definedName>
    <definedName name="checked" localSheetId="0">#REF!</definedName>
    <definedName name="checked" localSheetId="5">#REF!</definedName>
    <definedName name="checked">#REF!</definedName>
    <definedName name="CHIEF" localSheetId="4">#REF!</definedName>
    <definedName name="CHIEF" localSheetId="6">#REF!</definedName>
    <definedName name="CHIEF" localSheetId="0">#REF!</definedName>
    <definedName name="CHIEF" localSheetId="5">#REF!</definedName>
    <definedName name="CHIEF">#REF!</definedName>
    <definedName name="CHIEF_DIV" localSheetId="4">#REF!</definedName>
    <definedName name="CHIEF_DIV" localSheetId="6">#REF!</definedName>
    <definedName name="CHIEF_DIV" localSheetId="0">#REF!</definedName>
    <definedName name="CHIEF_DIV" localSheetId="5">#REF!</definedName>
    <definedName name="CHIEF_DIV">#REF!</definedName>
    <definedName name="CHIEF_FIN" localSheetId="4">#REF!</definedName>
    <definedName name="CHIEF_FIN" localSheetId="6">#REF!</definedName>
    <definedName name="CHIEF_FIN" localSheetId="0">#REF!</definedName>
    <definedName name="CHIEF_FIN" localSheetId="5">#REF!</definedName>
    <definedName name="CHIEF_FIN">#REF!</definedName>
    <definedName name="chief_OUR" localSheetId="4">#REF!</definedName>
    <definedName name="chief_OUR" localSheetId="6">#REF!</definedName>
    <definedName name="chief_OUR" localSheetId="0">#REF!</definedName>
    <definedName name="chief_OUR" localSheetId="5">#REF!</definedName>
    <definedName name="chief_OUR">#REF!</definedName>
    <definedName name="CHIEF_POST" localSheetId="4">#REF!</definedName>
    <definedName name="CHIEF_POST" localSheetId="6">#REF!</definedName>
    <definedName name="CHIEF_POST" localSheetId="0">#REF!</definedName>
    <definedName name="CHIEF_POST" localSheetId="5">#REF!</definedName>
    <definedName name="CHIEF_POST">#REF!</definedName>
    <definedName name="CHIEF_POST_OUR" localSheetId="4">#REF!</definedName>
    <definedName name="CHIEF_POST_OUR" localSheetId="6">#REF!</definedName>
    <definedName name="CHIEF_POST_OUR" localSheetId="0">#REF!</definedName>
    <definedName name="CHIEF_POST_OUR" localSheetId="5">#REF!</definedName>
    <definedName name="CHIEF_POST_OUR">#REF!</definedName>
    <definedName name="cod">#REF!</definedName>
    <definedName name="code" localSheetId="4">#REF!</definedName>
    <definedName name="code" localSheetId="6">#REF!</definedName>
    <definedName name="code" localSheetId="0">#REF!</definedName>
    <definedName name="code" localSheetId="5">#REF!</definedName>
    <definedName name="code">#REF!</definedName>
    <definedName name="col1" localSheetId="4">#REF!</definedName>
    <definedName name="col1" localSheetId="6">#REF!</definedName>
    <definedName name="col1" localSheetId="0">#REF!</definedName>
    <definedName name="col1" localSheetId="5">#REF!</definedName>
    <definedName name="col1">#REF!</definedName>
    <definedName name="col10" localSheetId="4">#REF!</definedName>
    <definedName name="col10" localSheetId="6">#REF!</definedName>
    <definedName name="col10" localSheetId="0">#REF!</definedName>
    <definedName name="col10" localSheetId="5">#REF!</definedName>
    <definedName name="col10">#REF!</definedName>
    <definedName name="col11" localSheetId="4">#REF!</definedName>
    <definedName name="col11" localSheetId="6">#REF!</definedName>
    <definedName name="col11" localSheetId="0">#REF!</definedName>
    <definedName name="col11" localSheetId="5">#REF!</definedName>
    <definedName name="col11">#REF!</definedName>
    <definedName name="col12" localSheetId="4">#REF!</definedName>
    <definedName name="col12" localSheetId="6">#REF!</definedName>
    <definedName name="col12" localSheetId="0">#REF!</definedName>
    <definedName name="col12" localSheetId="5">#REF!</definedName>
    <definedName name="col12">#REF!</definedName>
    <definedName name="col13" localSheetId="4">#REF!</definedName>
    <definedName name="col13" localSheetId="6">#REF!</definedName>
    <definedName name="col13" localSheetId="0">#REF!</definedName>
    <definedName name="col13" localSheetId="5">#REF!</definedName>
    <definedName name="col13">#REF!</definedName>
    <definedName name="col14" localSheetId="4">#REF!</definedName>
    <definedName name="col14" localSheetId="6">#REF!</definedName>
    <definedName name="col14" localSheetId="0">#REF!</definedName>
    <definedName name="col14" localSheetId="5">#REF!</definedName>
    <definedName name="col14">#REF!</definedName>
    <definedName name="col15" localSheetId="4">#REF!</definedName>
    <definedName name="col15" localSheetId="6">#REF!</definedName>
    <definedName name="col15" localSheetId="0">#REF!</definedName>
    <definedName name="col15" localSheetId="5">#REF!</definedName>
    <definedName name="col15">#REF!</definedName>
    <definedName name="col16" localSheetId="4">#REF!</definedName>
    <definedName name="col16" localSheetId="6">#REF!</definedName>
    <definedName name="col16" localSheetId="0">#REF!</definedName>
    <definedName name="col16" localSheetId="5">#REF!</definedName>
    <definedName name="col16">#REF!</definedName>
    <definedName name="col17" localSheetId="4">#REF!</definedName>
    <definedName name="col17" localSheetId="6">#REF!</definedName>
    <definedName name="col17" localSheetId="0">#REF!</definedName>
    <definedName name="col17" localSheetId="5">#REF!</definedName>
    <definedName name="col17">#REF!</definedName>
    <definedName name="col18" localSheetId="4">#REF!</definedName>
    <definedName name="col18" localSheetId="6">#REF!</definedName>
    <definedName name="col18" localSheetId="0">#REF!</definedName>
    <definedName name="col18" localSheetId="5">#REF!</definedName>
    <definedName name="col18">#REF!</definedName>
    <definedName name="col19" localSheetId="4">#REF!</definedName>
    <definedName name="col19" localSheetId="6">#REF!</definedName>
    <definedName name="col19" localSheetId="0">#REF!</definedName>
    <definedName name="col19" localSheetId="5">#REF!</definedName>
    <definedName name="col19">#REF!</definedName>
    <definedName name="col2" localSheetId="4">#REF!</definedName>
    <definedName name="col2" localSheetId="6">#REF!</definedName>
    <definedName name="col2" localSheetId="0">#REF!</definedName>
    <definedName name="col2" localSheetId="5">#REF!</definedName>
    <definedName name="col2">#REF!</definedName>
    <definedName name="col20" localSheetId="4">#REF!</definedName>
    <definedName name="col20" localSheetId="6">#REF!</definedName>
    <definedName name="col20" localSheetId="0">#REF!</definedName>
    <definedName name="col20" localSheetId="5">#REF!</definedName>
    <definedName name="col20">#REF!</definedName>
    <definedName name="col21" localSheetId="4">#REF!</definedName>
    <definedName name="col21" localSheetId="6">#REF!</definedName>
    <definedName name="col21" localSheetId="0">#REF!</definedName>
    <definedName name="col21" localSheetId="5">#REF!</definedName>
    <definedName name="col21">#REF!</definedName>
    <definedName name="col22" localSheetId="4">#REF!</definedName>
    <definedName name="col22" localSheetId="6">#REF!</definedName>
    <definedName name="col22" localSheetId="0">#REF!</definedName>
    <definedName name="col22" localSheetId="5">#REF!</definedName>
    <definedName name="col22">#REF!</definedName>
    <definedName name="col23" localSheetId="4">#REF!</definedName>
    <definedName name="col23" localSheetId="6">#REF!</definedName>
    <definedName name="col23" localSheetId="0">#REF!</definedName>
    <definedName name="col23" localSheetId="5">#REF!</definedName>
    <definedName name="col23">#REF!</definedName>
    <definedName name="col24" localSheetId="4">#REF!</definedName>
    <definedName name="col24" localSheetId="6">#REF!</definedName>
    <definedName name="col24" localSheetId="0">#REF!</definedName>
    <definedName name="col24" localSheetId="5">#REF!</definedName>
    <definedName name="col24">#REF!</definedName>
    <definedName name="col25" localSheetId="4">#REF!</definedName>
    <definedName name="col25" localSheetId="6">#REF!</definedName>
    <definedName name="col25" localSheetId="0">#REF!</definedName>
    <definedName name="col25" localSheetId="5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4">#REF!</definedName>
    <definedName name="col3" localSheetId="6">#REF!</definedName>
    <definedName name="col3" localSheetId="0">#REF!</definedName>
    <definedName name="col3" localSheetId="5">#REF!</definedName>
    <definedName name="col3">#REF!</definedName>
    <definedName name="col4" localSheetId="4">#REF!</definedName>
    <definedName name="col4" localSheetId="6">#REF!</definedName>
    <definedName name="col4" localSheetId="0">#REF!</definedName>
    <definedName name="col4" localSheetId="5">#REF!</definedName>
    <definedName name="col4">#REF!</definedName>
    <definedName name="col5" localSheetId="4">#REF!</definedName>
    <definedName name="col5" localSheetId="6">#REF!</definedName>
    <definedName name="col5" localSheetId="0">#REF!</definedName>
    <definedName name="col5" localSheetId="5">#REF!</definedName>
    <definedName name="col5">#REF!</definedName>
    <definedName name="col6" localSheetId="4">#REF!</definedName>
    <definedName name="col6" localSheetId="6">#REF!</definedName>
    <definedName name="col6" localSheetId="0">#REF!</definedName>
    <definedName name="col6" localSheetId="5">#REF!</definedName>
    <definedName name="col6">#REF!</definedName>
    <definedName name="col7" localSheetId="4">#REF!</definedName>
    <definedName name="col7" localSheetId="6">#REF!</definedName>
    <definedName name="col7" localSheetId="0">#REF!</definedName>
    <definedName name="col7" localSheetId="5">#REF!</definedName>
    <definedName name="col7">#REF!</definedName>
    <definedName name="col8" localSheetId="4">#REF!</definedName>
    <definedName name="col8" localSheetId="6">#REF!</definedName>
    <definedName name="col8" localSheetId="0">#REF!</definedName>
    <definedName name="col8" localSheetId="5">#REF!</definedName>
    <definedName name="col8">#REF!</definedName>
    <definedName name="col9" localSheetId="4">#REF!</definedName>
    <definedName name="col9" localSheetId="6">#REF!</definedName>
    <definedName name="col9" localSheetId="0">#REF!</definedName>
    <definedName name="col9" localSheetId="5">#REF!</definedName>
    <definedName name="col9">#REF!</definedName>
    <definedName name="CurentGroup" localSheetId="4">#REF!</definedName>
    <definedName name="CurentGroup" localSheetId="6">#REF!</definedName>
    <definedName name="CurentGroup" localSheetId="0">#REF!</definedName>
    <definedName name="CurentGroup" localSheetId="5">#REF!</definedName>
    <definedName name="CurentGroup">#REF!</definedName>
    <definedName name="CURR_USER" localSheetId="4">#REF!</definedName>
    <definedName name="CURR_USER" localSheetId="6">#REF!</definedName>
    <definedName name="CURR_USER" localSheetId="0">#REF!</definedName>
    <definedName name="CURR_USER" localSheetId="5">#REF!</definedName>
    <definedName name="CURR_USER">#REF!</definedName>
    <definedName name="CurRow" localSheetId="4">#REF!</definedName>
    <definedName name="CurRow" localSheetId="6">#REF!</definedName>
    <definedName name="CurRow" localSheetId="0">#REF!</definedName>
    <definedName name="CurRow" localSheetId="5">#REF!</definedName>
    <definedName name="CurRow">#REF!</definedName>
    <definedName name="cYear1">#REF!</definedName>
    <definedName name="Data" localSheetId="4">#REF!</definedName>
    <definedName name="Data" localSheetId="6">#REF!</definedName>
    <definedName name="Data" localSheetId="0">#REF!</definedName>
    <definedName name="Data" localSheetId="5">#REF!</definedName>
    <definedName name="Data">#REF!</definedName>
    <definedName name="DataFields" localSheetId="4">#REF!</definedName>
    <definedName name="DataFields" localSheetId="6">#REF!</definedName>
    <definedName name="DataFields" localSheetId="0">#REF!</definedName>
    <definedName name="DataFields" localSheetId="5">#REF!</definedName>
    <definedName name="DataFields">#REF!</definedName>
    <definedName name="date_BEG" localSheetId="4">#REF!</definedName>
    <definedName name="date_BEG" localSheetId="6">#REF!</definedName>
    <definedName name="date_BEG" localSheetId="0">#REF!</definedName>
    <definedName name="date_BEG" localSheetId="5">#REF!</definedName>
    <definedName name="date_BEG">#REF!</definedName>
    <definedName name="date_END" localSheetId="4">#REF!</definedName>
    <definedName name="date_END" localSheetId="6">#REF!</definedName>
    <definedName name="date_END" localSheetId="0">#REF!</definedName>
    <definedName name="date_END" localSheetId="5">#REF!</definedName>
    <definedName name="date_END">#REF!</definedName>
    <definedName name="del" localSheetId="4">#REF!</definedName>
    <definedName name="del" localSheetId="6">#REF!</definedName>
    <definedName name="del" localSheetId="0">#REF!</definedName>
    <definedName name="del" localSheetId="5">#REF!</definedName>
    <definedName name="del">#REF!</definedName>
    <definedName name="DEP_FULL_NAME" localSheetId="4">#REF!</definedName>
    <definedName name="DEP_FULL_NAME" localSheetId="6">#REF!</definedName>
    <definedName name="DEP_FULL_NAME" localSheetId="0">#REF!</definedName>
    <definedName name="DEP_FULL_NAME" localSheetId="5">#REF!</definedName>
    <definedName name="DEP_FULL_NAME">#REF!</definedName>
    <definedName name="dep_name1" localSheetId="4">#REF!</definedName>
    <definedName name="dep_name1" localSheetId="6">#REF!</definedName>
    <definedName name="dep_name1" localSheetId="0">#REF!</definedName>
    <definedName name="dep_name1" localSheetId="5">#REF!</definedName>
    <definedName name="dep_name1">#REF!</definedName>
    <definedName name="doc_date" localSheetId="4">#REF!</definedName>
    <definedName name="doc_date" localSheetId="6">#REF!</definedName>
    <definedName name="doc_date" localSheetId="0">#REF!</definedName>
    <definedName name="doc_date" localSheetId="5">#REF!</definedName>
    <definedName name="doc_date">#REF!</definedName>
    <definedName name="doc_num" localSheetId="4">#REF!</definedName>
    <definedName name="doc_num" localSheetId="6">#REF!</definedName>
    <definedName name="doc_num" localSheetId="0">#REF!</definedName>
    <definedName name="doc_num" localSheetId="5">#REF!</definedName>
    <definedName name="doc_num">#REF!</definedName>
    <definedName name="doc_quarter" localSheetId="4">#REF!</definedName>
    <definedName name="doc_quarter" localSheetId="6">#REF!</definedName>
    <definedName name="doc_quarter" localSheetId="0">#REF!</definedName>
    <definedName name="doc_quarter" localSheetId="5">#REF!</definedName>
    <definedName name="doc_quarter">#REF!</definedName>
    <definedName name="End1" localSheetId="4">#REF!</definedName>
    <definedName name="End1" localSheetId="6">#REF!</definedName>
    <definedName name="End1" localSheetId="0">#REF!</definedName>
    <definedName name="End1" localSheetId="5">#REF!</definedName>
    <definedName name="End1">#REF!</definedName>
    <definedName name="End10" localSheetId="4">#REF!</definedName>
    <definedName name="End10" localSheetId="6">#REF!</definedName>
    <definedName name="End10" localSheetId="0">#REF!</definedName>
    <definedName name="End10" localSheetId="5">#REF!</definedName>
    <definedName name="End10">#REF!</definedName>
    <definedName name="End2" localSheetId="4">#REF!</definedName>
    <definedName name="End2" localSheetId="6">#REF!</definedName>
    <definedName name="End2" localSheetId="0">#REF!</definedName>
    <definedName name="End2" localSheetId="5">#REF!</definedName>
    <definedName name="End2">#REF!</definedName>
    <definedName name="End3" localSheetId="4">#REF!</definedName>
    <definedName name="End3" localSheetId="6">#REF!</definedName>
    <definedName name="End3" localSheetId="0">#REF!</definedName>
    <definedName name="End3" localSheetId="5">#REF!</definedName>
    <definedName name="End3">#REF!</definedName>
    <definedName name="End4" localSheetId="4">#REF!</definedName>
    <definedName name="End4" localSheetId="6">#REF!</definedName>
    <definedName name="End4" localSheetId="0">#REF!</definedName>
    <definedName name="End4" localSheetId="5">#REF!</definedName>
    <definedName name="End4">#REF!</definedName>
    <definedName name="End5" localSheetId="4">#REF!</definedName>
    <definedName name="End5" localSheetId="6">#REF!</definedName>
    <definedName name="End5" localSheetId="0">#REF!</definedName>
    <definedName name="End5" localSheetId="5">#REF!</definedName>
    <definedName name="End5">#REF!</definedName>
    <definedName name="End6" localSheetId="4">#REF!</definedName>
    <definedName name="End6" localSheetId="6">#REF!</definedName>
    <definedName name="End6" localSheetId="0">#REF!</definedName>
    <definedName name="End6" localSheetId="5">#REF!</definedName>
    <definedName name="End6">#REF!</definedName>
    <definedName name="End7" localSheetId="4">#REF!</definedName>
    <definedName name="End7" localSheetId="6">#REF!</definedName>
    <definedName name="End7" localSheetId="0">#REF!</definedName>
    <definedName name="End7" localSheetId="5">#REF!</definedName>
    <definedName name="End7">#REF!</definedName>
    <definedName name="End8" localSheetId="4">#REF!</definedName>
    <definedName name="End8" localSheetId="6">#REF!</definedName>
    <definedName name="End8" localSheetId="0">#REF!</definedName>
    <definedName name="End8" localSheetId="5">#REF!</definedName>
    <definedName name="End8">#REF!</definedName>
    <definedName name="End9" localSheetId="4">#REF!</definedName>
    <definedName name="End9" localSheetId="6">#REF!</definedName>
    <definedName name="End9" localSheetId="0">#REF!</definedName>
    <definedName name="End9" localSheetId="5">#REF!</definedName>
    <definedName name="End9">#REF!</definedName>
    <definedName name="EndRow" localSheetId="4">#REF!</definedName>
    <definedName name="EndRow" localSheetId="6">#REF!</definedName>
    <definedName name="EndRow" localSheetId="0">#REF!</definedName>
    <definedName name="EndRow" localSheetId="5">#REF!</definedName>
    <definedName name="EndRow">#REF!</definedName>
    <definedName name="GLBUH" localSheetId="4">#REF!</definedName>
    <definedName name="GLBUH" localSheetId="6">#REF!</definedName>
    <definedName name="GLBUH" localSheetId="0">#REF!</definedName>
    <definedName name="GLBUH" localSheetId="5">#REF!</definedName>
    <definedName name="GLBUH">#REF!</definedName>
    <definedName name="GLBUH_OUR" localSheetId="4">#REF!</definedName>
    <definedName name="GLBUH_OUR" localSheetId="6">#REF!</definedName>
    <definedName name="GLBUH_OUR" localSheetId="0">#REF!</definedName>
    <definedName name="GLBUH_OUR" localSheetId="5">#REF!</definedName>
    <definedName name="GLBUH_OUR">#REF!</definedName>
    <definedName name="GLBUH_POST_OUR" localSheetId="4">#REF!</definedName>
    <definedName name="GLBUH_POST_OUR" localSheetId="6">#REF!</definedName>
    <definedName name="GLBUH_POST_OUR" localSheetId="0">#REF!</definedName>
    <definedName name="GLBUH_POST_OUR" localSheetId="5">#REF!</definedName>
    <definedName name="GLBUH_POST_OUR">#REF!</definedName>
    <definedName name="GroupOrder" localSheetId="4">#REF!</definedName>
    <definedName name="GroupOrder" localSheetId="6">#REF!</definedName>
    <definedName name="GroupOrder" localSheetId="0">#REF!</definedName>
    <definedName name="GroupOrder" localSheetId="5">#REF!</definedName>
    <definedName name="GroupOrder">#REF!</definedName>
    <definedName name="HEAD" localSheetId="4">#REF!</definedName>
    <definedName name="HEAD" localSheetId="6">#REF!</definedName>
    <definedName name="HEAD" localSheetId="0">#REF!</definedName>
    <definedName name="HEAD" localSheetId="5">#REF!</definedName>
    <definedName name="HEAD">#REF!</definedName>
    <definedName name="kadr_OUR" localSheetId="4">#REF!</definedName>
    <definedName name="kadr_OUR" localSheetId="6">#REF!</definedName>
    <definedName name="kadr_OUR" localSheetId="0">#REF!</definedName>
    <definedName name="kadr_OUR" localSheetId="5">#REF!</definedName>
    <definedName name="KADR_OUR">#REF!</definedName>
    <definedName name="kassir_OUR" localSheetId="4">#REF!</definedName>
    <definedName name="kassir_OUR" localSheetId="6">#REF!</definedName>
    <definedName name="kassir_OUR" localSheetId="0">#REF!</definedName>
    <definedName name="kassir_OUR" localSheetId="5">#REF!</definedName>
    <definedName name="KASSIR_OUR">#REF!</definedName>
    <definedName name="KASSIR_POST_OUR">#REF!</definedName>
    <definedName name="LAST_DOC_MODIFY" localSheetId="4">#REF!</definedName>
    <definedName name="LAST_DOC_MODIFY" localSheetId="6">#REF!</definedName>
    <definedName name="LAST_DOC_MODIFY" localSheetId="0">#REF!</definedName>
    <definedName name="LAST_DOC_MODIFY" localSheetId="5">#REF!</definedName>
    <definedName name="LAST_DOC_MODIFY">#REF!</definedName>
    <definedName name="link_row" localSheetId="4">#REF!</definedName>
    <definedName name="link_row" localSheetId="6">#REF!</definedName>
    <definedName name="link_row" localSheetId="0">#REF!</definedName>
    <definedName name="link_row" localSheetId="5">#REF!</definedName>
    <definedName name="link_row">#REF!</definedName>
    <definedName name="link_saved" localSheetId="4">#REF!</definedName>
    <definedName name="link_saved" localSheetId="6">#REF!</definedName>
    <definedName name="link_saved" localSheetId="0">#REF!</definedName>
    <definedName name="link_saved" localSheetId="5">#REF!</definedName>
    <definedName name="link_saved">#REF!</definedName>
    <definedName name="LONGNAME_OUR" localSheetId="4">#REF!</definedName>
    <definedName name="LONGNAME_OUR" localSheetId="6">#REF!</definedName>
    <definedName name="LONGNAME_OUR" localSheetId="0">#REF!</definedName>
    <definedName name="LONGNAME_OUR" localSheetId="5">#REF!</definedName>
    <definedName name="LONGNAME_OUR">#REF!</definedName>
    <definedName name="lr_new">#REF!</definedName>
    <definedName name="NASTR_PRN_DEP_NAME">#REF!</definedName>
    <definedName name="notNullCol" localSheetId="4">#REF!</definedName>
    <definedName name="notNullCol" localSheetId="6">#REF!</definedName>
    <definedName name="notNullCol" localSheetId="0">#REF!</definedName>
    <definedName name="notNullCol" localSheetId="5">#REF!</definedName>
    <definedName name="notNullCol">#REF!</definedName>
    <definedName name="OKATO" localSheetId="4">#REF!</definedName>
    <definedName name="OKATO" localSheetId="6">#REF!</definedName>
    <definedName name="OKATO" localSheetId="0">#REF!</definedName>
    <definedName name="OKATO" localSheetId="5">#REF!</definedName>
    <definedName name="OKATO">#REF!</definedName>
    <definedName name="OKATO2">#REF!</definedName>
    <definedName name="OKPO" localSheetId="4">#REF!</definedName>
    <definedName name="OKPO" localSheetId="6">#REF!</definedName>
    <definedName name="OKPO" localSheetId="0">#REF!</definedName>
    <definedName name="OKPO" localSheetId="5">#REF!</definedName>
    <definedName name="OKPO">#REF!</definedName>
    <definedName name="OKPO_OUR" localSheetId="4">#REF!</definedName>
    <definedName name="OKPO_OUR" localSheetId="6">#REF!</definedName>
    <definedName name="OKPO_OUR" localSheetId="0">#REF!</definedName>
    <definedName name="OKPO_OUR" localSheetId="5">#REF!</definedName>
    <definedName name="OKPO_OUR">#REF!</definedName>
    <definedName name="OKVED" localSheetId="4">#REF!</definedName>
    <definedName name="OKVED" localSheetId="6">#REF!</definedName>
    <definedName name="OKVED" localSheetId="0">#REF!</definedName>
    <definedName name="OKVED" localSheetId="5">#REF!</definedName>
    <definedName name="OKVED">#REF!</definedName>
    <definedName name="OKVED1" localSheetId="4">#REF!</definedName>
    <definedName name="OKVED1" localSheetId="6">#REF!</definedName>
    <definedName name="OKVED1" localSheetId="0">#REF!</definedName>
    <definedName name="OKVED1" localSheetId="5">#REF!</definedName>
    <definedName name="OKVED1">#REF!</definedName>
    <definedName name="orderrow">#REF!</definedName>
    <definedName name="orders" localSheetId="4">#REF!</definedName>
    <definedName name="orders" localSheetId="6">#REF!</definedName>
    <definedName name="orders" localSheetId="0">#REF!</definedName>
    <definedName name="orders" localSheetId="5">#REF!</definedName>
    <definedName name="orders">#REF!</definedName>
    <definedName name="ORGNAME_OUR" localSheetId="4">#REF!</definedName>
    <definedName name="ORGNAME_OUR" localSheetId="6">#REF!</definedName>
    <definedName name="ORGNAME_OUR" localSheetId="0">#REF!</definedName>
    <definedName name="ORGNAME_OUR" localSheetId="5">#REF!</definedName>
    <definedName name="ORGNAME_OUR">#REF!</definedName>
    <definedName name="OUR_ADR" localSheetId="4">#REF!</definedName>
    <definedName name="OUR_ADR" localSheetId="6">#REF!</definedName>
    <definedName name="OUR_ADR" localSheetId="0">#REF!</definedName>
    <definedName name="OUR_ADR" localSheetId="5">#REF!</definedName>
    <definedName name="OUR_ADR">#REF!</definedName>
    <definedName name="PERIOD_WORK" localSheetId="4">#REF!</definedName>
    <definedName name="PERIOD_WORK" localSheetId="6">#REF!</definedName>
    <definedName name="PERIOD_WORK" localSheetId="0">#REF!</definedName>
    <definedName name="PERIOD_WORK" localSheetId="5">#REF!</definedName>
    <definedName name="PERIOD_WORK">#REF!</definedName>
    <definedName name="PPP_CODE" localSheetId="4">#REF!</definedName>
    <definedName name="PPP_CODE" localSheetId="6">#REF!</definedName>
    <definedName name="PPP_CODE" localSheetId="0">#REF!</definedName>
    <definedName name="PPP_CODE" localSheetId="5">#REF!</definedName>
    <definedName name="PPP_CODE">#REF!</definedName>
    <definedName name="PPP_CODE1" localSheetId="4">#REF!</definedName>
    <definedName name="PPP_CODE1" localSheetId="6">#REF!</definedName>
    <definedName name="PPP_CODE1" localSheetId="0">#REF!</definedName>
    <definedName name="PPP_CODE1" localSheetId="5">#REF!</definedName>
    <definedName name="PPP_CODE1">#REF!</definedName>
    <definedName name="PPP_NAME" localSheetId="4">#REF!</definedName>
    <definedName name="PPP_NAME" localSheetId="6">#REF!</definedName>
    <definedName name="PPP_NAME" localSheetId="0">#REF!</definedName>
    <definedName name="PPP_NAME" localSheetId="5">#REF!</definedName>
    <definedName name="PPP_NAME">#REF!</definedName>
    <definedName name="print_null" localSheetId="4">#REF!</definedName>
    <definedName name="print_null" localSheetId="6">#REF!</definedName>
    <definedName name="print_null" localSheetId="0">#REF!</definedName>
    <definedName name="print_null" localSheetId="5">#REF!</definedName>
    <definedName name="print_null">#REF!</definedName>
    <definedName name="prop_col">#REF!</definedName>
    <definedName name="REGION" localSheetId="4">#REF!</definedName>
    <definedName name="REGION" localSheetId="6">#REF!</definedName>
    <definedName name="REGION" localSheetId="0">#REF!</definedName>
    <definedName name="REGION" localSheetId="5">#REF!</definedName>
    <definedName name="REGION">#REF!</definedName>
    <definedName name="REGION_OUR" localSheetId="4">#REF!</definedName>
    <definedName name="REGION_OUR" localSheetId="6">#REF!</definedName>
    <definedName name="REGION_OUR" localSheetId="0">#REF!</definedName>
    <definedName name="REGION_OUR" localSheetId="5">#REF!</definedName>
    <definedName name="REGION_OUR">#REF!</definedName>
    <definedName name="REM_DATE_TYPE">#REF!</definedName>
    <definedName name="REM_MONTH">#REF!</definedName>
    <definedName name="REM_SONO" localSheetId="4">#REF!</definedName>
    <definedName name="REM_SONO" localSheetId="6">#REF!</definedName>
    <definedName name="REM_SONO" localSheetId="0">#REF!</definedName>
    <definedName name="REM_SONO" localSheetId="5">#REF!</definedName>
    <definedName name="REM_SONO">#REF!</definedName>
    <definedName name="REM_YEAR">#REF!</definedName>
    <definedName name="REPLACE_ZERO" localSheetId="4">#REF!</definedName>
    <definedName name="REPLACE_ZERO" localSheetId="6">#REF!</definedName>
    <definedName name="REPLACE_ZERO" localSheetId="0">#REF!</definedName>
    <definedName name="REPLACE_ZERO" localSheetId="5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4">#REF!</definedName>
    <definedName name="SONO" localSheetId="6">#REF!</definedName>
    <definedName name="SONO" localSheetId="0">#REF!</definedName>
    <definedName name="SONO" localSheetId="5">#REF!</definedName>
    <definedName name="SONO">#REF!</definedName>
    <definedName name="SONO_OUR" localSheetId="4">#REF!</definedName>
    <definedName name="SONO_OUR" localSheetId="6">#REF!</definedName>
    <definedName name="SONO_OUR" localSheetId="0">#REF!</definedName>
    <definedName name="SONO_OUR" localSheetId="5">#REF!</definedName>
    <definedName name="SONO_OUR">#REF!</definedName>
    <definedName name="SONO2" localSheetId="4">#REF!</definedName>
    <definedName name="SONO2" localSheetId="6">#REF!</definedName>
    <definedName name="SONO2" localSheetId="0">#REF!</definedName>
    <definedName name="SONO2" localSheetId="5">#REF!</definedName>
    <definedName name="SONO2">#REF!</definedName>
    <definedName name="Start1" localSheetId="4">#REF!</definedName>
    <definedName name="Start1" localSheetId="6">#REF!</definedName>
    <definedName name="Start1" localSheetId="0">#REF!</definedName>
    <definedName name="Start1" localSheetId="5">#REF!</definedName>
    <definedName name="Start1">#REF!</definedName>
    <definedName name="Start10" localSheetId="4">#REF!</definedName>
    <definedName name="Start10" localSheetId="6">#REF!</definedName>
    <definedName name="Start10" localSheetId="0">#REF!</definedName>
    <definedName name="Start10" localSheetId="5">#REF!</definedName>
    <definedName name="Start10">#REF!</definedName>
    <definedName name="Start2" localSheetId="4">#REF!</definedName>
    <definedName name="Start2" localSheetId="6">#REF!</definedName>
    <definedName name="Start2" localSheetId="0">#REF!</definedName>
    <definedName name="Start2" localSheetId="5">#REF!</definedName>
    <definedName name="Start2">#REF!</definedName>
    <definedName name="Start3" localSheetId="4">#REF!</definedName>
    <definedName name="Start3" localSheetId="6">#REF!</definedName>
    <definedName name="Start3" localSheetId="0">#REF!</definedName>
    <definedName name="Start3" localSheetId="5">#REF!</definedName>
    <definedName name="Start3">#REF!</definedName>
    <definedName name="Start4" localSheetId="4">#REF!</definedName>
    <definedName name="Start4" localSheetId="6">#REF!</definedName>
    <definedName name="Start4" localSheetId="0">#REF!</definedName>
    <definedName name="Start4" localSheetId="5">#REF!</definedName>
    <definedName name="Start4">#REF!</definedName>
    <definedName name="Start5" localSheetId="4">#REF!</definedName>
    <definedName name="Start5" localSheetId="6">#REF!</definedName>
    <definedName name="Start5" localSheetId="0">#REF!</definedName>
    <definedName name="Start5" localSheetId="5">#REF!</definedName>
    <definedName name="Start5">#REF!</definedName>
    <definedName name="Start6" localSheetId="4">#REF!</definedName>
    <definedName name="Start6" localSheetId="6">#REF!</definedName>
    <definedName name="Start6" localSheetId="0">#REF!</definedName>
    <definedName name="Start6" localSheetId="5">#REF!</definedName>
    <definedName name="Start6">#REF!</definedName>
    <definedName name="Start7" localSheetId="4">#REF!</definedName>
    <definedName name="Start7" localSheetId="6">#REF!</definedName>
    <definedName name="Start7" localSheetId="0">#REF!</definedName>
    <definedName name="Start7" localSheetId="5">#REF!</definedName>
    <definedName name="Start7">#REF!</definedName>
    <definedName name="Start8" localSheetId="4">#REF!</definedName>
    <definedName name="Start8" localSheetId="6">#REF!</definedName>
    <definedName name="Start8" localSheetId="0">#REF!</definedName>
    <definedName name="Start8" localSheetId="5">#REF!</definedName>
    <definedName name="Start8">#REF!</definedName>
    <definedName name="Start9" localSheetId="4">#REF!</definedName>
    <definedName name="Start9" localSheetId="6">#REF!</definedName>
    <definedName name="Start9" localSheetId="0">#REF!</definedName>
    <definedName name="Start9" localSheetId="5">#REF!</definedName>
    <definedName name="Start9">#REF!</definedName>
    <definedName name="StartData" localSheetId="4">#REF!</definedName>
    <definedName name="StartData" localSheetId="6">#REF!</definedName>
    <definedName name="StartData" localSheetId="0">#REF!</definedName>
    <definedName name="StartData" localSheetId="5">#REF!</definedName>
    <definedName name="StartData">#REF!</definedName>
    <definedName name="StartRow" localSheetId="4">#REF!</definedName>
    <definedName name="StartRow" localSheetId="6">#REF!</definedName>
    <definedName name="StartRow" localSheetId="0">#REF!</definedName>
    <definedName name="StartRow" localSheetId="5">#REF!</definedName>
    <definedName name="StartRow">#REF!</definedName>
    <definedName name="TOWN" localSheetId="4">#REF!</definedName>
    <definedName name="TOWN" localSheetId="6">#REF!</definedName>
    <definedName name="TOWN" localSheetId="0">#REF!</definedName>
    <definedName name="TOWN" localSheetId="5">#REF!</definedName>
    <definedName name="TOWN">#REF!</definedName>
    <definedName name="upd" localSheetId="4">#REF!</definedName>
    <definedName name="upd" localSheetId="6">#REF!</definedName>
    <definedName name="upd" localSheetId="0">#REF!</definedName>
    <definedName name="upd" localSheetId="5">#REF!</definedName>
    <definedName name="upd">#REF!</definedName>
    <definedName name="USER_PHONE" localSheetId="4">#REF!</definedName>
    <definedName name="USER_PHONE" localSheetId="6">#REF!</definedName>
    <definedName name="USER_PHONE" localSheetId="0">#REF!</definedName>
    <definedName name="USER_PHONE" localSheetId="5">#REF!</definedName>
    <definedName name="USER_PHONE">#REF!</definedName>
    <definedName name="USER_POST" localSheetId="4">#REF!</definedName>
    <definedName name="USER_POST" localSheetId="6">#REF!</definedName>
    <definedName name="USER_POST" localSheetId="0">#REF!</definedName>
    <definedName name="USER_POST" localSheetId="5">#REF!</definedName>
    <definedName name="USER_POST">#REF!</definedName>
    <definedName name="VED">#REF!</definedName>
    <definedName name="VED_NAME">#REF!</definedName>
    <definedName name="_xlnm.Print_Titles" localSheetId="4">'адм.источ.'!$19:$21</definedName>
    <definedName name="_xlnm.Print_Titles" localSheetId="6">'админ. '!$16:$17</definedName>
    <definedName name="_xlnm.Print_Titles" localSheetId="2">'Документ (1)'!$19:$21</definedName>
    <definedName name="_xlnm.Print_Titles" localSheetId="7">'доходы'!$19:$21</definedName>
    <definedName name="_xlnm.Print_Titles" localSheetId="3">'целевые'!$19:$21</definedName>
  </definedNames>
  <calcPr fullCalcOnLoad="1"/>
</workbook>
</file>

<file path=xl/sharedStrings.xml><?xml version="1.0" encoding="utf-8"?>
<sst xmlns="http://schemas.openxmlformats.org/spreadsheetml/2006/main" count="3285" uniqueCount="932">
  <si>
    <t>Приложение 2</t>
  </si>
  <si>
    <t>к решению Совета Савинского муниципального района</t>
  </si>
  <si>
    <t>Код классификации доходов бюджетов Российской Федерации</t>
  </si>
  <si>
    <t>Наименование доходов</t>
  </si>
  <si>
    <t>Сумма (тыс.руб.)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</si>
  <si>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</si>
  <si>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</si>
  <si>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</si>
  <si>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</si>
  <si>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</si>
  <si>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</si>
  <si>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</si>
  <si>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</si>
  <si>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</si>
  <si>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</si>
  <si>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</si>
  <si>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</si>
  <si>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</si>
  <si>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</si>
  <si>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</si>
  <si>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</si>
  <si>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</si>
  <si>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</si>
  <si>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</si>
  <si>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</si>
  <si>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</si>
  <si>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</si>
  <si>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</si>
  <si>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</si>
  <si>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</si>
  <si>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</si>
  <si>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</si>
  <si>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</si>
  <si>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</si>
  <si>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</si>
  <si>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</si>
  <si>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</si>
  <si>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</si>
  <si>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</si>
  <si>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</si>
  <si>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</si>
  <si>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</si>
  <si>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</si>
  <si>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</si>
  <si>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</si>
  <si>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</si>
  <si>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</si>
  <si>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</si>
  <si>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</si>
  <si>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</si>
  <si>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</si>
  <si>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</si>
  <si>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</si>
  <si>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</si>
  <si>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</si>
  <si>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</si>
  <si>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</si>
  <si>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</si>
  <si>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</si>
  <si>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</si>
  <si>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</si>
  <si>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</si>
  <si>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</si>
  <si>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</si>
  <si>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</si>
  <si>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</si>
  <si>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</si>
  <si>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</si>
  <si>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</si>
  <si>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</si>
  <si>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</si>
  <si>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</si>
  <si>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</si>
  <si>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</si>
  <si>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</si>
  <si>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</si>
  <si>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</si>
  <si>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</si>
  <si>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</si>
  <si>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</si>
  <si>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</si>
  <si>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</si>
  <si>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</si>
  <si>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</si>
  <si>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</si>
  <si>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</si>
  <si>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</si>
  <si>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</si>
  <si>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</si>
  <si>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</si>
  <si>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</si>
  <si>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</si>
  <si>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</si>
  <si>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</si>
  <si>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</si>
  <si>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</si>
  <si>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</si>
  <si>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</si>
  <si>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</si>
  <si>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</si>
  <si>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</si>
  <si>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</si>
  <si>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</si>
  <si>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</si>
  <si>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</si>
  <si>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</si>
  <si>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</si>
  <si>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</si>
  <si>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</si>
  <si>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</si>
  <si>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</si>
  <si>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</si>
  <si>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</si>
  <si>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</si>
  <si>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</si>
  <si>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</si>
  <si>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</si>
  <si>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</si>
  <si>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</si>
  <si>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000 2 02 03033 03 0000 151</t>
  </si>
  <si>
    <t>Субвенции бюджетам муниципальных образований на оздоровление детей</t>
  </si>
  <si>
    <t>000 2 02 03033 05 0000 151</t>
  </si>
  <si>
    <t>Субвенции бюджетам муниципальных районов на оздоровление детей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</si>
  <si>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</si>
  <si>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</si>
  <si>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</si>
  <si>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</si>
  <si>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</si>
  <si>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</si>
  <si>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</si>
  <si>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</si>
  <si>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</si>
  <si>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</si>
  <si>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</si>
  <si>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</si>
  <si>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</si>
  <si>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</si>
  <si>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000 1 09 04010 02 0000 110</t>
  </si>
  <si>
    <t xml:space="preserve">Налог на имущество предприятий 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</si>
  <si>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</si>
  <si>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</si>
  <si>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000 2 02 03007 00 0000 151</t>
  </si>
  <si>
    <t>Субвенции бюджетам  на  составление  (изменение)                                  списков  кандидатов   в   присяжные   заседатели                                   федеральных судов общей юрисдикции в  Российской                                  Федерации</t>
  </si>
  <si>
    <t>000 2 02 03007 05 0000 151</t>
  </si>
  <si>
    <t>Субвенции бюджетам муниципальных районов на  составление  (изменение) списков  кандидатов   в   присяжные   заседатели  федеральных судов общей юрисдикции в  Российской  Федерации</t>
  </si>
  <si>
    <t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учебники и учебные, 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</si>
  <si>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</si>
  <si>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Ивановской области на осуществление 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</si>
  <si>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</si>
  <si>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</si>
  <si>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</si>
  <si>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2014 год</t>
  </si>
  <si>
    <t>2015 год</t>
  </si>
  <si>
    <t>2016 год</t>
  </si>
  <si>
    <t>НАЛОГОВЫЕ И НЕНАЛОГОВЫЕ ДОХОДЫ</t>
  </si>
  <si>
    <t>Доходы бюджета Савинского муниципального района по кодам классификации доходов бюджетов на 2014 год и плановый период 2015 и 2016 годов</t>
  </si>
  <si>
    <t xml:space="preserve">от 19.12.2013 г. № 49-р         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</si>
  <si>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</si>
  <si>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</si>
  <si>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</si>
  <si>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</si>
  <si>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</si>
  <si>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</si>
  <si>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Приложение 1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</si>
  <si>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</si>
  <si>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</si>
  <si>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</si>
  <si>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</si>
  <si>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</si>
  <si>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</si>
  <si>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</si>
  <si>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</si>
  <si>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</si>
  <si>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* 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1 - 4 классов муниципальных общеобразовательных организаций на 2014 год и на плановый период 2015 и 2016 годов</t>
  </si>
  <si>
    <t>* субсидии бюджетам муниципальных образований Ивановской области на реализацию мероприятий подпрограммы "Развитие газификации Ивановской области"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</si>
  <si>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</si>
  <si>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</si>
  <si>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</si>
  <si>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</si>
  <si>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</si>
  <si>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</t>
  </si>
  <si>
    <t>000 1 01 02040 01 0000 110</t>
  </si>
  <si>
    <t>* субсидии бюджетам муниципальных районов и городских округов Ивановской области на софинансирование расходов, 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</t>
  </si>
  <si>
    <t xml:space="preserve">от 20.02.2014 № 1-р         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</si>
  <si>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</si>
  <si>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</si>
  <si>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000 2 02 01009 00 0000 151</t>
  </si>
  <si>
    <t>000 2 02 01009 05 0000 151</t>
  </si>
  <si>
    <t xml:space="preserve">от 17.04.2014 № 8-р         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</si>
  <si>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</si>
  <si>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</si>
  <si>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</si>
  <si>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</si>
  <si>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* субсидии бюджетам муниципальных образований Ивановской области на финансовое обеспечение реализации подпрограммы "Государственная поддержка граждан в сфере ипотечного жилищного кредитования"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</si>
  <si>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</si>
  <si>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</si>
  <si>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</si>
  <si>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</si>
  <si>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</si>
  <si>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</si>
  <si>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</si>
  <si>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</si>
  <si>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от 22.05.2014 № 17-р         </t>
  </si>
  <si>
    <t xml:space="preserve">от 24.07.2014 № 27-р         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</si>
  <si>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</si>
  <si>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</si>
  <si>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</si>
  <si>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</si>
  <si>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Прочие неналоговые доходы бюджетов муниципальных районов</t>
  </si>
  <si>
    <t>000 1 17 05050 05 0000 180</t>
  </si>
  <si>
    <t>000 2 02 02215 00 0000 151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</si>
  <si>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</si>
  <si>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</si>
  <si>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</si>
  <si>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* субсидии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</t>
  </si>
  <si>
    <t xml:space="preserve">* субсидии бюджетам муниципальных районов,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2014 году </t>
  </si>
  <si>
    <t>* субсидии бюджетам муниципальных районов и городских округов Ивановской области на реализацию мероприятий по укреплению пожарной безопасности общеобразовательных организаций в 2014 году</t>
  </si>
  <si>
    <t>Невыясненные поступления, зачисляемые в бюджеты муниципальных районов</t>
  </si>
  <si>
    <t>1 17 01050 05 0000 180</t>
  </si>
  <si>
    <t>000</t>
  </si>
  <si>
    <t>Доходы закрепляемые за всеми администраторами</t>
  </si>
  <si>
    <t>1 16 90050 05 0000 140</t>
  </si>
  <si>
    <t>1 16 43000 01 0000 140</t>
  </si>
  <si>
    <t>Управление Федеральной миграционной службы по ивановской области</t>
  </si>
  <si>
    <t>Управление Министерства внутренних дел Российской Федерации по Ивановской области</t>
  </si>
  <si>
    <t>1 09 04010 02 0000 110</t>
  </si>
  <si>
    <t>1 08 03010 01 0000 110</t>
  </si>
  <si>
    <t>1 05 04020 02 0000 110</t>
  </si>
  <si>
    <t>1 05 03010 01 0000 110</t>
  </si>
  <si>
    <t>1 05 02010 02 0000 110</t>
  </si>
  <si>
    <t>1 01 02040 01 0000 110</t>
  </si>
  <si>
    <t>1 01 02030 01 0000 110</t>
  </si>
  <si>
    <t>1 01 02020 01 0000 110</t>
  </si>
  <si>
    <t>1 01 02010 01 0000 110</t>
  </si>
  <si>
    <t>Управление Федеральной налоговой службы по Ивановской области</t>
  </si>
  <si>
    <t>1 16 28000 01 0000 140</t>
  </si>
  <si>
    <t>Управление Федеральной службы по надзору в сфере защиты прав потребителей и благополучия человека по Ивановской области</t>
  </si>
  <si>
    <t>1 17 05050 05 0000 180</t>
  </si>
  <si>
    <t>1 14 06013 10 0000 430</t>
  </si>
  <si>
    <t>1 14 02053 05 0000 410</t>
  </si>
  <si>
    <t>1 11 09045 05 0000 120</t>
  </si>
  <si>
    <t>1 11 05035 05 0000 120</t>
  </si>
  <si>
    <t>1 11 05013 10 0000 120</t>
  </si>
  <si>
    <t>Отдел земельно-имущественных отношений администрации Савинского муниципального района</t>
  </si>
  <si>
    <t>1 13 01995 05 0000 130</t>
  </si>
  <si>
    <t>Отдел образования администрации Савинского муниципального района</t>
  </si>
  <si>
    <t>2 19 05000 05 0000 151</t>
  </si>
  <si>
    <t>2 02 04014 05 0000 151</t>
  </si>
  <si>
    <t>2 02 03999 05 0000 151</t>
  </si>
  <si>
    <t>2 02 03033 05 0000 151</t>
  </si>
  <si>
    <t>2 02 03024 05 0000 151</t>
  </si>
  <si>
    <t>2 02 03007 05 0000 151</t>
  </si>
  <si>
    <t>2 02 02999 05 0000 151</t>
  </si>
  <si>
    <t>2 02 02216 05 0000 151</t>
  </si>
  <si>
    <t>2 02 02215 05 0000 151</t>
  </si>
  <si>
    <t>2 02 02008 05 0000 151</t>
  </si>
  <si>
    <t>2 02 01009 05 0000 151</t>
  </si>
  <si>
    <t>Дотации бюджетам муниципальных районов на выравнивание уровня бюджетной обеспеченности</t>
  </si>
  <si>
    <t>2 02 01001 05 0000 151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</si>
  <si>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</si>
  <si>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Финансовое управление администрации Савинского муниципального района</t>
  </si>
  <si>
    <t>Государственная пошлина за выдачу разрешения  на  установку рекламной конструкции</t>
  </si>
  <si>
    <t>1 08 07150 01 1000 110</t>
  </si>
  <si>
    <t>Администрация Савинского муниципального района</t>
  </si>
  <si>
    <t>1 03 02260 01 0000 110</t>
  </si>
  <si>
    <t>1 03 02250 01 0000 110</t>
  </si>
  <si>
    <t>1 03 02240 01 0000 110</t>
  </si>
  <si>
    <t>1 03 02230 01 0000 110</t>
  </si>
  <si>
    <t>Управление Федерального казначейства по Смоленской области</t>
  </si>
  <si>
    <t>1 12 01040 01 0000 120</t>
  </si>
  <si>
    <t>048</t>
  </si>
  <si>
    <t>1 12 01030 01 0000 120</t>
  </si>
  <si>
    <t>1 12 01020 01 0000 120</t>
  </si>
  <si>
    <t>1 12 01010 01 0000 120</t>
  </si>
  <si>
    <t>Управление Федеральной службы по надзору в сфере природопользования по Ивановской области</t>
  </si>
  <si>
    <t>доходов бюджета муниципального района</t>
  </si>
  <si>
    <t>главного администратора доходов</t>
  </si>
  <si>
    <t>Наименование главного администратора и кода доходов бюджета муниципального района</t>
  </si>
  <si>
    <t xml:space="preserve">                  Перечень и коды главных администраторов доходов бюджета Савинского муниципального района на 2014 год и плановый период 2015 и 2016 годов</t>
  </si>
  <si>
    <t>от 19.12.2013 г. № 49-р</t>
  </si>
  <si>
    <t>Приложение 4</t>
  </si>
  <si>
    <t>от 20.02.2014 № 1-р</t>
  </si>
  <si>
    <t>от 17.04.2014 № 8-р</t>
  </si>
  <si>
    <t>от 24.07.2014 № 27-р</t>
  </si>
  <si>
    <t>Уменьшение прочих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</si>
  <si>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</si>
  <si>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</si>
  <si>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</si>
  <si>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</si>
  <si>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</si>
  <si>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</si>
  <si>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</si>
  <si>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</si>
  <si>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</si>
  <si>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</si>
  <si>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</si>
  <si>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</si>
  <si>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</si>
  <si>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</si>
  <si>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</si>
  <si>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</si>
  <si>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</si>
  <si>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ИСТОЧНИКИ ВНУТРЕННЕГО ФИНАНСИРОВАНИЯ ДЕФИЦИТОВ БЮДЖЕТОВ</t>
  </si>
  <si>
    <t>000 01 00 00 00 00 0000 000</t>
  </si>
  <si>
    <t xml:space="preserve">2015 год </t>
  </si>
  <si>
    <t>Наименование кода классификации источников финансирования дефицита бюджета</t>
  </si>
  <si>
    <t>Код классификации источников финансирования дефицита бюджета</t>
  </si>
  <si>
    <t>Источники внутреннего финансирования дефицита  бюджета Савинского муниципального района на 2014 год и плановый период 2015 и 2016 годов</t>
  </si>
  <si>
    <t xml:space="preserve">от 19.12.2013 г. № 49-р                </t>
  </si>
  <si>
    <t>Приложение 5</t>
  </si>
  <si>
    <t xml:space="preserve">от 20.02.2014 № 1-р                </t>
  </si>
  <si>
    <t>Приложение 3</t>
  </si>
  <si>
    <t xml:space="preserve">от 17.04.2014 № 8-р                </t>
  </si>
  <si>
    <t xml:space="preserve">от 22.05.2014 № 17-р                </t>
  </si>
  <si>
    <t xml:space="preserve">от 24.07.2014 № 27-р                </t>
  </si>
  <si>
    <t>О1 05 02 01 05 0000 610</t>
  </si>
  <si>
    <t>Уменьшение прочих остатков денежных средств бюджетов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</si>
  <si>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</si>
  <si>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</si>
  <si>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</si>
  <si>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</si>
  <si>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</si>
  <si>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</si>
  <si>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</si>
  <si>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</si>
  <si>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</si>
  <si>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</si>
  <si>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</si>
  <si>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</si>
  <si>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</si>
  <si>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2014 год и  плановый период 2015 и 2016 годов по кодам классификации источников финансирования дефицита бюджетов</t>
  </si>
  <si>
    <t>Приложение 6</t>
  </si>
  <si>
    <t>от 22.05.2014 № 17-р</t>
  </si>
  <si>
    <t>Всего расходов:</t>
  </si>
  <si>
    <t>600</t>
  </si>
  <si>
    <t>4398065</t>
  </si>
  <si>
    <t xml:space="preserve">              Предоставление субсидий бюджетным, автономным учреждениям и иным некоммерческим  
организациям</t>
  </si>
  <si>
    <t>200</t>
  </si>
  <si>
    <t xml:space="preserve">              Закупка товаров, работ и услуг для государственных (муниципальных) нужд</t>
  </si>
  <si>
    <t xml:space="preserve">      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</si>
  <si>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4398000</t>
  </si>
  <si>
    <t xml:space="preserve">      Расходы за счет межбюджетных трансфертов</t>
  </si>
  <si>
    <t>4392056</t>
  </si>
  <si>
    <t xml:space="preserve">       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</si>
  <si>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4390000</t>
  </si>
  <si>
    <t>Иные непрограммные мероприятия</t>
  </si>
  <si>
    <t>4300000</t>
  </si>
  <si>
    <t>Наказы избирателей депутатам Ивановской областной Думы</t>
  </si>
  <si>
    <t>500</t>
  </si>
  <si>
    <t>4295120</t>
  </si>
  <si>
    <t xml:space="preserve">              Межбюджетные трансферты</t>
  </si>
  <si>
    <t xml:space="preserve">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</si>
  <si>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4290000</t>
  </si>
  <si>
    <t>4200000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</si>
  <si>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</si>
  <si>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4199007</t>
  </si>
  <si>
    <t xml:space="preserve">     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</si>
  <si>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4198805</t>
  </si>
  <si>
    <t xml:space="preserve">                  Межбюджетные трансферты</t>
  </si>
  <si>
    <t xml:space="preserve">                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по созданию условий для организации досуга и обеспечения жителей поселения услугами организаций культуры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</si>
  <si>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4198804</t>
  </si>
  <si>
    <t xml:space="preserve">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</si>
  <si>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4198803</t>
  </si>
  <si>
    <t xml:space="preserve">      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</si>
  <si>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4198802</t>
  </si>
  <si>
    <t xml:space="preserve">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</si>
  <si>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4198035</t>
  </si>
  <si>
    <t xml:space="preserve"> 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</si>
  <si>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4198000</t>
  </si>
  <si>
    <t>800</t>
  </si>
  <si>
    <t>4196005</t>
  </si>
  <si>
    <t xml:space="preserve">              Иные бюджетные ассигнования</t>
  </si>
  <si>
    <t xml:space="preserve">                Субсидия Савинскому муниципальному унитарному торгово-посредническому предприятию "Альтернатива-2" в целях возмещения затрат, связаных с разработкой проектно-сметной документации на капитальный ремонт крыши здания, собствеником которого является Савинский муниципальный район,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</si>
  <si>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4196004</t>
  </si>
  <si>
    <t xml:space="preserve">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</si>
  <si>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400</t>
  </si>
  <si>
    <t>4194003</t>
  </si>
  <si>
    <t xml:space="preserve">                  Капитальные вложения в объекты недвижимого имущества государственной (муниципальной) собственности 
</t>
  </si>
  <si>
    <t xml:space="preserve">                Бюджетные инвестиции открытому акционерному обществу "Савинский Водоканал" в целях увеличения уставного капитала путем приобретения в собственность Савинского муниципального района дополнительного выпуска ценных бумаг открытого акционерного общества "Савинский Водоканал"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</si>
  <si>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4192052</t>
  </si>
  <si>
    <t xml:space="preserve">      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</si>
  <si>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4192049</t>
  </si>
  <si>
    <t xml:space="preserve">    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</si>
  <si>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4190000</t>
  </si>
  <si>
    <t>4100000</t>
  </si>
  <si>
    <t>Непрограммные направления деятельности исполнительных органов местного самоуправления Савинского муниципального района</t>
  </si>
  <si>
    <t>4098801</t>
  </si>
  <si>
    <t xml:space="preserve">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</si>
  <si>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>4090000</t>
  </si>
  <si>
    <t>4000000</t>
  </si>
  <si>
    <t>Непрограммные направления деятельности органов местного самоуправления Савинского муниципального района</t>
  </si>
  <si>
    <t>1162048</t>
  </si>
  <si>
    <t xml:space="preserve">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</si>
  <si>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1160014</t>
  </si>
  <si>
    <t>100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</si>
  <si>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</si>
  <si>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</si>
  <si>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1160013</t>
  </si>
  <si>
    <t xml:space="preserve">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</si>
  <si>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1160000</t>
  </si>
  <si>
    <t>Подпрограмма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</si>
  <si>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1157007</t>
  </si>
  <si>
    <t xml:space="preserve">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</si>
  <si>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1152047</t>
  </si>
  <si>
    <t xml:space="preserve">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</si>
  <si>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1150000</t>
  </si>
  <si>
    <t>Подпрограмма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</si>
  <si>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1142046</t>
  </si>
  <si>
    <t xml:space="preserve">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</si>
  <si>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1142044</t>
  </si>
  <si>
    <t xml:space="preserve">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</si>
  <si>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1142043</t>
  </si>
  <si>
    <t xml:space="preserve"> 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</si>
  <si>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1140000</t>
  </si>
  <si>
    <t>Подпрограмма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</si>
  <si>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1132050</t>
  </si>
  <si>
    <t xml:space="preserve">     Организация, подготовка и проведение постоянно действующей выставки "Экономический потенциал Ивановской области"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</si>
  <si>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1132042</t>
  </si>
  <si>
    <t xml:space="preserve">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</si>
  <si>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1132041</t>
  </si>
  <si>
    <t xml:space="preserve">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</si>
  <si>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1132040</t>
  </si>
  <si>
    <t xml:space="preserve">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</si>
  <si>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1130000</t>
  </si>
  <si>
    <t>Подпрограмма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</si>
  <si>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300</t>
  </si>
  <si>
    <t>1127006</t>
  </si>
  <si>
    <t xml:space="preserve">              Социальное обеспечение и иные выплаты населению</t>
  </si>
  <si>
    <t xml:space="preserve">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</si>
  <si>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1120000</t>
  </si>
  <si>
    <t>Подпрограмма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</si>
  <si>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1119006</t>
  </si>
  <si>
    <t xml:space="preserve">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</si>
  <si>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1118061</t>
  </si>
  <si>
    <t xml:space="preserve">               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</si>
  <si>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1118000</t>
  </si>
  <si>
    <t>1112039</t>
  </si>
  <si>
    <t xml:space="preserve">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</si>
  <si>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1110000</t>
  </si>
  <si>
    <t>Подпрограмма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</si>
  <si>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1100000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</si>
  <si>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</si>
  <si>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1030012</t>
  </si>
  <si>
    <t xml:space="preserve">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</si>
  <si>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1030000</t>
  </si>
  <si>
    <t>Подпрограмма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</si>
  <si>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1022038</t>
  </si>
  <si>
    <t xml:space="preserve">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</si>
  <si>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1020000</t>
  </si>
  <si>
    <t>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</si>
  <si>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1000000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</si>
  <si>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</si>
  <si>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0910011</t>
  </si>
  <si>
    <t xml:space="preserve">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</si>
  <si>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0910000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</si>
  <si>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</si>
  <si>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0900000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</si>
  <si>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</si>
  <si>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0826003</t>
  </si>
  <si>
    <t xml:space="preserve">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</si>
  <si>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0820000</t>
  </si>
  <si>
    <t>Подпрограмма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</si>
  <si>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0818052</t>
  </si>
  <si>
    <t xml:space="preserve">       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 Савинского муниципального района"</t>
  </si>
  <si>
    <t>0818051</t>
  </si>
  <si>
    <t xml:space="preserve">        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</si>
  <si>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0818000</t>
  </si>
  <si>
    <t>0812036</t>
  </si>
  <si>
    <t xml:space="preserve">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</si>
  <si>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0812035</t>
  </si>
  <si>
    <t xml:space="preserve">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</si>
  <si>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0812034</t>
  </si>
  <si>
    <t xml:space="preserve">     Проведение проектных работ на строительство (реконструкцию) автомобильных дорог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</si>
  <si>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0810000</t>
  </si>
  <si>
    <t>Подпрограмма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</si>
  <si>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0800000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</si>
  <si>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</si>
  <si>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0716002</t>
  </si>
  <si>
    <t xml:space="preserve">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</si>
  <si>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0716001</t>
  </si>
  <si>
    <t xml:space="preserve">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</si>
  <si>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0712033</t>
  </si>
  <si>
    <t xml:space="preserve">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</si>
  <si>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0712032</t>
  </si>
  <si>
    <t xml:space="preserve">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</si>
  <si>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0710000</t>
  </si>
  <si>
    <t>Подпрограмма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</si>
  <si>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0700000</t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</si>
  <si>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</si>
  <si>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0637005</t>
  </si>
  <si>
    <t>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</si>
  <si>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0637004</t>
  </si>
  <si>
    <t xml:space="preserve">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</si>
  <si>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0630000</t>
  </si>
  <si>
    <r>
      <t>Подпрограмма "Поддержка молодых специалистов муниципальных учреждений образования Савинского муниципального района и ОБУЗ «Савинская ЦРБ"" муниципальной программы Савинского муниципа</t>
    </r>
    <r>
      <rPr>
        <b/>
        <sz val="14"/>
        <color indexed="8"/>
        <rFont val="Times New Roman"/>
        <family val="1"/>
      </rPr>
      <t>л</t>
    </r>
    <r>
      <rPr>
        <b/>
        <sz val="12"/>
        <color indexed="8"/>
        <rFont val="Times New Roman"/>
        <family val="1"/>
      </rPr>
      <t>ьного района "Молодежь Савинского муниципального района"</t>
    </r>
  </si>
  <si>
    <t>0622031</t>
  </si>
  <si>
    <t xml:space="preserve">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</si>
  <si>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0622030</t>
  </si>
  <si>
    <t xml:space="preserve">  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</si>
  <si>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0622029</t>
  </si>
  <si>
    <t xml:space="preserve">     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</si>
  <si>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0620000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</si>
  <si>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</si>
  <si>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0618036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</si>
  <si>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</si>
  <si>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0618000</t>
  </si>
  <si>
    <t>0612027</t>
  </si>
  <si>
    <t xml:space="preserve">     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</si>
  <si>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0612026</t>
  </si>
  <si>
    <t xml:space="preserve">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</si>
  <si>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0612025</t>
  </si>
  <si>
    <t xml:space="preserve">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</si>
  <si>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0612024</t>
  </si>
  <si>
    <t xml:space="preserve">   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</si>
  <si>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0612023</t>
  </si>
  <si>
    <t xml:space="preserve">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</si>
  <si>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0612006</t>
  </si>
  <si>
    <t xml:space="preserve">     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</si>
  <si>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0612005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</si>
  <si>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</si>
  <si>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0610000</t>
  </si>
  <si>
    <t>Подпрограмма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</si>
  <si>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0600000</t>
  </si>
  <si>
    <t>Муниципальная программа Савинского муниципального района "Молодежь Савинского муниципального района"</t>
  </si>
  <si>
    <t>0512022</t>
  </si>
  <si>
    <t xml:space="preserve">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</si>
  <si>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0512009</t>
  </si>
  <si>
    <t xml:space="preserve">  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 </t>
  </si>
  <si>
    <t>0512008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</si>
  <si>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</si>
  <si>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0510010</t>
  </si>
  <si>
    <t xml:space="preserve">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</si>
  <si>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0510000</t>
  </si>
  <si>
    <t>Подпрограмма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</si>
  <si>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0500000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</si>
  <si>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</si>
  <si>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0428038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</si>
  <si>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</si>
  <si>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0418000</t>
  </si>
  <si>
    <t>0420000</t>
  </si>
  <si>
    <t>Подпрограмма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</si>
  <si>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0418037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</si>
  <si>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</si>
  <si>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0410000</t>
  </si>
  <si>
    <t>Подпрограмма "Организация проведения мероприятий по отлову и содержанию безнадзорных животных" муниципальной программы Савинского муниципального района "Охрана окружающей среды Савинского муниципального района"</t>
  </si>
  <si>
    <t>0400000</t>
  </si>
  <si>
    <t>Муниципальная программа Савинского муниципального района "Охрана окружающей среды Савинского муниципального района"</t>
  </si>
  <si>
    <t>0319008</t>
  </si>
  <si>
    <t xml:space="preserve">            Расходы в целях организации охраны общественного порядка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</si>
  <si>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0319005</t>
  </si>
  <si>
    <t xml:space="preserve">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</si>
  <si>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0319004</t>
  </si>
  <si>
    <t xml:space="preserve">     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</si>
  <si>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>0310000</t>
  </si>
  <si>
    <t>Подпрограмма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</si>
  <si>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</t>
  </si>
  <si>
    <t>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</si>
  <si>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0238032</t>
  </si>
  <si>
    <t xml:space="preserve">            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</si>
  <si>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0238000</t>
  </si>
  <si>
    <t>0232058</t>
  </si>
  <si>
    <t xml:space="preserve">                  Закупка товаров, работ и услуг для государственных (муниципальных) нужд</t>
  </si>
  <si>
    <t xml:space="preserve">  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</si>
  <si>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0232057</t>
  </si>
  <si>
    <t xml:space="preserve">              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</si>
  <si>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0232051</t>
  </si>
  <si>
    <t xml:space="preserve">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</si>
  <si>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0232021</t>
  </si>
  <si>
    <t xml:space="preserve">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</si>
  <si>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0230000</t>
  </si>
  <si>
    <t>Подпрограмма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</si>
  <si>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0228028</t>
  </si>
  <si>
    <t xml:space="preserve">                  Социальное обеспечение и иные выплаты населению</t>
  </si>
  <si>
    <t xml:space="preserve">    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</si>
  <si>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0228000</t>
  </si>
  <si>
    <t>0227003</t>
  </si>
  <si>
    <t xml:space="preserve">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</si>
  <si>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0220000</t>
  </si>
  <si>
    <t>Подпрограмма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</si>
  <si>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0218027</t>
  </si>
  <si>
    <t xml:space="preserve">  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</si>
  <si>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0218000</t>
  </si>
  <si>
    <t>0217002</t>
  </si>
  <si>
    <t xml:space="preserve">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</si>
  <si>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0215020</t>
  </si>
  <si>
    <t xml:space="preserve">        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</si>
  <si>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0210000</t>
  </si>
  <si>
    <t>Подпрограмма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</si>
  <si>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</si>
  <si>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</si>
  <si>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01Д2020</t>
  </si>
  <si>
    <t xml:space="preserve">  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</si>
  <si>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01Д2019</t>
  </si>
  <si>
    <t xml:space="preserve"> 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</si>
  <si>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01Д0000</t>
  </si>
  <si>
    <t>Подпрограмма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</si>
  <si>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01Г2017</t>
  </si>
  <si>
    <t xml:space="preserve">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</si>
  <si>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01Г2016</t>
  </si>
  <si>
    <t xml:space="preserve">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</si>
  <si>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01Г0000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</si>
  <si>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</si>
  <si>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01Б2015</t>
  </si>
  <si>
    <t xml:space="preserve"> 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</si>
  <si>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01Б2014</t>
  </si>
  <si>
    <t xml:space="preserve">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</si>
  <si>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01Б2013</t>
  </si>
  <si>
    <t xml:space="preserve">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</si>
  <si>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01Б2012</t>
  </si>
  <si>
    <t xml:space="preserve">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</si>
  <si>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01Б0000</t>
  </si>
  <si>
    <t>Подпрограмма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</si>
  <si>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0190009</t>
  </si>
  <si>
    <t xml:space="preserve">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</si>
  <si>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0190008</t>
  </si>
  <si>
    <t xml:space="preserve">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</si>
  <si>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0190000</t>
  </si>
  <si>
    <t>Подпрограмма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</si>
  <si>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0189001</t>
  </si>
  <si>
    <t xml:space="preserve">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</si>
  <si>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0187001</t>
  </si>
  <si>
    <t xml:space="preserve">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</si>
  <si>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0182011</t>
  </si>
  <si>
    <t xml:space="preserve">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</si>
  <si>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0182010</t>
  </si>
  <si>
    <t xml:space="preserve">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</si>
  <si>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0180000</t>
  </si>
  <si>
    <t>Подпрограмма "Талант" муниципальной программы Савинского муниципального района "Развитие системы образования Савинского муниципального района"</t>
  </si>
  <si>
    <t>0172009</t>
  </si>
  <si>
    <t xml:space="preserve">     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</si>
  <si>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0172008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</si>
  <si>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</si>
  <si>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0170000</t>
  </si>
  <si>
    <t>Подпрограмма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</si>
  <si>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0162007</t>
  </si>
  <si>
    <t xml:space="preserve">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</si>
  <si>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0162006</t>
  </si>
  <si>
    <t xml:space="preserve">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</si>
  <si>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0162005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</si>
  <si>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</si>
  <si>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0160000</t>
  </si>
  <si>
    <t>Подпрограмма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</si>
  <si>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0158006</t>
  </si>
  <si>
    <t xml:space="preserve">                Реализация мероприятий по укреплению пожарной безопасности общеобразовательных организаций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</si>
  <si>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0158000</t>
  </si>
  <si>
    <t>0150007</t>
  </si>
  <si>
    <t xml:space="preserve">      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</si>
  <si>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0150000</t>
  </si>
  <si>
    <t>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</si>
  <si>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0148020</t>
  </si>
  <si>
    <t xml:space="preserve">     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</si>
  <si>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0148019</t>
  </si>
  <si>
    <t xml:space="preserve">        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</si>
  <si>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0148000</t>
  </si>
  <si>
    <t>0145065</t>
  </si>
  <si>
    <t xml:space="preserve">  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</si>
  <si>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0145000</t>
  </si>
  <si>
    <t>0142004</t>
  </si>
  <si>
    <t xml:space="preserve">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</si>
  <si>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0142003</t>
  </si>
  <si>
    <t xml:space="preserve">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</si>
  <si>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0142002</t>
  </si>
  <si>
    <t xml:space="preserve">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</si>
  <si>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0140000</t>
  </si>
  <si>
    <t>Подпрограмма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</si>
  <si>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0138014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</si>
  <si>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</si>
  <si>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0138012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</si>
  <si>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</si>
  <si>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0138000</t>
  </si>
  <si>
    <t xml:space="preserve">      Расходы за счет междбюджетных трансфертов</t>
  </si>
  <si>
    <t>0132001</t>
  </si>
  <si>
    <t xml:space="preserve">  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</si>
  <si>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0130006</t>
  </si>
  <si>
    <t xml:space="preserve">        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</si>
  <si>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0130005</t>
  </si>
  <si>
    <t xml:space="preserve">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</si>
  <si>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0130004</t>
  </si>
  <si>
    <t xml:space="preserve">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</si>
  <si>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>0130000</t>
  </si>
  <si>
    <t>Подпрограмма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</si>
  <si>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0128015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</si>
  <si>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</si>
  <si>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0128008</t>
  </si>
  <si>
    <t xml:space="preserve">       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</si>
  <si>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0128000</t>
  </si>
  <si>
    <t>0125097</t>
  </si>
  <si>
    <t xml:space="preserve">               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</si>
  <si>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0122060</t>
  </si>
  <si>
    <t xml:space="preserve">                Создание в общеобразовательных организациях Савинского муниципального района условий для инклюзивного образования детей-инвалидов, в том числе создание универсальной 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оборудованием,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</si>
  <si>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0122059</t>
  </si>
  <si>
    <t xml:space="preserve">   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</si>
  <si>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0122055</t>
  </si>
  <si>
    <t xml:space="preserve">      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</si>
  <si>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0122053</t>
  </si>
  <si>
    <t xml:space="preserve">            Оплата проекта хозяйственного сарая и крытой стоянки на 3 машино-места для школьных автобусов в п. Савино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</si>
  <si>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0120003</t>
  </si>
  <si>
    <t>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</si>
  <si>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0120000</t>
  </si>
  <si>
    <t>Подпрограмма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</si>
  <si>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0118017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</si>
  <si>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</si>
  <si>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0118011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</si>
  <si>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</si>
  <si>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0118010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</si>
  <si>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</si>
  <si>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0118000</t>
  </si>
  <si>
    <t>0112054</t>
  </si>
  <si>
    <t xml:space="preserve">            Реализация мероприятий по модернизации муниципальной системы дошкольного образования - создание дополнительных мест для детей дошкольного возраста в муниципальных образовательных организациях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</si>
  <si>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0110002</t>
  </si>
  <si>
    <t xml:space="preserve">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</si>
  <si>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</si>
  <si>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0110000</t>
  </si>
  <si>
    <t>Подпрограмма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</si>
  <si>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0100000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</si>
  <si>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</si>
  <si>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Вид расходов</t>
  </si>
  <si>
    <t>Целевая статья</t>
  </si>
  <si>
    <t>Наименование</t>
  </si>
  <si>
    <t>Распределение бюджетных ассигнований по целевым статьям (муниципальным программам Савинского муниципального района и не включенным в муниципальные программы Савинского муниципального района направлениям деятельности органов местного самоуправления Савинского муниципального района), группам видов расходов классификации расходов бюджета Савинского муниципального района на 2014 год и плановый период 2015 и 2016 годов</t>
  </si>
  <si>
    <t>Приложение 7</t>
  </si>
  <si>
    <t>0405</t>
  </si>
  <si>
    <t>117</t>
  </si>
  <si>
    <t xml:space="preserve">          Иные бюджетные ассигнования</t>
  </si>
  <si>
    <t xml:space="preserve">          Закупка товаров, работ и услуг для государственных (муниципальных) нужд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</si>
  <si>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</si>
  <si>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</si>
  <si>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</si>
  <si>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</si>
  <si>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</si>
  <si>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</si>
  <si>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0113</t>
  </si>
  <si>
    <t xml:space="preserve">        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</si>
  <si>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Другие общегосударственные вопросы</t>
  </si>
  <si>
    <t>0100</t>
  </si>
  <si>
    <t xml:space="preserve">    ОБЩЕГОСУДАРСТВЕННЫЕ ВОПРОСЫ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</si>
  <si>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</si>
  <si>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</si>
  <si>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1004</t>
  </si>
  <si>
    <t>113</t>
  </si>
  <si>
    <t xml:space="preserve">          Социальное обеспечение и иные выплаты населению</t>
  </si>
  <si>
    <t xml:space="preserve">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</si>
  <si>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Охрана семьи и детства</t>
  </si>
  <si>
    <t>1003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</si>
  <si>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</si>
  <si>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    Предоставление субсидий бюджетным, автономным учреждениям и иным некоммерческим  
организациям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</si>
  <si>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</si>
  <si>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Социальное обеспечение населения</t>
  </si>
  <si>
    <t>1000</t>
  </si>
  <si>
    <t xml:space="preserve">    СОЦИАЛЬНАЯ ПОЛИТИКА</t>
  </si>
  <si>
    <t>0709</t>
  </si>
  <si>
    <t xml:space="preserve">     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</si>
  <si>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</si>
  <si>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</si>
  <si>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</si>
  <si>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</si>
  <si>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</si>
  <si>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</si>
  <si>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</si>
  <si>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</si>
  <si>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</si>
  <si>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Другие вопросы в области образования</t>
  </si>
  <si>
    <t>0707</t>
  </si>
  <si>
    <t xml:space="preserve">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</si>
  <si>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</si>
  <si>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района»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</si>
  <si>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</si>
  <si>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</si>
  <si>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Молодежная политика и оздоровление детей</t>
  </si>
  <si>
    <t>0705</t>
  </si>
  <si>
    <t xml:space="preserve">    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</si>
  <si>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Профессиональная подготовка, переподготовка и повышение квалификации</t>
  </si>
  <si>
    <t>0702</t>
  </si>
  <si>
    <t xml:space="preserve">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</si>
  <si>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</si>
  <si>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</si>
  <si>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</si>
  <si>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</si>
  <si>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</si>
  <si>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</si>
  <si>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</si>
  <si>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Выполнение комплекса мер по обеспечению пожарной и 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</si>
  <si>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</si>
  <si>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</si>
  <si>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</si>
  <si>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</si>
  <si>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</si>
  <si>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</si>
  <si>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</si>
  <si>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         Предоставление субсидий бюджетным, автономным учреждениям и иным некоммерческим  
организациям</t>
  </si>
  <si>
    <t xml:space="preserve">               Закупка товаров, работ и услуг для государственных (муниципальных) нужд</t>
  </si>
  <si>
    <t xml:space="preserve">          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</si>
  <si>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</si>
  <si>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Оплата проекта хозяйственного сарая и крытой стоянки на 3 машино-места для школьных автобусов в п. Савино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</si>
  <si>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</si>
  <si>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Общее образование</t>
  </si>
  <si>
    <t>0701</t>
  </si>
  <si>
    <t xml:space="preserve">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</si>
  <si>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</si>
  <si>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</si>
  <si>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</si>
  <si>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</si>
  <si>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</si>
  <si>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</si>
  <si>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Реализация мероприятий по модернизации муниципальной системы дошкольного образования - создание дополнительных мест для детей дошкольного возраста в муниципальных образовательных организациях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</si>
  <si>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</si>
  <si>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</si>
  <si>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</si>
  <si>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</si>
  <si>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</si>
  <si>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1001</t>
  </si>
  <si>
    <t>112</t>
  </si>
  <si>
    <t xml:space="preserve">    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</si>
  <si>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Пенсионное обеспечение</t>
  </si>
  <si>
    <t xml:space="preserve">          Межбюджетные трансферты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</si>
  <si>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</si>
  <si>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</si>
  <si>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</si>
  <si>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</si>
  <si>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0106</t>
  </si>
  <si>
    <t xml:space="preserve">   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</si>
  <si>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</si>
  <si>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</si>
  <si>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Финансовое управление администрации Савинского муниципального района Ивановской области</t>
  </si>
  <si>
    <t>1101</t>
  </si>
  <si>
    <t>111</t>
  </si>
  <si>
    <t xml:space="preserve">   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</si>
  <si>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</si>
  <si>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</si>
  <si>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</si>
  <si>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Физическая культура</t>
  </si>
  <si>
    <t>1100</t>
  </si>
  <si>
    <t xml:space="preserve">    ФИЗИЧЕСКАЯ КУЛЬТУРА И СПОРТ</t>
  </si>
  <si>
    <t>1006</t>
  </si>
  <si>
    <t xml:space="preserve">    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</si>
  <si>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Другие вопросы в области социальной политики</t>
  </si>
  <si>
    <t xml:space="preserve">            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</si>
  <si>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</si>
  <si>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</si>
  <si>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</si>
  <si>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   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</si>
  <si>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</si>
  <si>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</si>
  <si>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</si>
  <si>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</si>
  <si>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</si>
  <si>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</si>
  <si>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</si>
  <si>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</si>
  <si>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</si>
  <si>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</si>
  <si>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</si>
  <si>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0502</t>
  </si>
  <si>
    <t xml:space="preserve">          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</si>
  <si>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</si>
  <si>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</si>
  <si>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Коммунальное хозяйство</t>
  </si>
  <si>
    <t>0500</t>
  </si>
  <si>
    <t xml:space="preserve">    ЖИЛИЩНО-КОММУНАЛЬНОЕ ХОЗЯЙСТВО</t>
  </si>
  <si>
    <t>0412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</si>
  <si>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</si>
  <si>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</si>
  <si>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</si>
  <si>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</si>
  <si>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</si>
  <si>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Другие вопросы в области национальной экономики</t>
  </si>
  <si>
    <t>0409</t>
  </si>
  <si>
    <t xml:space="preserve">  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</si>
  <si>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</si>
  <si>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Проведение проектных работ на строительство (реконструкцию) автомобильных дорог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</si>
  <si>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Дорожное хозяйство (дорожные фонды)</t>
  </si>
  <si>
    <t>0408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</si>
  <si>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</si>
  <si>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Транспорт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</si>
  <si>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</si>
  <si>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</si>
  <si>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0314</t>
  </si>
  <si>
    <t xml:space="preserve">          Расходы в целях организации охраны общественного порядка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</si>
  <si>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</si>
  <si>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</si>
  <si>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 xml:space="preserve">      Другие вопросы в области национальной безопасности и правоохранительной деятельности</t>
  </si>
  <si>
    <t>0300</t>
  </si>
  <si>
    <t xml:space="preserve">    НАЦИОНАЛЬНАЯ БЕЗОПАСНОСТЬ И ПРАВООХРАНИТЕЛЬНАЯ ДЕЯТЕЛЬНОСТЬ</t>
  </si>
  <si>
    <t xml:space="preserve">        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</si>
  <si>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</si>
  <si>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 Иные бюджетные ассигнования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</si>
  <si>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</si>
  <si>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</si>
  <si>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</si>
  <si>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Организация, подготовка и проведение постоянно действующей выставки "Экономический потенциал Ивановской области"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</si>
  <si>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</si>
  <si>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</si>
  <si>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</si>
  <si>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</si>
  <si>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0111</t>
  </si>
  <si>
    <t xml:space="preserve">   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</si>
  <si>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Резервные фонды</t>
  </si>
  <si>
    <t>0104</t>
  </si>
  <si>
    <t xml:space="preserve">   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</si>
  <si>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</si>
  <si>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</si>
  <si>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 xml:space="preserve">    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</si>
  <si>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</si>
  <si>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</si>
  <si>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</si>
  <si>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Администрация Савинского муниципального района Ивановской области</t>
  </si>
  <si>
    <t>#Н/Д</t>
  </si>
  <si>
    <t>Вид
расходов</t>
  </si>
  <si>
    <t>Раздел, подраздел</t>
  </si>
  <si>
    <t xml:space="preserve">Код главного распорядителя
</t>
  </si>
  <si>
    <t>Ведомствення структура расходов бюджета Савинского муниципального района на 2014 год и плановый период 2015 и 2016 годов</t>
  </si>
  <si>
    <t>Приложение 8</t>
  </si>
  <si>
    <t>Открытое акционерное общество "Савинский Водоканал"</t>
  </si>
  <si>
    <t>1.</t>
  </si>
  <si>
    <t>Общий объем инвестиций</t>
  </si>
  <si>
    <t>Цель</t>
  </si>
  <si>
    <t>Наименование юридического лица</t>
  </si>
  <si>
    <t>№ п/п</t>
  </si>
  <si>
    <t>Бюджетные инвестиции юридическим лицам, не являющимся муниципальными учреждениями и муниципальными унитарными предприятиями, на 2014 год и плановый период 2015 и 2016 годов</t>
  </si>
  <si>
    <t xml:space="preserve">Приложение 9 </t>
  </si>
  <si>
    <t>Итого:</t>
  </si>
  <si>
    <t>Горячевское сельское поселение</t>
  </si>
  <si>
    <t>Воскресенское сельское поселение</t>
  </si>
  <si>
    <t>Вознесенское сельское поселение</t>
  </si>
  <si>
    <t>Архиповское сельское поселение</t>
  </si>
  <si>
    <t>Савинское сельское поселение</t>
  </si>
  <si>
    <t>Савинское городское поселение</t>
  </si>
  <si>
    <t>Наименование муниципальных образований</t>
  </si>
  <si>
    <t>Распределение межбюджетных трансфертов, предоставляемых из бюджета Савинского муниципального района бюджетам муниципальных образований на 2014 год и плановый приод 2015 и 2016 годов</t>
  </si>
  <si>
    <t>Приложение 12</t>
  </si>
  <si>
    <t xml:space="preserve">Приложение 8 </t>
  </si>
  <si>
    <t xml:space="preserve">Увеличение
уставного капитала путем приобретения в собственность Савинского муниципального района дополнительного выпуска ценных бумаг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</si>
</sst>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56">
      <alignment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Font="1" applyBorder="1">
      <alignment/>
      <protection/>
    </xf>
    <xf numFmtId="164" fontId="8" fillId="0" borderId="10" xfId="56" applyNumberFormat="1" applyFont="1" applyBorder="1">
      <alignment/>
      <protection/>
    </xf>
    <xf numFmtId="0" fontId="9" fillId="0" borderId="10" xfId="56" applyFont="1" applyBorder="1" applyAlignment="1">
      <alignment vertical="center" wrapText="1"/>
      <protection/>
    </xf>
    <xf numFmtId="164" fontId="9" fillId="0" borderId="10" xfId="56" applyNumberFormat="1" applyFont="1" applyBorder="1">
      <alignment/>
      <protection/>
    </xf>
    <xf numFmtId="164" fontId="10" fillId="0" borderId="10" xfId="56" applyNumberFormat="1" applyFont="1" applyBorder="1">
      <alignment/>
      <protection/>
    </xf>
    <xf numFmtId="164" fontId="8" fillId="0" borderId="10" xfId="0" applyNumberFormat="1" applyFont="1" applyFill="1" applyBorder="1" applyAlignment="1">
      <alignment wrapText="1"/>
    </xf>
    <xf numFmtId="164" fontId="9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56" applyFont="1" applyBorder="1" applyAlignment="1">
      <alignment vertical="center" wrapText="1"/>
      <protection/>
    </xf>
    <xf numFmtId="164" fontId="12" fillId="0" borderId="10" xfId="56" applyNumberFormat="1" applyFont="1" applyBorder="1">
      <alignment/>
      <protection/>
    </xf>
    <xf numFmtId="0" fontId="9" fillId="0" borderId="10" xfId="56" applyFont="1" applyBorder="1" applyAlignment="1">
      <alignment wrapText="1"/>
      <protection/>
    </xf>
    <xf numFmtId="0" fontId="12" fillId="0" borderId="10" xfId="56" applyFont="1" applyBorder="1">
      <alignment/>
      <protection/>
    </xf>
    <xf numFmtId="164" fontId="9" fillId="0" borderId="10" xfId="56" applyNumberFormat="1" applyFont="1" applyBorder="1" applyAlignment="1">
      <alignment horizontal="right"/>
      <protection/>
    </xf>
    <xf numFmtId="0" fontId="8" fillId="0" borderId="10" xfId="56" applyFont="1" applyBorder="1" applyAlignment="1">
      <alignment wrapText="1"/>
      <protection/>
    </xf>
    <xf numFmtId="165" fontId="9" fillId="0" borderId="10" xfId="56" applyNumberFormat="1" applyFont="1" applyBorder="1">
      <alignment/>
      <protection/>
    </xf>
    <xf numFmtId="0" fontId="12" fillId="0" borderId="10" xfId="56" applyFont="1" applyBorder="1" applyAlignment="1">
      <alignment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4" fontId="11" fillId="0" borderId="10" xfId="56" applyNumberFormat="1" applyFont="1" applyBorder="1">
      <alignment/>
      <protection/>
    </xf>
    <xf numFmtId="0" fontId="9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164" fontId="14" fillId="0" borderId="10" xfId="56" applyNumberFormat="1" applyFont="1" applyBorder="1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164" fontId="8" fillId="0" borderId="10" xfId="56" applyNumberFormat="1" applyFont="1" applyBorder="1" applyAlignment="1">
      <alignment shrinkToFit="1"/>
      <protection/>
    </xf>
    <xf numFmtId="0" fontId="9" fillId="0" borderId="10" xfId="56" applyFont="1" applyBorder="1" applyAlignment="1">
      <alignment horizontal="center"/>
      <protection/>
    </xf>
    <xf numFmtId="49" fontId="10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0" fontId="11" fillId="0" borderId="10" xfId="56" applyFont="1" applyBorder="1" applyAlignment="1">
      <alignment horizontal="center"/>
      <protection/>
    </xf>
    <xf numFmtId="49" fontId="12" fillId="0" borderId="10" xfId="0" applyNumberFormat="1" applyFont="1" applyFill="1" applyBorder="1" applyAlignment="1">
      <alignment horizontal="center" shrinkToFit="1"/>
    </xf>
    <xf numFmtId="0" fontId="10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shrinkToFi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56" applyFont="1" applyBorder="1" applyAlignment="1">
      <alignment horizontal="left" wrapText="1"/>
      <protection/>
    </xf>
    <xf numFmtId="0" fontId="8" fillId="0" borderId="10" xfId="56" applyFont="1" applyBorder="1" applyAlignment="1">
      <alignment horizontal="left" wrapText="1"/>
      <protection/>
    </xf>
    <xf numFmtId="0" fontId="9" fillId="0" borderId="10" xfId="56" applyFont="1" applyBorder="1" applyAlignment="1">
      <alignment horizontal="left" wrapText="1"/>
      <protection/>
    </xf>
    <xf numFmtId="0" fontId="11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shrinkToFit="1"/>
    </xf>
    <xf numFmtId="0" fontId="11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shrinkToFit="1"/>
    </xf>
    <xf numFmtId="0" fontId="12" fillId="0" borderId="12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3" fillId="0" borderId="14" xfId="0" applyFont="1" applyBorder="1" applyAlignment="1">
      <alignment wrapText="1"/>
    </xf>
    <xf numFmtId="168" fontId="11" fillId="0" borderId="10" xfId="56" applyNumberFormat="1" applyFont="1" applyBorder="1">
      <alignment/>
      <protection/>
    </xf>
    <xf numFmtId="168" fontId="12" fillId="0" borderId="10" xfId="56" applyNumberFormat="1" applyFont="1" applyBorder="1">
      <alignment/>
      <protection/>
    </xf>
    <xf numFmtId="168" fontId="11" fillId="0" borderId="10" xfId="56" applyNumberFormat="1" applyFont="1" applyBorder="1" applyAlignment="1">
      <alignment shrinkToFit="1"/>
      <protection/>
    </xf>
    <xf numFmtId="167" fontId="12" fillId="0" borderId="10" xfId="56" applyNumberFormat="1" applyFont="1" applyBorder="1">
      <alignment/>
      <protection/>
    </xf>
    <xf numFmtId="167" fontId="9" fillId="0" borderId="10" xfId="56" applyNumberFormat="1" applyFont="1" applyBorder="1">
      <alignment/>
      <protection/>
    </xf>
    <xf numFmtId="168" fontId="8" fillId="0" borderId="10" xfId="56" applyNumberFormat="1" applyFont="1" applyBorder="1" applyAlignment="1">
      <alignment shrinkToFit="1"/>
      <protection/>
    </xf>
    <xf numFmtId="0" fontId="16" fillId="0" borderId="14" xfId="0" applyFont="1" applyBorder="1" applyAlignment="1">
      <alignment wrapText="1"/>
    </xf>
    <xf numFmtId="164" fontId="11" fillId="0" borderId="10" xfId="56" applyNumberFormat="1" applyFont="1" applyBorder="1" applyAlignment="1">
      <alignment shrinkToFit="1"/>
      <protection/>
    </xf>
    <xf numFmtId="166" fontId="9" fillId="0" borderId="10" xfId="56" applyNumberFormat="1" applyFont="1" applyBorder="1">
      <alignment/>
      <protection/>
    </xf>
    <xf numFmtId="4" fontId="9" fillId="0" borderId="10" xfId="56" applyNumberFormat="1" applyFont="1" applyBorder="1">
      <alignment/>
      <protection/>
    </xf>
    <xf numFmtId="166" fontId="12" fillId="0" borderId="10" xfId="56" applyNumberFormat="1" applyFont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61">
      <alignment/>
      <protection/>
    </xf>
    <xf numFmtId="0" fontId="3" fillId="33" borderId="10" xfId="61" applyFont="1" applyFill="1" applyBorder="1" applyAlignment="1">
      <alignment horizontal="justify" vertical="center" wrapText="1"/>
      <protection/>
    </xf>
    <xf numFmtId="0" fontId="3" fillId="33" borderId="10" xfId="61" applyFont="1" applyFill="1" applyBorder="1">
      <alignment/>
      <protection/>
    </xf>
    <xf numFmtId="49" fontId="3" fillId="33" borderId="10" xfId="77" applyNumberFormat="1" applyFont="1" applyFill="1" applyBorder="1" applyAlignment="1">
      <alignment horizontal="center"/>
    </xf>
    <xf numFmtId="0" fontId="3" fillId="0" borderId="10" xfId="56" applyFont="1" applyBorder="1" applyAlignment="1">
      <alignment horizontal="justify" wrapText="1"/>
      <protection/>
    </xf>
    <xf numFmtId="0" fontId="3" fillId="0" borderId="10" xfId="56" applyFont="1" applyBorder="1" applyAlignment="1">
      <alignment horizontal="center"/>
      <protection/>
    </xf>
    <xf numFmtId="0" fontId="3" fillId="33" borderId="10" xfId="6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/>
    </xf>
    <xf numFmtId="0" fontId="18" fillId="33" borderId="10" xfId="61" applyFont="1" applyFill="1" applyBorder="1" applyAlignment="1">
      <alignment vertical="center" wrapText="1"/>
      <protection/>
    </xf>
    <xf numFmtId="0" fontId="3" fillId="33" borderId="10" xfId="61" applyFont="1" applyFill="1" applyBorder="1" applyAlignment="1">
      <alignment/>
      <protection/>
    </xf>
    <xf numFmtId="0" fontId="18" fillId="33" borderId="10" xfId="6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left"/>
    </xf>
    <xf numFmtId="0" fontId="3" fillId="0" borderId="10" xfId="61" applyFont="1" applyBorder="1" applyAlignment="1">
      <alignment horizontal="justify" vertical="center" wrapText="1"/>
      <protection/>
    </xf>
    <xf numFmtId="0" fontId="3" fillId="0" borderId="10" xfId="61" applyFont="1" applyBorder="1" applyAlignment="1">
      <alignment/>
      <protection/>
    </xf>
    <xf numFmtId="0" fontId="62" fillId="0" borderId="10" xfId="0" applyFont="1" applyBorder="1" applyAlignment="1">
      <alignment wrapText="1"/>
    </xf>
    <xf numFmtId="0" fontId="3" fillId="0" borderId="10" xfId="56" applyFont="1" applyBorder="1" applyAlignme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5" xfId="54" applyFont="1" applyFill="1" applyBorder="1" applyAlignment="1">
      <alignment horizontal="justify" wrapText="1"/>
      <protection/>
    </xf>
    <xf numFmtId="0" fontId="19" fillId="0" borderId="10" xfId="0" applyFont="1" applyBorder="1" applyAlignment="1">
      <alignment horizontal="justify" wrapText="1"/>
    </xf>
    <xf numFmtId="0" fontId="3" fillId="0" borderId="10" xfId="61" applyFont="1" applyBorder="1" applyAlignment="1">
      <alignment horizontal="justify" wrapText="1"/>
      <protection/>
    </xf>
    <xf numFmtId="0" fontId="6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61" applyFont="1" applyFill="1" applyBorder="1" applyAlignment="1">
      <alignment horizontal="justify" wrapText="1"/>
      <protection/>
    </xf>
    <xf numFmtId="0" fontId="18" fillId="0" borderId="10" xfId="61" applyFont="1" applyBorder="1" applyAlignment="1">
      <alignment vertical="center" wrapText="1"/>
      <protection/>
    </xf>
    <xf numFmtId="0" fontId="18" fillId="0" borderId="10" xfId="61" applyFont="1" applyBorder="1" applyAlignment="1">
      <alignment horizontal="center"/>
      <protection/>
    </xf>
    <xf numFmtId="0" fontId="62" fillId="0" borderId="10" xfId="0" applyFont="1" applyBorder="1" applyAlignment="1">
      <alignment horizontal="justify" wrapText="1"/>
    </xf>
    <xf numFmtId="0" fontId="18" fillId="33" borderId="10" xfId="61" applyFont="1" applyFill="1" applyBorder="1" applyAlignment="1">
      <alignment horizontal="justify" vertical="center" wrapText="1"/>
      <protection/>
    </xf>
    <xf numFmtId="0" fontId="18" fillId="33" borderId="10" xfId="61" applyFont="1" applyFill="1" applyBorder="1" applyAlignment="1">
      <alignment/>
      <protection/>
    </xf>
    <xf numFmtId="0" fontId="3" fillId="0" borderId="10" xfId="61" applyFont="1" applyBorder="1" applyAlignment="1">
      <alignment horizontal="center" wrapText="1"/>
      <protection/>
    </xf>
    <xf numFmtId="0" fontId="63" fillId="0" borderId="16" xfId="0" applyFont="1" applyBorder="1" applyAlignment="1">
      <alignment wrapText="1"/>
    </xf>
    <xf numFmtId="0" fontId="18" fillId="0" borderId="10" xfId="61" applyFont="1" applyBorder="1" applyAlignment="1">
      <alignment horizontal="center" vertical="center"/>
      <protection/>
    </xf>
    <xf numFmtId="0" fontId="18" fillId="0" borderId="10" xfId="61" applyFont="1" applyBorder="1" applyAlignment="1">
      <alignment horizontal="center" wrapText="1"/>
      <protection/>
    </xf>
    <xf numFmtId="49" fontId="3" fillId="0" borderId="10" xfId="61" applyNumberFormat="1" applyFont="1" applyBorder="1" applyAlignment="1">
      <alignment horizontal="center" wrapText="1"/>
      <protection/>
    </xf>
    <xf numFmtId="0" fontId="18" fillId="0" borderId="10" xfId="61" applyFont="1" applyBorder="1" applyAlignment="1">
      <alignment horizontal="center" vertical="center" wrapText="1"/>
      <protection/>
    </xf>
    <xf numFmtId="49" fontId="18" fillId="0" borderId="10" xfId="61" applyNumberFormat="1" applyFont="1" applyBorder="1" applyAlignment="1">
      <alignment horizontal="center" wrapText="1"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Border="1">
      <alignment/>
      <protection/>
    </xf>
    <xf numFmtId="0" fontId="62" fillId="0" borderId="0" xfId="0" applyFont="1" applyAlignment="1">
      <alignment/>
    </xf>
    <xf numFmtId="0" fontId="20" fillId="0" borderId="0" xfId="56" applyFont="1" applyAlignment="1">
      <alignment horizontal="right"/>
      <protection/>
    </xf>
    <xf numFmtId="0" fontId="21" fillId="0" borderId="0" xfId="61" applyFont="1">
      <alignment/>
      <protection/>
    </xf>
    <xf numFmtId="164" fontId="14" fillId="0" borderId="10" xfId="61" applyNumberFormat="1" applyFont="1" applyBorder="1">
      <alignment/>
      <protection/>
    </xf>
    <xf numFmtId="168" fontId="14" fillId="0" borderId="10" xfId="61" applyNumberFormat="1" applyFont="1" applyBorder="1" applyAlignment="1">
      <alignment shrinkToFit="1"/>
      <protection/>
    </xf>
    <xf numFmtId="0" fontId="14" fillId="0" borderId="10" xfId="61" applyFont="1" applyFill="1" applyBorder="1" applyAlignment="1">
      <alignment wrapText="1"/>
      <protection/>
    </xf>
    <xf numFmtId="0" fontId="14" fillId="0" borderId="10" xfId="61" applyFont="1" applyBorder="1">
      <alignment/>
      <protection/>
    </xf>
    <xf numFmtId="164" fontId="9" fillId="0" borderId="10" xfId="61" applyNumberFormat="1" applyFont="1" applyBorder="1">
      <alignment/>
      <protection/>
    </xf>
    <xf numFmtId="168" fontId="9" fillId="0" borderId="10" xfId="61" applyNumberFormat="1" applyFont="1" applyBorder="1" applyAlignment="1">
      <alignment shrinkToFit="1"/>
      <protection/>
    </xf>
    <xf numFmtId="0" fontId="9" fillId="0" borderId="13" xfId="61" applyFont="1" applyFill="1" applyBorder="1" applyAlignment="1">
      <alignment wrapText="1"/>
      <protection/>
    </xf>
    <xf numFmtId="0" fontId="9" fillId="0" borderId="11" xfId="61" applyFont="1" applyFill="1" applyBorder="1">
      <alignment/>
      <protection/>
    </xf>
    <xf numFmtId="0" fontId="9" fillId="0" borderId="10" xfId="61" applyFont="1" applyFill="1" applyBorder="1">
      <alignment/>
      <protection/>
    </xf>
    <xf numFmtId="164" fontId="11" fillId="0" borderId="10" xfId="61" applyNumberFormat="1" applyFont="1" applyBorder="1">
      <alignment/>
      <protection/>
    </xf>
    <xf numFmtId="168" fontId="11" fillId="0" borderId="10" xfId="61" applyNumberFormat="1" applyFont="1" applyBorder="1" applyAlignment="1">
      <alignment shrinkToFit="1"/>
      <protection/>
    </xf>
    <xf numFmtId="0" fontId="11" fillId="0" borderId="10" xfId="61" applyFont="1" applyBorder="1">
      <alignment/>
      <protection/>
    </xf>
    <xf numFmtId="0" fontId="14" fillId="0" borderId="10" xfId="61" applyFont="1" applyBorder="1" applyAlignment="1">
      <alignment wrapText="1"/>
      <protection/>
    </xf>
    <xf numFmtId="0" fontId="9" fillId="0" borderId="13" xfId="61" applyFont="1" applyBorder="1" applyAlignment="1">
      <alignment wrapText="1"/>
      <protection/>
    </xf>
    <xf numFmtId="0" fontId="9" fillId="0" borderId="11" xfId="61" applyFont="1" applyBorder="1">
      <alignment/>
      <protection/>
    </xf>
    <xf numFmtId="0" fontId="9" fillId="0" borderId="10" xfId="61" applyFont="1" applyBorder="1">
      <alignment/>
      <protection/>
    </xf>
    <xf numFmtId="0" fontId="11" fillId="0" borderId="16" xfId="61" applyFont="1" applyBorder="1">
      <alignment/>
      <protection/>
    </xf>
    <xf numFmtId="164" fontId="3" fillId="0" borderId="10" xfId="61" applyNumberFormat="1" applyFont="1" applyBorder="1">
      <alignment/>
      <protection/>
    </xf>
    <xf numFmtId="168" fontId="3" fillId="0" borderId="10" xfId="61" applyNumberFormat="1" applyFont="1" applyBorder="1" applyAlignment="1">
      <alignment shrinkToFit="1"/>
      <protection/>
    </xf>
    <xf numFmtId="0" fontId="3" fillId="0" borderId="10" xfId="61" applyFont="1" applyBorder="1" applyAlignment="1">
      <alignment wrapText="1"/>
      <protection/>
    </xf>
    <xf numFmtId="0" fontId="3" fillId="0" borderId="10" xfId="61" applyFont="1" applyBorder="1">
      <alignment/>
      <protection/>
    </xf>
    <xf numFmtId="164" fontId="18" fillId="0" borderId="10" xfId="61" applyNumberFormat="1" applyFont="1" applyBorder="1" applyAlignment="1">
      <alignment horizontal="right"/>
      <protection/>
    </xf>
    <xf numFmtId="168" fontId="18" fillId="0" borderId="10" xfId="61" applyNumberFormat="1" applyFont="1" applyBorder="1" applyAlignment="1">
      <alignment horizontal="right" shrinkToFit="1"/>
      <protection/>
    </xf>
    <xf numFmtId="0" fontId="18" fillId="0" borderId="10" xfId="61" applyFont="1" applyBorder="1" applyAlignment="1">
      <alignment horizontal="left" wrapText="1"/>
      <protection/>
    </xf>
    <xf numFmtId="0" fontId="18" fillId="0" borderId="10" xfId="61" applyFont="1" applyBorder="1" applyAlignment="1">
      <alignment horizontal="left"/>
      <protection/>
    </xf>
    <xf numFmtId="0" fontId="18" fillId="0" borderId="16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right"/>
      <protection/>
    </xf>
    <xf numFmtId="0" fontId="6" fillId="0" borderId="0" xfId="61" applyAlignment="1">
      <alignment/>
      <protection/>
    </xf>
    <xf numFmtId="0" fontId="23" fillId="0" borderId="0" xfId="61" applyFont="1" applyAlignment="1">
      <alignment horizontal="left"/>
      <protection/>
    </xf>
    <xf numFmtId="0" fontId="23" fillId="0" borderId="0" xfId="61" applyFont="1">
      <alignment/>
      <protection/>
    </xf>
    <xf numFmtId="0" fontId="3" fillId="0" borderId="0" xfId="56" applyFont="1" applyAlignment="1">
      <alignment horizontal="right"/>
      <protection/>
    </xf>
    <xf numFmtId="0" fontId="62" fillId="0" borderId="0" xfId="0" applyFont="1" applyAlignment="1">
      <alignment/>
    </xf>
    <xf numFmtId="164" fontId="12" fillId="0" borderId="10" xfId="61" applyNumberFormat="1" applyFont="1" applyBorder="1">
      <alignment/>
      <protection/>
    </xf>
    <xf numFmtId="164" fontId="12" fillId="0" borderId="10" xfId="61" applyNumberFormat="1" applyFont="1" applyBorder="1" applyAlignment="1">
      <alignment wrapText="1"/>
      <protection/>
    </xf>
    <xf numFmtId="168" fontId="12" fillId="0" borderId="10" xfId="61" applyNumberFormat="1" applyFont="1" applyBorder="1" applyAlignment="1">
      <alignment wrapText="1"/>
      <protection/>
    </xf>
    <xf numFmtId="0" fontId="12" fillId="0" borderId="10" xfId="61" applyFont="1" applyBorder="1" applyAlignment="1">
      <alignment wrapText="1"/>
      <protection/>
    </xf>
    <xf numFmtId="0" fontId="12" fillId="0" borderId="10" xfId="61" applyFont="1" applyBorder="1">
      <alignment/>
      <protection/>
    </xf>
    <xf numFmtId="0" fontId="12" fillId="0" borderId="10" xfId="61" applyFont="1" applyBorder="1" applyAlignment="1">
      <alignment horizontal="center"/>
      <protection/>
    </xf>
    <xf numFmtId="168" fontId="9" fillId="0" borderId="10" xfId="61" applyNumberFormat="1" applyFont="1" applyBorder="1">
      <alignment/>
      <protection/>
    </xf>
    <xf numFmtId="0" fontId="9" fillId="0" borderId="10" xfId="61" applyFont="1" applyBorder="1" applyAlignment="1">
      <alignment wrapText="1"/>
      <protection/>
    </xf>
    <xf numFmtId="0" fontId="9" fillId="0" borderId="10" xfId="61" applyFont="1" applyBorder="1" applyAlignment="1">
      <alignment horizontal="center"/>
      <protection/>
    </xf>
    <xf numFmtId="168" fontId="11" fillId="0" borderId="10" xfId="61" applyNumberFormat="1" applyFont="1" applyBorder="1">
      <alignment/>
      <protection/>
    </xf>
    <xf numFmtId="0" fontId="11" fillId="0" borderId="10" xfId="61" applyFont="1" applyBorder="1" applyAlignment="1">
      <alignment wrapText="1"/>
      <protection/>
    </xf>
    <xf numFmtId="0" fontId="11" fillId="0" borderId="10" xfId="61" applyFont="1" applyBorder="1" applyAlignment="1">
      <alignment horizontal="center"/>
      <protection/>
    </xf>
    <xf numFmtId="164" fontId="14" fillId="0" borderId="10" xfId="61" applyNumberFormat="1" applyFont="1" applyBorder="1" applyAlignment="1">
      <alignment wrapText="1"/>
      <protection/>
    </xf>
    <xf numFmtId="0" fontId="14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horizontal="left" vertical="center" wrapText="1"/>
      <protection/>
    </xf>
    <xf numFmtId="164" fontId="18" fillId="0" borderId="10" xfId="61" applyNumberFormat="1" applyFont="1" applyBorder="1" applyAlignment="1">
      <alignment horizontal="center" vertical="center" wrapText="1"/>
      <protection/>
    </xf>
    <xf numFmtId="168" fontId="18" fillId="0" borderId="10" xfId="61" applyNumberFormat="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19" fillId="0" borderId="0" xfId="63" applyFont="1" applyAlignment="1">
      <alignment horizontal="center" wrapText="1"/>
      <protection/>
    </xf>
    <xf numFmtId="0" fontId="6" fillId="0" borderId="0" xfId="61" applyAlignment="1">
      <alignment wrapText="1"/>
      <protection/>
    </xf>
    <xf numFmtId="0" fontId="19" fillId="0" borderId="0" xfId="63" applyFont="1" applyAlignment="1">
      <alignment horizontal="right"/>
      <protection/>
    </xf>
    <xf numFmtId="0" fontId="64" fillId="34" borderId="0" xfId="0" applyFont="1" applyFill="1" applyAlignment="1">
      <alignment/>
    </xf>
    <xf numFmtId="4" fontId="65" fillId="33" borderId="17" xfId="0" applyNumberFormat="1" applyFont="1" applyFill="1" applyBorder="1" applyAlignment="1">
      <alignment horizontal="right" vertical="top" shrinkToFit="1"/>
    </xf>
    <xf numFmtId="168" fontId="65" fillId="33" borderId="17" xfId="0" applyNumberFormat="1" applyFont="1" applyFill="1" applyBorder="1" applyAlignment="1">
      <alignment horizontal="right" vertical="center" shrinkToFit="1"/>
    </xf>
    <xf numFmtId="4" fontId="66" fillId="33" borderId="10" xfId="0" applyNumberFormat="1" applyFont="1" applyFill="1" applyBorder="1" applyAlignment="1">
      <alignment horizontal="right" vertical="top" shrinkToFit="1"/>
    </xf>
    <xf numFmtId="49" fontId="66" fillId="34" borderId="10" xfId="0" applyNumberFormat="1" applyFont="1" applyFill="1" applyBorder="1" applyAlignment="1">
      <alignment horizontal="center" vertical="top" shrinkToFit="1"/>
    </xf>
    <xf numFmtId="0" fontId="66" fillId="34" borderId="10" xfId="0" applyFont="1" applyFill="1" applyBorder="1" applyAlignment="1">
      <alignment vertical="top" wrapText="1"/>
    </xf>
    <xf numFmtId="0" fontId="66" fillId="34" borderId="10" xfId="0" applyFont="1" applyFill="1" applyBorder="1" applyAlignment="1">
      <alignment horizontal="left" wrapText="1"/>
    </xf>
    <xf numFmtId="4" fontId="65" fillId="33" borderId="10" xfId="0" applyNumberFormat="1" applyFont="1" applyFill="1" applyBorder="1" applyAlignment="1">
      <alignment horizontal="right" vertical="top" shrinkToFit="1"/>
    </xf>
    <xf numFmtId="49" fontId="65" fillId="34" borderId="10" xfId="0" applyNumberFormat="1" applyFont="1" applyFill="1" applyBorder="1" applyAlignment="1">
      <alignment horizontal="center" vertical="top" shrinkToFit="1"/>
    </xf>
    <xf numFmtId="0" fontId="65" fillId="34" borderId="10" xfId="0" applyFont="1" applyFill="1" applyBorder="1" applyAlignment="1">
      <alignment vertical="top" wrapText="1"/>
    </xf>
    <xf numFmtId="0" fontId="65" fillId="34" borderId="10" xfId="0" applyFont="1" applyFill="1" applyBorder="1" applyAlignment="1">
      <alignment horizontal="left" wrapText="1"/>
    </xf>
    <xf numFmtId="168" fontId="66" fillId="33" borderId="10" xfId="0" applyNumberFormat="1" applyFont="1" applyFill="1" applyBorder="1" applyAlignment="1">
      <alignment horizontal="right" vertical="top" shrinkToFit="1"/>
    </xf>
    <xf numFmtId="168" fontId="65" fillId="33" borderId="10" xfId="0" applyNumberFormat="1" applyFont="1" applyFill="1" applyBorder="1" applyAlignment="1">
      <alignment horizontal="right" vertical="top" shrinkToFit="1"/>
    </xf>
    <xf numFmtId="166" fontId="66" fillId="33" borderId="10" xfId="0" applyNumberFormat="1" applyFont="1" applyFill="1" applyBorder="1" applyAlignment="1">
      <alignment horizontal="right" vertical="top" shrinkToFit="1"/>
    </xf>
    <xf numFmtId="166" fontId="65" fillId="33" borderId="10" xfId="0" applyNumberFormat="1" applyFont="1" applyFill="1" applyBorder="1" applyAlignment="1">
      <alignment horizontal="right" vertical="top" shrinkToFit="1"/>
    </xf>
    <xf numFmtId="167" fontId="66" fillId="33" borderId="10" xfId="0" applyNumberFormat="1" applyFont="1" applyFill="1" applyBorder="1" applyAlignment="1">
      <alignment horizontal="right" vertical="top" shrinkToFit="1"/>
    </xf>
    <xf numFmtId="167" fontId="65" fillId="33" borderId="10" xfId="0" applyNumberFormat="1" applyFont="1" applyFill="1" applyBorder="1" applyAlignment="1">
      <alignment horizontal="right" vertical="top" shrinkToFit="1"/>
    </xf>
    <xf numFmtId="0" fontId="66" fillId="34" borderId="10" xfId="0" applyFont="1" applyFill="1" applyBorder="1" applyAlignment="1">
      <alignment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 wrapText="1"/>
    </xf>
    <xf numFmtId="0" fontId="1" fillId="0" borderId="0" xfId="63">
      <alignment/>
      <protection/>
    </xf>
    <xf numFmtId="0" fontId="3" fillId="0" borderId="0" xfId="59" applyFont="1" applyAlignment="1">
      <alignment horizontal="right"/>
      <protection/>
    </xf>
    <xf numFmtId="0" fontId="3" fillId="0" borderId="0" xfId="58" applyFont="1" applyAlignment="1">
      <alignment horizontal="right"/>
      <protection/>
    </xf>
    <xf numFmtId="168" fontId="65" fillId="33" borderId="17" xfId="0" applyNumberFormat="1" applyFont="1" applyFill="1" applyBorder="1" applyAlignment="1">
      <alignment horizontal="right" vertical="top" shrinkToFit="1"/>
    </xf>
    <xf numFmtId="0" fontId="65" fillId="34" borderId="17" xfId="0" applyFont="1" applyFill="1" applyBorder="1" applyAlignment="1">
      <alignment horizontal="right"/>
    </xf>
    <xf numFmtId="0" fontId="66" fillId="34" borderId="10" xfId="0" applyNumberFormat="1" applyFont="1" applyFill="1" applyBorder="1" applyAlignment="1">
      <alignment vertical="top" wrapText="1"/>
    </xf>
    <xf numFmtId="0" fontId="67" fillId="0" borderId="0" xfId="0" applyFont="1" applyAlignment="1">
      <alignment horizontal="center" wrapText="1"/>
    </xf>
    <xf numFmtId="164" fontId="3" fillId="0" borderId="10" xfId="61" applyNumberFormat="1" applyFont="1" applyBorder="1" applyAlignment="1">
      <alignment horizontal="center" vertical="top"/>
      <protection/>
    </xf>
    <xf numFmtId="164" fontId="18" fillId="0" borderId="10" xfId="61" applyNumberFormat="1" applyFont="1" applyBorder="1" applyAlignment="1">
      <alignment horizontal="center" vertical="top" wrapText="1"/>
      <protection/>
    </xf>
    <xf numFmtId="0" fontId="3" fillId="0" borderId="10" xfId="61" applyFont="1" applyBorder="1" applyAlignment="1">
      <alignment horizontal="left" vertical="top" wrapText="1"/>
      <protection/>
    </xf>
    <xf numFmtId="0" fontId="3" fillId="0" borderId="10" xfId="61" applyFont="1" applyBorder="1" applyAlignment="1">
      <alignment horizontal="center" vertical="top"/>
      <protection/>
    </xf>
    <xf numFmtId="164" fontId="62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3" fillId="0" borderId="10" xfId="61" applyFont="1" applyBorder="1" applyAlignment="1">
      <alignment horizontal="left" wrapText="1"/>
      <protection/>
    </xf>
    <xf numFmtId="0" fontId="18" fillId="0" borderId="10" xfId="56" applyFont="1" applyFill="1" applyBorder="1" applyAlignment="1">
      <alignment horizontal="center"/>
      <protection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18" fillId="0" borderId="10" xfId="61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3" fillId="0" borderId="0" xfId="56" applyFont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6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5" fillId="34" borderId="17" xfId="0" applyFont="1" applyFill="1" applyBorder="1" applyAlignment="1">
      <alignment horizontal="right"/>
    </xf>
    <xf numFmtId="0" fontId="67" fillId="0" borderId="0" xfId="0" applyFont="1" applyAlignment="1">
      <alignment horizont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18" fillId="0" borderId="0" xfId="61" applyFont="1" applyAlignment="1">
      <alignment horizontal="center" wrapText="1"/>
      <protection/>
    </xf>
    <xf numFmtId="0" fontId="19" fillId="0" borderId="0" xfId="63" applyFont="1" applyAlignment="1">
      <alignment horizontal="center" wrapText="1"/>
      <protection/>
    </xf>
    <xf numFmtId="0" fontId="18" fillId="0" borderId="14" xfId="61" applyFont="1" applyBorder="1" applyAlignment="1">
      <alignment horizontal="center" wrapText="1"/>
      <protection/>
    </xf>
    <xf numFmtId="0" fontId="18" fillId="0" borderId="19" xfId="61" applyFont="1" applyBorder="1" applyAlignment="1">
      <alignment horizont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1" fillId="0" borderId="10" xfId="63" applyBorder="1" applyAlignment="1">
      <alignment wrapText="1"/>
      <protection/>
    </xf>
    <xf numFmtId="0" fontId="62" fillId="0" borderId="19" xfId="0" applyFont="1" applyBorder="1" applyAlignment="1">
      <alignment horizontal="center" wrapText="1"/>
    </xf>
    <xf numFmtId="0" fontId="62" fillId="0" borderId="16" xfId="0" applyFont="1" applyBorder="1" applyAlignment="1">
      <alignment wrapText="1"/>
    </xf>
    <xf numFmtId="0" fontId="4" fillId="0" borderId="0" xfId="61" applyFont="1" applyAlignment="1">
      <alignment horizontal="center" wrapText="1"/>
      <protection/>
    </xf>
    <xf numFmtId="0" fontId="68" fillId="0" borderId="0" xfId="0" applyFont="1" applyAlignment="1">
      <alignment horizontal="center" wrapText="1"/>
    </xf>
    <xf numFmtId="0" fontId="18" fillId="33" borderId="14" xfId="61" applyFont="1" applyFill="1" applyBorder="1" applyAlignment="1">
      <alignment horizontal="center" wrapText="1"/>
      <protection/>
    </xf>
    <xf numFmtId="0" fontId="62" fillId="0" borderId="18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56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wrapText="1"/>
    </xf>
    <xf numFmtId="0" fontId="67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4" fillId="0" borderId="0" xfId="56" applyFont="1" applyAlignment="1">
      <alignment horizontal="center" vertical="center" wrapText="1"/>
      <protection/>
    </xf>
    <xf numFmtId="0" fontId="5" fillId="0" borderId="0" xfId="0" applyFont="1" applyAlignment="1">
      <alignment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.421875" style="79" customWidth="1"/>
    <col min="2" max="2" width="16.7109375" style="79" customWidth="1"/>
    <col min="3" max="3" width="25.421875" style="79" customWidth="1"/>
    <col min="4" max="4" width="13.140625" style="79" customWidth="1"/>
    <col min="5" max="5" width="12.140625" style="79" customWidth="1"/>
    <col min="6" max="6" width="9.57421875" style="79" customWidth="1"/>
    <col min="7" max="7" width="9.7109375" style="79" customWidth="1"/>
    <col min="8" max="16384" width="9.140625" style="79" customWidth="1"/>
  </cols>
  <sheetData>
    <row r="1" spans="6:7" ht="15.75">
      <c r="F1" s="153"/>
      <c r="G1" s="152" t="s">
        <v>720</v>
      </c>
    </row>
    <row r="2" spans="6:7" ht="15.75">
      <c r="F2" s="78"/>
      <c r="G2" s="152" t="s">
        <v>1</v>
      </c>
    </row>
    <row r="3" spans="5:7" ht="15" customHeight="1">
      <c r="E3" s="217" t="s">
        <v>314</v>
      </c>
      <c r="F3" s="218"/>
      <c r="G3" s="218"/>
    </row>
    <row r="4" spans="6:7" ht="15.75">
      <c r="F4" s="153"/>
      <c r="G4" s="152" t="s">
        <v>919</v>
      </c>
    </row>
    <row r="5" spans="6:7" ht="15.75">
      <c r="F5" s="78"/>
      <c r="G5" s="152" t="s">
        <v>1</v>
      </c>
    </row>
    <row r="6" spans="2:8" ht="15.75" customHeight="1">
      <c r="B6"/>
      <c r="E6" s="217" t="s">
        <v>308</v>
      </c>
      <c r="F6" s="218"/>
      <c r="G6" s="218"/>
      <c r="H6" s="119"/>
    </row>
    <row r="7" spans="2:8" ht="12.75">
      <c r="B7" s="151"/>
      <c r="C7" s="150"/>
      <c r="D7" s="150"/>
      <c r="F7" s="149"/>
      <c r="G7" s="149"/>
      <c r="H7" s="149"/>
    </row>
    <row r="8" spans="2:7" ht="66" customHeight="1">
      <c r="B8" s="221" t="s">
        <v>918</v>
      </c>
      <c r="C8" s="222"/>
      <c r="D8" s="222"/>
      <c r="E8" s="222"/>
      <c r="F8" s="223"/>
      <c r="G8" s="223"/>
    </row>
    <row r="9" spans="2:5" ht="14.25" customHeight="1">
      <c r="B9" s="117"/>
      <c r="C9" s="117"/>
      <c r="D9" s="117"/>
      <c r="E9" s="148"/>
    </row>
    <row r="10" spans="1:7" ht="33" customHeight="1">
      <c r="A10" s="215" t="s">
        <v>917</v>
      </c>
      <c r="B10" s="219" t="s">
        <v>916</v>
      </c>
      <c r="C10" s="219" t="s">
        <v>915</v>
      </c>
      <c r="D10" s="215" t="s">
        <v>4</v>
      </c>
      <c r="E10" s="216"/>
      <c r="F10" s="216"/>
      <c r="G10" s="216"/>
    </row>
    <row r="11" spans="1:7" ht="53.25" customHeight="1">
      <c r="A11" s="215"/>
      <c r="B11" s="220"/>
      <c r="C11" s="220"/>
      <c r="D11" s="147" t="s">
        <v>914</v>
      </c>
      <c r="E11" s="114" t="s">
        <v>151</v>
      </c>
      <c r="F11" s="111" t="s">
        <v>304</v>
      </c>
      <c r="G11" s="111" t="s">
        <v>153</v>
      </c>
    </row>
    <row r="12" spans="1:7" ht="15.75" customHeight="1">
      <c r="A12" s="105">
        <v>1</v>
      </c>
      <c r="B12" s="116">
        <v>2</v>
      </c>
      <c r="C12" s="116">
        <v>3</v>
      </c>
      <c r="D12" s="116">
        <v>4</v>
      </c>
      <c r="E12" s="111">
        <v>5</v>
      </c>
      <c r="F12" s="105">
        <v>6</v>
      </c>
      <c r="G12" s="105">
        <v>7</v>
      </c>
    </row>
    <row r="13" spans="1:7" ht="138" customHeight="1">
      <c r="A13" s="206" t="s">
        <v>913</v>
      </c>
      <c r="B13" s="205" t="s">
        <v>912</v>
      </c>
      <c r="C13" s="205" t="s">
        <v>931</v>
      </c>
      <c r="D13" s="204">
        <f>SUM(E13:G13)</f>
        <v>390</v>
      </c>
      <c r="E13" s="203">
        <v>390</v>
      </c>
      <c r="F13" s="143"/>
      <c r="G13" s="143"/>
    </row>
  </sheetData>
  <sheetProtection/>
  <mergeCells count="7">
    <mergeCell ref="E3:G3"/>
    <mergeCell ref="E6:G6"/>
    <mergeCell ref="B8:G8"/>
    <mergeCell ref="A10:A11"/>
    <mergeCell ref="B10:B11"/>
    <mergeCell ref="C10:C11"/>
    <mergeCell ref="D10:G10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3">
      <selection activeCell="H8" sqref="H8"/>
    </sheetView>
  </sheetViews>
  <sheetFormatPr defaultColWidth="9.140625" defaultRowHeight="15"/>
  <cols>
    <col min="2" max="2" width="37.140625" style="0" customWidth="1"/>
    <col min="3" max="4" width="11.28125" style="0" customWidth="1"/>
    <col min="5" max="5" width="11.421875" style="0" customWidth="1"/>
  </cols>
  <sheetData>
    <row r="1" ht="15.75">
      <c r="E1" s="152" t="s">
        <v>930</v>
      </c>
    </row>
    <row r="2" ht="15.75">
      <c r="E2" s="152" t="s">
        <v>1</v>
      </c>
    </row>
    <row r="3" ht="15.75">
      <c r="E3" s="152" t="s">
        <v>283</v>
      </c>
    </row>
    <row r="4" ht="15.75">
      <c r="E4" s="152" t="s">
        <v>331</v>
      </c>
    </row>
    <row r="5" ht="15.75">
      <c r="E5" s="152" t="s">
        <v>1</v>
      </c>
    </row>
    <row r="6" ht="15.75">
      <c r="E6" s="152" t="s">
        <v>332</v>
      </c>
    </row>
    <row r="7" ht="15.75">
      <c r="E7" s="152" t="s">
        <v>929</v>
      </c>
    </row>
    <row r="8" ht="15.75">
      <c r="E8" s="152" t="s">
        <v>1</v>
      </c>
    </row>
    <row r="9" ht="15.75">
      <c r="E9" s="152" t="s">
        <v>279</v>
      </c>
    </row>
    <row r="11" spans="2:5" ht="105" customHeight="1">
      <c r="B11" s="214" t="s">
        <v>928</v>
      </c>
      <c r="C11" s="214"/>
      <c r="D11" s="214"/>
      <c r="E11" s="214"/>
    </row>
    <row r="12" spans="2:5" ht="15.75">
      <c r="B12" s="153"/>
      <c r="C12" s="153"/>
      <c r="D12" s="153"/>
      <c r="E12" s="153"/>
    </row>
    <row r="13" spans="2:5" ht="21.75" customHeight="1">
      <c r="B13" s="213" t="s">
        <v>927</v>
      </c>
      <c r="C13" s="213" t="s">
        <v>4</v>
      </c>
      <c r="D13" s="213"/>
      <c r="E13" s="213"/>
    </row>
    <row r="14" spans="2:5" ht="15.75">
      <c r="B14" s="213"/>
      <c r="C14" s="212" t="s">
        <v>151</v>
      </c>
      <c r="D14" s="212" t="s">
        <v>152</v>
      </c>
      <c r="E14" s="211" t="s">
        <v>153</v>
      </c>
    </row>
    <row r="15" spans="2:5" ht="15.75">
      <c r="B15" s="168" t="s">
        <v>926</v>
      </c>
      <c r="C15" s="207">
        <v>104.2</v>
      </c>
      <c r="D15" s="207"/>
      <c r="E15" s="207">
        <v>2.7</v>
      </c>
    </row>
    <row r="16" spans="2:5" ht="15.75">
      <c r="B16" s="210" t="s">
        <v>925</v>
      </c>
      <c r="C16" s="207"/>
      <c r="D16" s="207"/>
      <c r="E16" s="207">
        <v>0.7</v>
      </c>
    </row>
    <row r="17" spans="2:5" ht="15.75">
      <c r="B17" s="209" t="s">
        <v>924</v>
      </c>
      <c r="C17" s="207"/>
      <c r="D17" s="207"/>
      <c r="E17" s="207">
        <v>0.9</v>
      </c>
    </row>
    <row r="18" spans="2:5" ht="15.75">
      <c r="B18" s="209" t="s">
        <v>923</v>
      </c>
      <c r="C18" s="207"/>
      <c r="D18" s="207"/>
      <c r="E18" s="207">
        <v>0.9</v>
      </c>
    </row>
    <row r="19" spans="2:5" ht="15.75">
      <c r="B19" s="209" t="s">
        <v>922</v>
      </c>
      <c r="C19" s="207"/>
      <c r="D19" s="207"/>
      <c r="E19" s="207">
        <v>0.9</v>
      </c>
    </row>
    <row r="20" spans="2:5" ht="15.75">
      <c r="B20" s="209" t="s">
        <v>921</v>
      </c>
      <c r="C20" s="207"/>
      <c r="D20" s="207"/>
      <c r="E20" s="207">
        <v>0.5</v>
      </c>
    </row>
    <row r="21" spans="2:5" ht="15.75">
      <c r="B21" s="208" t="s">
        <v>920</v>
      </c>
      <c r="C21" s="207">
        <f>SUM(C15:C20)</f>
        <v>104.2</v>
      </c>
      <c r="D21" s="207">
        <f>SUM(D15:D20)</f>
        <v>0</v>
      </c>
      <c r="E21" s="207">
        <f>SUM(E15:E20)</f>
        <v>6.600000000000001</v>
      </c>
    </row>
    <row r="22" spans="2:5" ht="15.75">
      <c r="B22" s="153"/>
      <c r="C22" s="153"/>
      <c r="D22" s="153"/>
      <c r="E22" s="153"/>
    </row>
    <row r="23" spans="2:5" ht="15.75">
      <c r="B23" s="153"/>
      <c r="C23" s="153"/>
      <c r="D23" s="153"/>
      <c r="E23" s="153"/>
    </row>
    <row r="24" spans="2:5" ht="15.75">
      <c r="B24" s="153"/>
      <c r="C24" s="153"/>
      <c r="D24" s="153"/>
      <c r="E24" s="153"/>
    </row>
    <row r="25" spans="2:5" ht="15.75">
      <c r="B25" s="153"/>
      <c r="C25" s="153"/>
      <c r="D25" s="153"/>
      <c r="E25" s="153"/>
    </row>
    <row r="26" spans="2:5" ht="15.75">
      <c r="B26" s="153"/>
      <c r="C26" s="153"/>
      <c r="D26" s="153"/>
      <c r="E26" s="153"/>
    </row>
    <row r="27" spans="2:5" ht="15.75">
      <c r="B27" s="153"/>
      <c r="C27" s="153"/>
      <c r="D27" s="153"/>
      <c r="E27" s="153"/>
    </row>
  </sheetData>
  <sheetProtection/>
  <mergeCells count="3">
    <mergeCell ref="B13:B14"/>
    <mergeCell ref="C13:E13"/>
    <mergeCell ref="B11:E11"/>
  </mergeCells>
  <printOptions/>
  <pageMargins left="0.984251968503937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6"/>
  <sheetViews>
    <sheetView showGridLines="0" zoomScalePageLayoutView="0" workbookViewId="0" topLeftCell="A249">
      <selection activeCell="P249" sqref="P249"/>
    </sheetView>
  </sheetViews>
  <sheetFormatPr defaultColWidth="9.140625" defaultRowHeight="15" outlineLevelRow="4"/>
  <cols>
    <col min="1" max="1" width="39.00390625" style="0" customWidth="1"/>
    <col min="2" max="2" width="7.7109375" style="0" customWidth="1"/>
    <col min="3" max="3" width="8.57421875" style="0" customWidth="1"/>
    <col min="4" max="4" width="9.7109375" style="0" customWidth="1"/>
    <col min="5" max="5" width="7.7109375" style="0" customWidth="1"/>
    <col min="6" max="9" width="0" style="0" hidden="1" customWidth="1"/>
    <col min="10" max="10" width="12.57421875" style="0" customWidth="1"/>
    <col min="11" max="15" width="0" style="0" hidden="1" customWidth="1"/>
    <col min="16" max="17" width="11.28125" style="0" customWidth="1"/>
  </cols>
  <sheetData>
    <row r="1" ht="15.75">
      <c r="Q1" s="197" t="s">
        <v>331</v>
      </c>
    </row>
    <row r="2" ht="15.75">
      <c r="Q2" s="197" t="s">
        <v>1</v>
      </c>
    </row>
    <row r="3" ht="15.75">
      <c r="Q3" s="197" t="s">
        <v>283</v>
      </c>
    </row>
    <row r="4" ht="15.75">
      <c r="Q4" s="197" t="s">
        <v>309</v>
      </c>
    </row>
    <row r="5" ht="15.75">
      <c r="Q5" s="197" t="s">
        <v>1</v>
      </c>
    </row>
    <row r="6" ht="15.75">
      <c r="Q6" s="197" t="s">
        <v>332</v>
      </c>
    </row>
    <row r="7" ht="15.75">
      <c r="Q7" s="197" t="s">
        <v>331</v>
      </c>
    </row>
    <row r="8" ht="15.75">
      <c r="Q8" s="197" t="s">
        <v>1</v>
      </c>
    </row>
    <row r="9" ht="15.75">
      <c r="Q9" s="197" t="s">
        <v>282</v>
      </c>
    </row>
    <row r="10" ht="15.75">
      <c r="Q10" s="197" t="s">
        <v>331</v>
      </c>
    </row>
    <row r="11" ht="15.75">
      <c r="Q11" s="197" t="s">
        <v>1</v>
      </c>
    </row>
    <row r="12" ht="15.75">
      <c r="Q12" s="197" t="s">
        <v>281</v>
      </c>
    </row>
    <row r="13" ht="15.75">
      <c r="Q13" s="197" t="s">
        <v>911</v>
      </c>
    </row>
    <row r="14" ht="15.75">
      <c r="Q14" s="197" t="s">
        <v>1</v>
      </c>
    </row>
    <row r="15" ht="15.75">
      <c r="Q15" s="197" t="s">
        <v>279</v>
      </c>
    </row>
    <row r="17" spans="1:17" ht="42.75" customHeight="1">
      <c r="A17" s="225" t="s">
        <v>910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3"/>
    </row>
    <row r="18" spans="1:17" ht="15.7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76"/>
    </row>
    <row r="19" spans="1:17" ht="42.75" customHeight="1">
      <c r="A19" s="229" t="s">
        <v>718</v>
      </c>
      <c r="B19" s="229" t="s">
        <v>909</v>
      </c>
      <c r="C19" s="229" t="s">
        <v>908</v>
      </c>
      <c r="D19" s="229" t="s">
        <v>717</v>
      </c>
      <c r="E19" s="229" t="s">
        <v>907</v>
      </c>
      <c r="F19" s="194" t="s">
        <v>906</v>
      </c>
      <c r="G19" s="194" t="s">
        <v>906</v>
      </c>
      <c r="H19" s="194" t="s">
        <v>906</v>
      </c>
      <c r="I19" s="194" t="s">
        <v>906</v>
      </c>
      <c r="J19" s="226" t="s">
        <v>4</v>
      </c>
      <c r="K19" s="227"/>
      <c r="L19" s="227"/>
      <c r="M19" s="227"/>
      <c r="N19" s="227"/>
      <c r="O19" s="227"/>
      <c r="P19" s="227"/>
      <c r="Q19" s="228"/>
    </row>
    <row r="20" spans="1:17" ht="42.75" customHeight="1">
      <c r="A20" s="230"/>
      <c r="B20" s="230"/>
      <c r="C20" s="230"/>
      <c r="D20" s="230"/>
      <c r="E20" s="230"/>
      <c r="F20" s="194"/>
      <c r="G20" s="194"/>
      <c r="H20" s="194"/>
      <c r="I20" s="194"/>
      <c r="J20" s="194" t="s">
        <v>151</v>
      </c>
      <c r="K20" s="194"/>
      <c r="L20" s="194"/>
      <c r="M20" s="194"/>
      <c r="N20" s="194"/>
      <c r="O20" s="194"/>
      <c r="P20" s="194" t="s">
        <v>152</v>
      </c>
      <c r="Q20" s="194" t="s">
        <v>153</v>
      </c>
    </row>
    <row r="21" spans="1:17" ht="15.75" customHeight="1">
      <c r="A21" s="194">
        <v>1</v>
      </c>
      <c r="B21" s="194">
        <v>2</v>
      </c>
      <c r="C21" s="194">
        <v>3</v>
      </c>
      <c r="D21" s="194">
        <v>4</v>
      </c>
      <c r="E21" s="194">
        <v>5</v>
      </c>
      <c r="F21" s="194"/>
      <c r="G21" s="194"/>
      <c r="H21" s="194"/>
      <c r="I21" s="194"/>
      <c r="J21" s="194">
        <v>6</v>
      </c>
      <c r="K21" s="194"/>
      <c r="L21" s="194"/>
      <c r="M21" s="194"/>
      <c r="N21" s="194"/>
      <c r="O21" s="194"/>
      <c r="P21" s="194">
        <v>7</v>
      </c>
      <c r="Q21" s="194">
        <v>8</v>
      </c>
    </row>
    <row r="22" spans="1:17" ht="47.25">
      <c r="A22" s="185" t="s">
        <v>905</v>
      </c>
      <c r="B22" s="184" t="s">
        <v>825</v>
      </c>
      <c r="C22" s="184" t="s">
        <v>736</v>
      </c>
      <c r="D22" s="184" t="s">
        <v>727</v>
      </c>
      <c r="E22" s="184" t="s">
        <v>219</v>
      </c>
      <c r="F22" s="180"/>
      <c r="G22" s="180"/>
      <c r="H22" s="180"/>
      <c r="I22" s="180"/>
      <c r="J22" s="188">
        <f aca="true" t="shared" si="0" ref="J22:Q22">SUM(J23,J72,J80,J111,J123,J150,J167,)</f>
        <v>78139.30648000001</v>
      </c>
      <c r="K22" s="183">
        <f t="shared" si="0"/>
        <v>29137.4</v>
      </c>
      <c r="L22" s="183">
        <f t="shared" si="0"/>
        <v>0</v>
      </c>
      <c r="M22" s="183">
        <f t="shared" si="0"/>
        <v>29137.4</v>
      </c>
      <c r="N22" s="183">
        <f t="shared" si="0"/>
        <v>0</v>
      </c>
      <c r="O22" s="183">
        <f t="shared" si="0"/>
        <v>29137.4</v>
      </c>
      <c r="P22" s="183">
        <f t="shared" si="0"/>
        <v>28116.1</v>
      </c>
      <c r="Q22" s="183">
        <f t="shared" si="0"/>
        <v>29742.300000000003</v>
      </c>
    </row>
    <row r="23" spans="1:17" ht="31.5" outlineLevel="1">
      <c r="A23" s="185" t="s">
        <v>735</v>
      </c>
      <c r="B23" s="184" t="s">
        <v>825</v>
      </c>
      <c r="C23" s="184" t="s">
        <v>734</v>
      </c>
      <c r="D23" s="184" t="s">
        <v>727</v>
      </c>
      <c r="E23" s="184" t="s">
        <v>219</v>
      </c>
      <c r="F23" s="180"/>
      <c r="G23" s="180"/>
      <c r="H23" s="180"/>
      <c r="I23" s="180"/>
      <c r="J23" s="192">
        <f aca="true" t="shared" si="1" ref="J23:Q23">SUM(J24,J40,J43,)</f>
        <v>19018.7364</v>
      </c>
      <c r="K23" s="183">
        <f t="shared" si="1"/>
        <v>18800.5</v>
      </c>
      <c r="L23" s="183">
        <f t="shared" si="1"/>
        <v>0</v>
      </c>
      <c r="M23" s="183">
        <f t="shared" si="1"/>
        <v>18800.5</v>
      </c>
      <c r="N23" s="183">
        <f t="shared" si="1"/>
        <v>0</v>
      </c>
      <c r="O23" s="183">
        <f t="shared" si="1"/>
        <v>18800.5</v>
      </c>
      <c r="P23" s="183">
        <f t="shared" si="1"/>
        <v>17437.7</v>
      </c>
      <c r="Q23" s="183">
        <f t="shared" si="1"/>
        <v>18669.600000000002</v>
      </c>
    </row>
    <row r="24" spans="1:17" ht="109.5" customHeight="1" outlineLevel="2">
      <c r="A24" s="185" t="s">
        <v>904</v>
      </c>
      <c r="B24" s="184" t="s">
        <v>825</v>
      </c>
      <c r="C24" s="184" t="s">
        <v>897</v>
      </c>
      <c r="D24" s="184" t="s">
        <v>727</v>
      </c>
      <c r="E24" s="184" t="s">
        <v>219</v>
      </c>
      <c r="F24" s="180"/>
      <c r="G24" s="180"/>
      <c r="H24" s="180"/>
      <c r="I24" s="180"/>
      <c r="J24" s="192">
        <f aca="true" t="shared" si="2" ref="J24:Q24">SUM(J25,J28,J30,J34,J36,J38)</f>
        <v>17418.51758</v>
      </c>
      <c r="K24" s="183">
        <f t="shared" si="2"/>
        <v>17866.1</v>
      </c>
      <c r="L24" s="183">
        <f t="shared" si="2"/>
        <v>0</v>
      </c>
      <c r="M24" s="183">
        <f t="shared" si="2"/>
        <v>17866.1</v>
      </c>
      <c r="N24" s="183">
        <f t="shared" si="2"/>
        <v>0</v>
      </c>
      <c r="O24" s="183">
        <f t="shared" si="2"/>
        <v>17866.1</v>
      </c>
      <c r="P24" s="183">
        <f t="shared" si="2"/>
        <v>16535</v>
      </c>
      <c r="Q24" s="183">
        <f t="shared" si="2"/>
        <v>17574.2</v>
      </c>
    </row>
    <row r="25" spans="1:17" ht="174.75" customHeight="1" outlineLevel="3">
      <c r="A25" s="201" t="s">
        <v>903</v>
      </c>
      <c r="B25" s="180" t="s">
        <v>825</v>
      </c>
      <c r="C25" s="180" t="s">
        <v>897</v>
      </c>
      <c r="D25" s="180" t="s">
        <v>503</v>
      </c>
      <c r="E25" s="180" t="s">
        <v>219</v>
      </c>
      <c r="F25" s="180"/>
      <c r="G25" s="180"/>
      <c r="H25" s="180"/>
      <c r="I25" s="180"/>
      <c r="J25" s="179">
        <f aca="true" t="shared" si="3" ref="J25:Q25">SUM(J26:J27)</f>
        <v>383.8</v>
      </c>
      <c r="K25" s="179">
        <f t="shared" si="3"/>
        <v>383.8</v>
      </c>
      <c r="L25" s="179">
        <f t="shared" si="3"/>
        <v>0</v>
      </c>
      <c r="M25" s="179">
        <f t="shared" si="3"/>
        <v>383.8</v>
      </c>
      <c r="N25" s="179">
        <f t="shared" si="3"/>
        <v>0</v>
      </c>
      <c r="O25" s="179">
        <f t="shared" si="3"/>
        <v>383.8</v>
      </c>
      <c r="P25" s="179">
        <f t="shared" si="3"/>
        <v>386.8</v>
      </c>
      <c r="Q25" s="179">
        <f t="shared" si="3"/>
        <v>386.8</v>
      </c>
    </row>
    <row r="26" spans="1:17" ht="114" customHeight="1" outlineLevel="4">
      <c r="A26" s="181" t="s">
        <v>725</v>
      </c>
      <c r="B26" s="180" t="s">
        <v>825</v>
      </c>
      <c r="C26" s="180" t="s">
        <v>897</v>
      </c>
      <c r="D26" s="180" t="s">
        <v>503</v>
      </c>
      <c r="E26" s="180" t="s">
        <v>394</v>
      </c>
      <c r="F26" s="180"/>
      <c r="G26" s="180"/>
      <c r="H26" s="180"/>
      <c r="I26" s="180"/>
      <c r="J26" s="179">
        <v>304.1</v>
      </c>
      <c r="K26" s="179">
        <v>304.1</v>
      </c>
      <c r="L26" s="179">
        <v>0</v>
      </c>
      <c r="M26" s="179">
        <v>304.1</v>
      </c>
      <c r="N26" s="179">
        <v>0</v>
      </c>
      <c r="O26" s="179">
        <v>304.1</v>
      </c>
      <c r="P26" s="179">
        <v>304.6</v>
      </c>
      <c r="Q26" s="179">
        <v>304.6</v>
      </c>
    </row>
    <row r="27" spans="1:17" ht="47.25" outlineLevel="4">
      <c r="A27" s="181" t="s">
        <v>724</v>
      </c>
      <c r="B27" s="180" t="s">
        <v>825</v>
      </c>
      <c r="C27" s="180" t="s">
        <v>897</v>
      </c>
      <c r="D27" s="180" t="s">
        <v>503</v>
      </c>
      <c r="E27" s="180" t="s">
        <v>337</v>
      </c>
      <c r="F27" s="180"/>
      <c r="G27" s="180"/>
      <c r="H27" s="180"/>
      <c r="I27" s="180"/>
      <c r="J27" s="179">
        <v>79.7</v>
      </c>
      <c r="K27" s="179">
        <v>79.7</v>
      </c>
      <c r="L27" s="179">
        <v>0</v>
      </c>
      <c r="M27" s="179">
        <v>79.7</v>
      </c>
      <c r="N27" s="179">
        <v>0</v>
      </c>
      <c r="O27" s="179">
        <v>79.7</v>
      </c>
      <c r="P27" s="179">
        <v>82.2</v>
      </c>
      <c r="Q27" s="179">
        <v>82.2</v>
      </c>
    </row>
    <row r="28" spans="1:17" ht="176.25" customHeight="1" outlineLevel="3">
      <c r="A28" s="181" t="s">
        <v>902</v>
      </c>
      <c r="B28" s="180" t="s">
        <v>825</v>
      </c>
      <c r="C28" s="180" t="s">
        <v>897</v>
      </c>
      <c r="D28" s="180" t="s">
        <v>397</v>
      </c>
      <c r="E28" s="180" t="s">
        <v>219</v>
      </c>
      <c r="F28" s="180"/>
      <c r="G28" s="180"/>
      <c r="H28" s="180"/>
      <c r="I28" s="180"/>
      <c r="J28" s="179">
        <f aca="true" t="shared" si="4" ref="J28:Q28">SUM(J29)</f>
        <v>1009</v>
      </c>
      <c r="K28" s="179">
        <f t="shared" si="4"/>
        <v>1009</v>
      </c>
      <c r="L28" s="179">
        <f t="shared" si="4"/>
        <v>0</v>
      </c>
      <c r="M28" s="179">
        <f t="shared" si="4"/>
        <v>1009</v>
      </c>
      <c r="N28" s="179">
        <f t="shared" si="4"/>
        <v>0</v>
      </c>
      <c r="O28" s="179">
        <f t="shared" si="4"/>
        <v>1009</v>
      </c>
      <c r="P28" s="179">
        <f t="shared" si="4"/>
        <v>1009</v>
      </c>
      <c r="Q28" s="179">
        <f t="shared" si="4"/>
        <v>1009</v>
      </c>
    </row>
    <row r="29" spans="1:17" ht="111" customHeight="1" outlineLevel="4">
      <c r="A29" s="181" t="s">
        <v>725</v>
      </c>
      <c r="B29" s="180" t="s">
        <v>825</v>
      </c>
      <c r="C29" s="180" t="s">
        <v>897</v>
      </c>
      <c r="D29" s="180" t="s">
        <v>397</v>
      </c>
      <c r="E29" s="180" t="s">
        <v>394</v>
      </c>
      <c r="F29" s="180"/>
      <c r="G29" s="180"/>
      <c r="H29" s="180"/>
      <c r="I29" s="180"/>
      <c r="J29" s="179">
        <v>1009</v>
      </c>
      <c r="K29" s="179">
        <v>1009</v>
      </c>
      <c r="L29" s="179">
        <v>0</v>
      </c>
      <c r="M29" s="179">
        <v>1009</v>
      </c>
      <c r="N29" s="179">
        <v>0</v>
      </c>
      <c r="O29" s="179">
        <v>1009</v>
      </c>
      <c r="P29" s="179">
        <v>1009</v>
      </c>
      <c r="Q29" s="179">
        <v>1009</v>
      </c>
    </row>
    <row r="30" spans="1:17" ht="173.25" customHeight="1" outlineLevel="3">
      <c r="A30" s="181" t="s">
        <v>901</v>
      </c>
      <c r="B30" s="180" t="s">
        <v>825</v>
      </c>
      <c r="C30" s="180" t="s">
        <v>897</v>
      </c>
      <c r="D30" s="180" t="s">
        <v>393</v>
      </c>
      <c r="E30" s="180" t="s">
        <v>219</v>
      </c>
      <c r="F30" s="180"/>
      <c r="G30" s="180"/>
      <c r="H30" s="180"/>
      <c r="I30" s="180"/>
      <c r="J30" s="187">
        <f aca="true" t="shared" si="5" ref="J30:Q30">SUM(J31:J33)</f>
        <v>15675.41758</v>
      </c>
      <c r="K30" s="179">
        <f t="shared" si="5"/>
        <v>16123</v>
      </c>
      <c r="L30" s="179">
        <f t="shared" si="5"/>
        <v>0</v>
      </c>
      <c r="M30" s="179">
        <f t="shared" si="5"/>
        <v>16123</v>
      </c>
      <c r="N30" s="179">
        <f t="shared" si="5"/>
        <v>0</v>
      </c>
      <c r="O30" s="179">
        <f t="shared" si="5"/>
        <v>16123</v>
      </c>
      <c r="P30" s="179">
        <f t="shared" si="5"/>
        <v>15139.2</v>
      </c>
      <c r="Q30" s="179">
        <f t="shared" si="5"/>
        <v>16178.4</v>
      </c>
    </row>
    <row r="31" spans="1:17" ht="112.5" customHeight="1" outlineLevel="4">
      <c r="A31" s="181" t="s">
        <v>725</v>
      </c>
      <c r="B31" s="180" t="s">
        <v>825</v>
      </c>
      <c r="C31" s="180" t="s">
        <v>897</v>
      </c>
      <c r="D31" s="180" t="s">
        <v>393</v>
      </c>
      <c r="E31" s="180" t="s">
        <v>394</v>
      </c>
      <c r="F31" s="180"/>
      <c r="G31" s="180"/>
      <c r="H31" s="180"/>
      <c r="I31" s="180"/>
      <c r="J31" s="179">
        <v>12447.9</v>
      </c>
      <c r="K31" s="179">
        <v>12632</v>
      </c>
      <c r="L31" s="179">
        <v>0</v>
      </c>
      <c r="M31" s="179">
        <v>12632</v>
      </c>
      <c r="N31" s="179">
        <v>0</v>
      </c>
      <c r="O31" s="179">
        <v>12632</v>
      </c>
      <c r="P31" s="179">
        <v>12384.5</v>
      </c>
      <c r="Q31" s="179">
        <v>12387.5</v>
      </c>
    </row>
    <row r="32" spans="1:17" ht="47.25" outlineLevel="4">
      <c r="A32" s="181" t="s">
        <v>724</v>
      </c>
      <c r="B32" s="180" t="s">
        <v>825</v>
      </c>
      <c r="C32" s="180" t="s">
        <v>897</v>
      </c>
      <c r="D32" s="180" t="s">
        <v>393</v>
      </c>
      <c r="E32" s="180" t="s">
        <v>337</v>
      </c>
      <c r="F32" s="180"/>
      <c r="G32" s="180"/>
      <c r="H32" s="180"/>
      <c r="I32" s="180"/>
      <c r="J32" s="187">
        <v>3206.51758</v>
      </c>
      <c r="K32" s="179">
        <v>3470</v>
      </c>
      <c r="L32" s="179">
        <v>0</v>
      </c>
      <c r="M32" s="179">
        <v>3470</v>
      </c>
      <c r="N32" s="179">
        <v>0</v>
      </c>
      <c r="O32" s="179">
        <v>3470</v>
      </c>
      <c r="P32" s="179">
        <v>2717.7</v>
      </c>
      <c r="Q32" s="179">
        <v>3718.9</v>
      </c>
    </row>
    <row r="33" spans="1:17" ht="16.5" customHeight="1" outlineLevel="4">
      <c r="A33" s="181" t="s">
        <v>723</v>
      </c>
      <c r="B33" s="180" t="s">
        <v>825</v>
      </c>
      <c r="C33" s="180" t="s">
        <v>897</v>
      </c>
      <c r="D33" s="180" t="s">
        <v>393</v>
      </c>
      <c r="E33" s="180" t="s">
        <v>369</v>
      </c>
      <c r="F33" s="180"/>
      <c r="G33" s="180"/>
      <c r="H33" s="180"/>
      <c r="I33" s="180"/>
      <c r="J33" s="179">
        <v>21</v>
      </c>
      <c r="K33" s="179">
        <v>21</v>
      </c>
      <c r="L33" s="179">
        <v>0</v>
      </c>
      <c r="M33" s="179">
        <v>21</v>
      </c>
      <c r="N33" s="179">
        <v>0</v>
      </c>
      <c r="O33" s="179">
        <v>21</v>
      </c>
      <c r="P33" s="179">
        <v>37</v>
      </c>
      <c r="Q33" s="179">
        <v>72</v>
      </c>
    </row>
    <row r="34" spans="1:17" ht="156.75" customHeight="1" outlineLevel="3">
      <c r="A34" s="181" t="s">
        <v>900</v>
      </c>
      <c r="B34" s="180" t="s">
        <v>825</v>
      </c>
      <c r="C34" s="180" t="s">
        <v>897</v>
      </c>
      <c r="D34" s="180" t="s">
        <v>386</v>
      </c>
      <c r="E34" s="180" t="s">
        <v>219</v>
      </c>
      <c r="F34" s="180"/>
      <c r="G34" s="180"/>
      <c r="H34" s="180"/>
      <c r="I34" s="180"/>
      <c r="J34" s="179">
        <f aca="true" t="shared" si="6" ref="J34:Q34">SUM(J35)</f>
        <v>6</v>
      </c>
      <c r="K34" s="179">
        <f t="shared" si="6"/>
        <v>6</v>
      </c>
      <c r="L34" s="179">
        <f t="shared" si="6"/>
        <v>0</v>
      </c>
      <c r="M34" s="179">
        <f t="shared" si="6"/>
        <v>6</v>
      </c>
      <c r="N34" s="179">
        <f t="shared" si="6"/>
        <v>0</v>
      </c>
      <c r="O34" s="179">
        <f t="shared" si="6"/>
        <v>6</v>
      </c>
      <c r="P34" s="179">
        <f t="shared" si="6"/>
        <v>0</v>
      </c>
      <c r="Q34" s="179">
        <f t="shared" si="6"/>
        <v>0</v>
      </c>
    </row>
    <row r="35" spans="1:17" ht="45.75" customHeight="1" outlineLevel="4">
      <c r="A35" s="181" t="s">
        <v>724</v>
      </c>
      <c r="B35" s="180" t="s">
        <v>825</v>
      </c>
      <c r="C35" s="180" t="s">
        <v>897</v>
      </c>
      <c r="D35" s="180" t="s">
        <v>386</v>
      </c>
      <c r="E35" s="180" t="s">
        <v>337</v>
      </c>
      <c r="F35" s="180"/>
      <c r="G35" s="180"/>
      <c r="H35" s="180"/>
      <c r="I35" s="180"/>
      <c r="J35" s="179">
        <v>6</v>
      </c>
      <c r="K35" s="179">
        <v>6</v>
      </c>
      <c r="L35" s="179">
        <v>0</v>
      </c>
      <c r="M35" s="179">
        <v>6</v>
      </c>
      <c r="N35" s="179">
        <v>0</v>
      </c>
      <c r="O35" s="179">
        <v>6</v>
      </c>
      <c r="P35" s="179">
        <v>0</v>
      </c>
      <c r="Q35" s="179">
        <v>0</v>
      </c>
    </row>
    <row r="36" spans="1:17" ht="145.5" customHeight="1" outlineLevel="3">
      <c r="A36" s="181" t="s">
        <v>899</v>
      </c>
      <c r="B36" s="180" t="s">
        <v>825</v>
      </c>
      <c r="C36" s="180" t="s">
        <v>897</v>
      </c>
      <c r="D36" s="180" t="s">
        <v>362</v>
      </c>
      <c r="E36" s="180" t="s">
        <v>219</v>
      </c>
      <c r="F36" s="180"/>
      <c r="G36" s="180"/>
      <c r="H36" s="180"/>
      <c r="I36" s="180"/>
      <c r="J36" s="179">
        <f aca="true" t="shared" si="7" ref="J36:Q36">SUM(J37)</f>
        <v>73.3</v>
      </c>
      <c r="K36" s="179">
        <f t="shared" si="7"/>
        <v>73.3</v>
      </c>
      <c r="L36" s="179">
        <f t="shared" si="7"/>
        <v>0</v>
      </c>
      <c r="M36" s="179">
        <f t="shared" si="7"/>
        <v>73.3</v>
      </c>
      <c r="N36" s="179">
        <f t="shared" si="7"/>
        <v>0</v>
      </c>
      <c r="O36" s="179">
        <f t="shared" si="7"/>
        <v>73.3</v>
      </c>
      <c r="P36" s="179">
        <f t="shared" si="7"/>
        <v>0</v>
      </c>
      <c r="Q36" s="179">
        <f t="shared" si="7"/>
        <v>0</v>
      </c>
    </row>
    <row r="37" spans="1:17" ht="47.25" outlineLevel="4">
      <c r="A37" s="181" t="s">
        <v>724</v>
      </c>
      <c r="B37" s="180" t="s">
        <v>825</v>
      </c>
      <c r="C37" s="180" t="s">
        <v>897</v>
      </c>
      <c r="D37" s="180" t="s">
        <v>362</v>
      </c>
      <c r="E37" s="180" t="s">
        <v>337</v>
      </c>
      <c r="F37" s="180"/>
      <c r="G37" s="180"/>
      <c r="H37" s="180"/>
      <c r="I37" s="180"/>
      <c r="J37" s="179">
        <v>73.3</v>
      </c>
      <c r="K37" s="179">
        <v>73.3</v>
      </c>
      <c r="L37" s="179">
        <v>0</v>
      </c>
      <c r="M37" s="179">
        <v>73.3</v>
      </c>
      <c r="N37" s="179">
        <v>0</v>
      </c>
      <c r="O37" s="179">
        <v>73.3</v>
      </c>
      <c r="P37" s="179">
        <v>0</v>
      </c>
      <c r="Q37" s="179">
        <v>0</v>
      </c>
    </row>
    <row r="38" spans="1:17" ht="239.25" customHeight="1" outlineLevel="3">
      <c r="A38" s="181" t="s">
        <v>898</v>
      </c>
      <c r="B38" s="180" t="s">
        <v>825</v>
      </c>
      <c r="C38" s="180" t="s">
        <v>897</v>
      </c>
      <c r="D38" s="180" t="s">
        <v>360</v>
      </c>
      <c r="E38" s="180" t="s">
        <v>219</v>
      </c>
      <c r="F38" s="180"/>
      <c r="G38" s="180"/>
      <c r="H38" s="180"/>
      <c r="I38" s="180"/>
      <c r="J38" s="179">
        <f aca="true" t="shared" si="8" ref="J38:Q38">SUM(J39)</f>
        <v>271</v>
      </c>
      <c r="K38" s="179">
        <f t="shared" si="8"/>
        <v>271</v>
      </c>
      <c r="L38" s="179">
        <f t="shared" si="8"/>
        <v>0</v>
      </c>
      <c r="M38" s="179">
        <f t="shared" si="8"/>
        <v>271</v>
      </c>
      <c r="N38" s="179">
        <f t="shared" si="8"/>
        <v>0</v>
      </c>
      <c r="O38" s="179">
        <f t="shared" si="8"/>
        <v>271</v>
      </c>
      <c r="P38" s="179">
        <f t="shared" si="8"/>
        <v>0</v>
      </c>
      <c r="Q38" s="179">
        <f t="shared" si="8"/>
        <v>0</v>
      </c>
    </row>
    <row r="39" spans="1:17" ht="47.25" outlineLevel="4">
      <c r="A39" s="181" t="s">
        <v>724</v>
      </c>
      <c r="B39" s="180" t="s">
        <v>825</v>
      </c>
      <c r="C39" s="180" t="s">
        <v>897</v>
      </c>
      <c r="D39" s="180" t="s">
        <v>360</v>
      </c>
      <c r="E39" s="180" t="s">
        <v>337</v>
      </c>
      <c r="F39" s="180"/>
      <c r="G39" s="180"/>
      <c r="H39" s="180"/>
      <c r="I39" s="180"/>
      <c r="J39" s="179">
        <v>271</v>
      </c>
      <c r="K39" s="179">
        <v>271</v>
      </c>
      <c r="L39" s="179">
        <v>0</v>
      </c>
      <c r="M39" s="179">
        <v>271</v>
      </c>
      <c r="N39" s="179">
        <v>0</v>
      </c>
      <c r="O39" s="179">
        <v>271</v>
      </c>
      <c r="P39" s="179">
        <v>0</v>
      </c>
      <c r="Q39" s="179">
        <v>0</v>
      </c>
    </row>
    <row r="40" spans="1:17" ht="15.75" outlineLevel="2">
      <c r="A40" s="185" t="s">
        <v>896</v>
      </c>
      <c r="B40" s="184" t="s">
        <v>825</v>
      </c>
      <c r="C40" s="184" t="s">
        <v>894</v>
      </c>
      <c r="D40" s="184" t="s">
        <v>727</v>
      </c>
      <c r="E40" s="184" t="s">
        <v>219</v>
      </c>
      <c r="F40" s="180"/>
      <c r="G40" s="180"/>
      <c r="H40" s="180"/>
      <c r="I40" s="180"/>
      <c r="J40" s="183">
        <f aca="true" t="shared" si="9" ref="J40:Q41">SUM(J41)</f>
        <v>143</v>
      </c>
      <c r="K40" s="183">
        <f t="shared" si="9"/>
        <v>200</v>
      </c>
      <c r="L40" s="183">
        <f t="shared" si="9"/>
        <v>0</v>
      </c>
      <c r="M40" s="183">
        <f t="shared" si="9"/>
        <v>200</v>
      </c>
      <c r="N40" s="183">
        <f t="shared" si="9"/>
        <v>0</v>
      </c>
      <c r="O40" s="183">
        <f t="shared" si="9"/>
        <v>200</v>
      </c>
      <c r="P40" s="183">
        <f t="shared" si="9"/>
        <v>200</v>
      </c>
      <c r="Q40" s="183">
        <f t="shared" si="9"/>
        <v>200</v>
      </c>
    </row>
    <row r="41" spans="1:17" ht="189" outlineLevel="3">
      <c r="A41" s="181" t="s">
        <v>895</v>
      </c>
      <c r="B41" s="180" t="s">
        <v>825</v>
      </c>
      <c r="C41" s="180" t="s">
        <v>894</v>
      </c>
      <c r="D41" s="180" t="s">
        <v>446</v>
      </c>
      <c r="E41" s="180" t="s">
        <v>219</v>
      </c>
      <c r="F41" s="180"/>
      <c r="G41" s="180"/>
      <c r="H41" s="180"/>
      <c r="I41" s="180"/>
      <c r="J41" s="179">
        <f t="shared" si="9"/>
        <v>143</v>
      </c>
      <c r="K41" s="179">
        <f t="shared" si="9"/>
        <v>200</v>
      </c>
      <c r="L41" s="179">
        <f t="shared" si="9"/>
        <v>0</v>
      </c>
      <c r="M41" s="179">
        <f t="shared" si="9"/>
        <v>200</v>
      </c>
      <c r="N41" s="179">
        <f t="shared" si="9"/>
        <v>0</v>
      </c>
      <c r="O41" s="179">
        <f t="shared" si="9"/>
        <v>200</v>
      </c>
      <c r="P41" s="179">
        <f t="shared" si="9"/>
        <v>200</v>
      </c>
      <c r="Q41" s="179">
        <f t="shared" si="9"/>
        <v>200</v>
      </c>
    </row>
    <row r="42" spans="1:17" ht="20.25" customHeight="1" outlineLevel="4">
      <c r="A42" s="181" t="s">
        <v>723</v>
      </c>
      <c r="B42" s="180" t="s">
        <v>825</v>
      </c>
      <c r="C42" s="180" t="s">
        <v>894</v>
      </c>
      <c r="D42" s="180" t="s">
        <v>446</v>
      </c>
      <c r="E42" s="180" t="s">
        <v>369</v>
      </c>
      <c r="F42" s="180"/>
      <c r="G42" s="180"/>
      <c r="H42" s="180"/>
      <c r="I42" s="180"/>
      <c r="J42" s="179">
        <v>143</v>
      </c>
      <c r="K42" s="179">
        <v>200</v>
      </c>
      <c r="L42" s="179">
        <v>0</v>
      </c>
      <c r="M42" s="179">
        <v>200</v>
      </c>
      <c r="N42" s="179">
        <v>0</v>
      </c>
      <c r="O42" s="179">
        <v>200</v>
      </c>
      <c r="P42" s="179">
        <v>200</v>
      </c>
      <c r="Q42" s="179">
        <v>200</v>
      </c>
    </row>
    <row r="43" spans="1:17" ht="31.5" outlineLevel="2">
      <c r="A43" s="185" t="s">
        <v>733</v>
      </c>
      <c r="B43" s="184" t="s">
        <v>825</v>
      </c>
      <c r="C43" s="184" t="s">
        <v>731</v>
      </c>
      <c r="D43" s="184" t="s">
        <v>727</v>
      </c>
      <c r="E43" s="184" t="s">
        <v>219</v>
      </c>
      <c r="F43" s="180"/>
      <c r="G43" s="180"/>
      <c r="H43" s="180"/>
      <c r="I43" s="180"/>
      <c r="J43" s="188">
        <f aca="true" t="shared" si="10" ref="J43:Q43">SUM(J44,J46,J48,J50,J52,J54,J56,J58,J60,J62,J64,J66,J68,J70,)</f>
        <v>1457.21882</v>
      </c>
      <c r="K43" s="188">
        <f t="shared" si="10"/>
        <v>734.4</v>
      </c>
      <c r="L43" s="188">
        <f t="shared" si="10"/>
        <v>0</v>
      </c>
      <c r="M43" s="188">
        <f t="shared" si="10"/>
        <v>734.4</v>
      </c>
      <c r="N43" s="188">
        <f t="shared" si="10"/>
        <v>0</v>
      </c>
      <c r="O43" s="188">
        <f t="shared" si="10"/>
        <v>734.4</v>
      </c>
      <c r="P43" s="183">
        <f t="shared" si="10"/>
        <v>702.7</v>
      </c>
      <c r="Q43" s="183">
        <f t="shared" si="10"/>
        <v>895.4</v>
      </c>
    </row>
    <row r="44" spans="1:17" ht="141.75" customHeight="1" outlineLevel="3">
      <c r="A44" s="181" t="s">
        <v>893</v>
      </c>
      <c r="B44" s="180" t="s">
        <v>825</v>
      </c>
      <c r="C44" s="180" t="s">
        <v>731</v>
      </c>
      <c r="D44" s="180" t="s">
        <v>431</v>
      </c>
      <c r="E44" s="180" t="s">
        <v>219</v>
      </c>
      <c r="F44" s="180"/>
      <c r="G44" s="180"/>
      <c r="H44" s="180"/>
      <c r="I44" s="180"/>
      <c r="J44" s="179">
        <f aca="true" t="shared" si="11" ref="J44:Q44">SUM(J45)</f>
        <v>17.7</v>
      </c>
      <c r="K44" s="179">
        <f t="shared" si="11"/>
        <v>18</v>
      </c>
      <c r="L44" s="179">
        <f t="shared" si="11"/>
        <v>0</v>
      </c>
      <c r="M44" s="179">
        <f t="shared" si="11"/>
        <v>18</v>
      </c>
      <c r="N44" s="179">
        <f t="shared" si="11"/>
        <v>0</v>
      </c>
      <c r="O44" s="179">
        <f t="shared" si="11"/>
        <v>18</v>
      </c>
      <c r="P44" s="179">
        <f t="shared" si="11"/>
        <v>18</v>
      </c>
      <c r="Q44" s="179">
        <f t="shared" si="11"/>
        <v>18</v>
      </c>
    </row>
    <row r="45" spans="1:17" ht="15.75" outlineLevel="4">
      <c r="A45" s="181" t="s">
        <v>723</v>
      </c>
      <c r="B45" s="180" t="s">
        <v>825</v>
      </c>
      <c r="C45" s="180" t="s">
        <v>731</v>
      </c>
      <c r="D45" s="180" t="s">
        <v>431</v>
      </c>
      <c r="E45" s="180" t="s">
        <v>369</v>
      </c>
      <c r="F45" s="180"/>
      <c r="G45" s="180"/>
      <c r="H45" s="180"/>
      <c r="I45" s="180"/>
      <c r="J45" s="179">
        <v>17.7</v>
      </c>
      <c r="K45" s="179">
        <v>18</v>
      </c>
      <c r="L45" s="179">
        <v>0</v>
      </c>
      <c r="M45" s="179">
        <v>18</v>
      </c>
      <c r="N45" s="179">
        <v>0</v>
      </c>
      <c r="O45" s="179">
        <v>18</v>
      </c>
      <c r="P45" s="179">
        <v>18</v>
      </c>
      <c r="Q45" s="179">
        <v>18</v>
      </c>
    </row>
    <row r="46" spans="1:17" ht="207" customHeight="1" outlineLevel="3">
      <c r="A46" s="181" t="s">
        <v>892</v>
      </c>
      <c r="B46" s="180" t="s">
        <v>825</v>
      </c>
      <c r="C46" s="180" t="s">
        <v>731</v>
      </c>
      <c r="D46" s="180" t="s">
        <v>421</v>
      </c>
      <c r="E46" s="180" t="s">
        <v>219</v>
      </c>
      <c r="F46" s="180"/>
      <c r="G46" s="180"/>
      <c r="H46" s="180"/>
      <c r="I46" s="180"/>
      <c r="J46" s="179">
        <f aca="true" t="shared" si="12" ref="J46:Q46">SUM(J47)</f>
        <v>284.7</v>
      </c>
      <c r="K46" s="179">
        <f t="shared" si="12"/>
        <v>304.7</v>
      </c>
      <c r="L46" s="179">
        <f t="shared" si="12"/>
        <v>0</v>
      </c>
      <c r="M46" s="179">
        <f t="shared" si="12"/>
        <v>304.7</v>
      </c>
      <c r="N46" s="179">
        <f t="shared" si="12"/>
        <v>0</v>
      </c>
      <c r="O46" s="179">
        <f t="shared" si="12"/>
        <v>304.7</v>
      </c>
      <c r="P46" s="179">
        <f t="shared" si="12"/>
        <v>208.7</v>
      </c>
      <c r="Q46" s="179">
        <f t="shared" si="12"/>
        <v>355.1</v>
      </c>
    </row>
    <row r="47" spans="1:17" ht="47.25" outlineLevel="4">
      <c r="A47" s="181" t="s">
        <v>724</v>
      </c>
      <c r="B47" s="180" t="s">
        <v>825</v>
      </c>
      <c r="C47" s="180" t="s">
        <v>731</v>
      </c>
      <c r="D47" s="180" t="s">
        <v>421</v>
      </c>
      <c r="E47" s="180" t="s">
        <v>337</v>
      </c>
      <c r="F47" s="180"/>
      <c r="G47" s="180"/>
      <c r="H47" s="180"/>
      <c r="I47" s="180"/>
      <c r="J47" s="179">
        <v>284.7</v>
      </c>
      <c r="K47" s="179">
        <v>304.7</v>
      </c>
      <c r="L47" s="179">
        <v>0</v>
      </c>
      <c r="M47" s="179">
        <v>304.7</v>
      </c>
      <c r="N47" s="179">
        <v>0</v>
      </c>
      <c r="O47" s="179">
        <v>304.7</v>
      </c>
      <c r="P47" s="179">
        <v>208.7</v>
      </c>
      <c r="Q47" s="179">
        <v>355.1</v>
      </c>
    </row>
    <row r="48" spans="1:17" ht="143.25" customHeight="1" outlineLevel="3">
      <c r="A48" s="181" t="s">
        <v>891</v>
      </c>
      <c r="B48" s="180" t="s">
        <v>825</v>
      </c>
      <c r="C48" s="180" t="s">
        <v>731</v>
      </c>
      <c r="D48" s="180" t="s">
        <v>419</v>
      </c>
      <c r="E48" s="180" t="s">
        <v>219</v>
      </c>
      <c r="F48" s="180"/>
      <c r="G48" s="180"/>
      <c r="H48" s="180"/>
      <c r="I48" s="180"/>
      <c r="J48" s="179">
        <f aca="true" t="shared" si="13" ref="J48:Q48">SUM(J49)</f>
        <v>70</v>
      </c>
      <c r="K48" s="179">
        <f t="shared" si="13"/>
        <v>70</v>
      </c>
      <c r="L48" s="179">
        <f t="shared" si="13"/>
        <v>0</v>
      </c>
      <c r="M48" s="179">
        <f t="shared" si="13"/>
        <v>70</v>
      </c>
      <c r="N48" s="179">
        <f t="shared" si="13"/>
        <v>0</v>
      </c>
      <c r="O48" s="179">
        <f t="shared" si="13"/>
        <v>70</v>
      </c>
      <c r="P48" s="179">
        <f t="shared" si="13"/>
        <v>80</v>
      </c>
      <c r="Q48" s="179">
        <f t="shared" si="13"/>
        <v>90</v>
      </c>
    </row>
    <row r="49" spans="1:17" ht="47.25" outlineLevel="4">
      <c r="A49" s="181" t="s">
        <v>724</v>
      </c>
      <c r="B49" s="180" t="s">
        <v>825</v>
      </c>
      <c r="C49" s="180" t="s">
        <v>731</v>
      </c>
      <c r="D49" s="180" t="s">
        <v>419</v>
      </c>
      <c r="E49" s="180" t="s">
        <v>337</v>
      </c>
      <c r="F49" s="180"/>
      <c r="G49" s="180"/>
      <c r="H49" s="180"/>
      <c r="I49" s="180"/>
      <c r="J49" s="179">
        <v>70</v>
      </c>
      <c r="K49" s="179">
        <v>70</v>
      </c>
      <c r="L49" s="179">
        <v>0</v>
      </c>
      <c r="M49" s="179">
        <v>70</v>
      </c>
      <c r="N49" s="179">
        <v>0</v>
      </c>
      <c r="O49" s="179">
        <v>70</v>
      </c>
      <c r="P49" s="179">
        <v>80</v>
      </c>
      <c r="Q49" s="179">
        <v>90</v>
      </c>
    </row>
    <row r="50" spans="1:17" ht="141.75" outlineLevel="3">
      <c r="A50" s="181" t="s">
        <v>890</v>
      </c>
      <c r="B50" s="180" t="s">
        <v>825</v>
      </c>
      <c r="C50" s="180" t="s">
        <v>731</v>
      </c>
      <c r="D50" s="180" t="s">
        <v>417</v>
      </c>
      <c r="E50" s="180" t="s">
        <v>219</v>
      </c>
      <c r="F50" s="180"/>
      <c r="G50" s="180"/>
      <c r="H50" s="180"/>
      <c r="I50" s="180"/>
      <c r="J50" s="179">
        <f aca="true" t="shared" si="14" ref="J50:Q50">SUM(J51)</f>
        <v>28</v>
      </c>
      <c r="K50" s="179">
        <f t="shared" si="14"/>
        <v>8</v>
      </c>
      <c r="L50" s="179">
        <f t="shared" si="14"/>
        <v>0</v>
      </c>
      <c r="M50" s="179">
        <f t="shared" si="14"/>
        <v>8</v>
      </c>
      <c r="N50" s="179">
        <f t="shared" si="14"/>
        <v>0</v>
      </c>
      <c r="O50" s="179">
        <f t="shared" si="14"/>
        <v>8</v>
      </c>
      <c r="P50" s="179">
        <f t="shared" si="14"/>
        <v>7</v>
      </c>
      <c r="Q50" s="179">
        <f t="shared" si="14"/>
        <v>56.8</v>
      </c>
    </row>
    <row r="51" spans="1:17" ht="47.25" outlineLevel="4">
      <c r="A51" s="181" t="s">
        <v>724</v>
      </c>
      <c r="B51" s="180" t="s">
        <v>825</v>
      </c>
      <c r="C51" s="180" t="s">
        <v>731</v>
      </c>
      <c r="D51" s="180" t="s">
        <v>417</v>
      </c>
      <c r="E51" s="180" t="s">
        <v>337</v>
      </c>
      <c r="F51" s="180"/>
      <c r="G51" s="180"/>
      <c r="H51" s="180"/>
      <c r="I51" s="180"/>
      <c r="J51" s="179">
        <v>28</v>
      </c>
      <c r="K51" s="179">
        <v>8</v>
      </c>
      <c r="L51" s="179">
        <v>0</v>
      </c>
      <c r="M51" s="179">
        <v>8</v>
      </c>
      <c r="N51" s="179">
        <v>0</v>
      </c>
      <c r="O51" s="179">
        <v>8</v>
      </c>
      <c r="P51" s="179">
        <v>7</v>
      </c>
      <c r="Q51" s="179">
        <v>56.8</v>
      </c>
    </row>
    <row r="52" spans="1:17" ht="175.5" customHeight="1" outlineLevel="4">
      <c r="A52" s="181" t="s">
        <v>889</v>
      </c>
      <c r="B52" s="180" t="s">
        <v>825</v>
      </c>
      <c r="C52" s="180" t="s">
        <v>731</v>
      </c>
      <c r="D52" s="180" t="s">
        <v>415</v>
      </c>
      <c r="E52" s="180" t="s">
        <v>219</v>
      </c>
      <c r="F52" s="180"/>
      <c r="G52" s="180"/>
      <c r="H52" s="180"/>
      <c r="I52" s="180"/>
      <c r="J52" s="189">
        <f aca="true" t="shared" si="15" ref="J52:Q52">SUM(J53)</f>
        <v>0</v>
      </c>
      <c r="K52" s="179">
        <f t="shared" si="15"/>
        <v>0</v>
      </c>
      <c r="L52" s="179">
        <f t="shared" si="15"/>
        <v>0</v>
      </c>
      <c r="M52" s="179">
        <f t="shared" si="15"/>
        <v>0</v>
      </c>
      <c r="N52" s="179">
        <f t="shared" si="15"/>
        <v>0</v>
      </c>
      <c r="O52" s="179">
        <f t="shared" si="15"/>
        <v>0</v>
      </c>
      <c r="P52" s="179">
        <f t="shared" si="15"/>
        <v>66</v>
      </c>
      <c r="Q52" s="179">
        <f t="shared" si="15"/>
        <v>66</v>
      </c>
    </row>
    <row r="53" spans="1:17" ht="47.25" outlineLevel="4">
      <c r="A53" s="181" t="s">
        <v>724</v>
      </c>
      <c r="B53" s="180" t="s">
        <v>825</v>
      </c>
      <c r="C53" s="180" t="s">
        <v>731</v>
      </c>
      <c r="D53" s="180" t="s">
        <v>415</v>
      </c>
      <c r="E53" s="180" t="s">
        <v>337</v>
      </c>
      <c r="F53" s="180"/>
      <c r="G53" s="180"/>
      <c r="H53" s="180"/>
      <c r="I53" s="180"/>
      <c r="J53" s="189"/>
      <c r="K53" s="179"/>
      <c r="L53" s="179"/>
      <c r="M53" s="179"/>
      <c r="N53" s="179"/>
      <c r="O53" s="179"/>
      <c r="P53" s="179">
        <v>66</v>
      </c>
      <c r="Q53" s="179">
        <v>66</v>
      </c>
    </row>
    <row r="54" spans="1:17" ht="176.25" customHeight="1" outlineLevel="4">
      <c r="A54" s="181" t="s">
        <v>732</v>
      </c>
      <c r="B54" s="180" t="s">
        <v>825</v>
      </c>
      <c r="C54" s="180" t="s">
        <v>731</v>
      </c>
      <c r="D54" s="180" t="s">
        <v>407</v>
      </c>
      <c r="E54" s="180" t="s">
        <v>219</v>
      </c>
      <c r="F54" s="180"/>
      <c r="G54" s="180"/>
      <c r="H54" s="180"/>
      <c r="I54" s="180"/>
      <c r="J54" s="187">
        <f aca="true" t="shared" si="16" ref="J54:Q54">SUM(J55)</f>
        <v>94.9553</v>
      </c>
      <c r="K54" s="179">
        <f t="shared" si="16"/>
        <v>0</v>
      </c>
      <c r="L54" s="179">
        <f t="shared" si="16"/>
        <v>0</v>
      </c>
      <c r="M54" s="179">
        <f t="shared" si="16"/>
        <v>0</v>
      </c>
      <c r="N54" s="179">
        <f t="shared" si="16"/>
        <v>0</v>
      </c>
      <c r="O54" s="179">
        <f t="shared" si="16"/>
        <v>0</v>
      </c>
      <c r="P54" s="179">
        <f t="shared" si="16"/>
        <v>0</v>
      </c>
      <c r="Q54" s="179">
        <f t="shared" si="16"/>
        <v>0</v>
      </c>
    </row>
    <row r="55" spans="1:17" ht="47.25" outlineLevel="4">
      <c r="A55" s="181" t="s">
        <v>561</v>
      </c>
      <c r="B55" s="180" t="s">
        <v>825</v>
      </c>
      <c r="C55" s="180" t="s">
        <v>731</v>
      </c>
      <c r="D55" s="180" t="s">
        <v>407</v>
      </c>
      <c r="E55" s="180" t="s">
        <v>337</v>
      </c>
      <c r="F55" s="180"/>
      <c r="G55" s="180"/>
      <c r="H55" s="180"/>
      <c r="I55" s="180"/>
      <c r="J55" s="187">
        <v>94.9553</v>
      </c>
      <c r="K55" s="179"/>
      <c r="L55" s="179"/>
      <c r="M55" s="179"/>
      <c r="N55" s="179"/>
      <c r="O55" s="179"/>
      <c r="P55" s="179"/>
      <c r="Q55" s="179"/>
    </row>
    <row r="56" spans="1:17" ht="110.25" customHeight="1" outlineLevel="3">
      <c r="A56" s="181" t="s">
        <v>888</v>
      </c>
      <c r="B56" s="180" t="s">
        <v>825</v>
      </c>
      <c r="C56" s="180" t="s">
        <v>731</v>
      </c>
      <c r="D56" s="180" t="s">
        <v>403</v>
      </c>
      <c r="E56" s="180" t="s">
        <v>219</v>
      </c>
      <c r="F56" s="180"/>
      <c r="G56" s="180"/>
      <c r="H56" s="180"/>
      <c r="I56" s="180"/>
      <c r="J56" s="179">
        <f aca="true" t="shared" si="17" ref="J56:Q56">SUM(J57)</f>
        <v>20</v>
      </c>
      <c r="K56" s="179">
        <f t="shared" si="17"/>
        <v>20</v>
      </c>
      <c r="L56" s="179">
        <f t="shared" si="17"/>
        <v>0</v>
      </c>
      <c r="M56" s="179">
        <f t="shared" si="17"/>
        <v>20</v>
      </c>
      <c r="N56" s="179">
        <f t="shared" si="17"/>
        <v>0</v>
      </c>
      <c r="O56" s="179">
        <f t="shared" si="17"/>
        <v>20</v>
      </c>
      <c r="P56" s="179">
        <f t="shared" si="17"/>
        <v>15</v>
      </c>
      <c r="Q56" s="179">
        <f t="shared" si="17"/>
        <v>20</v>
      </c>
    </row>
    <row r="57" spans="1:17" ht="47.25" outlineLevel="4">
      <c r="A57" s="181" t="s">
        <v>724</v>
      </c>
      <c r="B57" s="180" t="s">
        <v>825</v>
      </c>
      <c r="C57" s="180" t="s">
        <v>731</v>
      </c>
      <c r="D57" s="180" t="s">
        <v>403</v>
      </c>
      <c r="E57" s="180" t="s">
        <v>337</v>
      </c>
      <c r="F57" s="180"/>
      <c r="G57" s="180"/>
      <c r="H57" s="180"/>
      <c r="I57" s="180"/>
      <c r="J57" s="179">
        <v>20</v>
      </c>
      <c r="K57" s="179">
        <v>20</v>
      </c>
      <c r="L57" s="179">
        <v>0</v>
      </c>
      <c r="M57" s="179">
        <v>20</v>
      </c>
      <c r="N57" s="179">
        <v>0</v>
      </c>
      <c r="O57" s="179">
        <v>20</v>
      </c>
      <c r="P57" s="179">
        <v>15</v>
      </c>
      <c r="Q57" s="179">
        <v>20</v>
      </c>
    </row>
    <row r="58" spans="1:17" ht="111.75" customHeight="1" outlineLevel="3">
      <c r="A58" s="181" t="s">
        <v>887</v>
      </c>
      <c r="B58" s="180" t="s">
        <v>825</v>
      </c>
      <c r="C58" s="180" t="s">
        <v>731</v>
      </c>
      <c r="D58" s="180" t="s">
        <v>401</v>
      </c>
      <c r="E58" s="180" t="s">
        <v>219</v>
      </c>
      <c r="F58" s="180"/>
      <c r="G58" s="180"/>
      <c r="H58" s="180"/>
      <c r="I58" s="180"/>
      <c r="J58" s="187">
        <f aca="true" t="shared" si="18" ref="J58:Q58">SUM(J59)</f>
        <v>44.34352</v>
      </c>
      <c r="K58" s="179">
        <f t="shared" si="18"/>
        <v>51.7</v>
      </c>
      <c r="L58" s="179">
        <f t="shared" si="18"/>
        <v>0</v>
      </c>
      <c r="M58" s="179">
        <f t="shared" si="18"/>
        <v>51.7</v>
      </c>
      <c r="N58" s="179">
        <f t="shared" si="18"/>
        <v>0</v>
      </c>
      <c r="O58" s="179">
        <f t="shared" si="18"/>
        <v>51.7</v>
      </c>
      <c r="P58" s="179">
        <f t="shared" si="18"/>
        <v>36</v>
      </c>
      <c r="Q58" s="179">
        <f t="shared" si="18"/>
        <v>38</v>
      </c>
    </row>
    <row r="59" spans="1:17" ht="47.25" outlineLevel="4">
      <c r="A59" s="181" t="s">
        <v>724</v>
      </c>
      <c r="B59" s="180" t="s">
        <v>825</v>
      </c>
      <c r="C59" s="180" t="s">
        <v>731</v>
      </c>
      <c r="D59" s="180" t="s">
        <v>401</v>
      </c>
      <c r="E59" s="180" t="s">
        <v>337</v>
      </c>
      <c r="F59" s="180"/>
      <c r="G59" s="180"/>
      <c r="H59" s="180"/>
      <c r="I59" s="180"/>
      <c r="J59" s="187">
        <v>44.34352</v>
      </c>
      <c r="K59" s="179">
        <v>51.7</v>
      </c>
      <c r="L59" s="179">
        <v>0</v>
      </c>
      <c r="M59" s="179">
        <v>51.7</v>
      </c>
      <c r="N59" s="179">
        <v>0</v>
      </c>
      <c r="O59" s="179">
        <v>51.7</v>
      </c>
      <c r="P59" s="179">
        <v>36</v>
      </c>
      <c r="Q59" s="179">
        <v>38</v>
      </c>
    </row>
    <row r="60" spans="1:17" ht="187.5" customHeight="1" outlineLevel="3">
      <c r="A60" s="181" t="s">
        <v>886</v>
      </c>
      <c r="B60" s="180" t="s">
        <v>825</v>
      </c>
      <c r="C60" s="180" t="s">
        <v>731</v>
      </c>
      <c r="D60" s="180" t="s">
        <v>391</v>
      </c>
      <c r="E60" s="180" t="s">
        <v>219</v>
      </c>
      <c r="F60" s="180"/>
      <c r="G60" s="180"/>
      <c r="H60" s="180"/>
      <c r="I60" s="180"/>
      <c r="J60" s="179">
        <f aca="true" t="shared" si="19" ref="J60:Q60">SUM(J61)</f>
        <v>195</v>
      </c>
      <c r="K60" s="179">
        <f t="shared" si="19"/>
        <v>195</v>
      </c>
      <c r="L60" s="179">
        <f t="shared" si="19"/>
        <v>0</v>
      </c>
      <c r="M60" s="179">
        <f t="shared" si="19"/>
        <v>195</v>
      </c>
      <c r="N60" s="179">
        <f t="shared" si="19"/>
        <v>0</v>
      </c>
      <c r="O60" s="179">
        <f t="shared" si="19"/>
        <v>195</v>
      </c>
      <c r="P60" s="179">
        <f t="shared" si="19"/>
        <v>195</v>
      </c>
      <c r="Q60" s="179">
        <f t="shared" si="19"/>
        <v>194.5</v>
      </c>
    </row>
    <row r="61" spans="1:17" ht="47.25" outlineLevel="4">
      <c r="A61" s="181" t="s">
        <v>724</v>
      </c>
      <c r="B61" s="180" t="s">
        <v>825</v>
      </c>
      <c r="C61" s="180" t="s">
        <v>731</v>
      </c>
      <c r="D61" s="180" t="s">
        <v>391</v>
      </c>
      <c r="E61" s="180" t="s">
        <v>337</v>
      </c>
      <c r="F61" s="180"/>
      <c r="G61" s="180"/>
      <c r="H61" s="180"/>
      <c r="I61" s="180"/>
      <c r="J61" s="179">
        <v>195</v>
      </c>
      <c r="K61" s="179">
        <v>195</v>
      </c>
      <c r="L61" s="179">
        <v>0</v>
      </c>
      <c r="M61" s="179">
        <v>195</v>
      </c>
      <c r="N61" s="179">
        <v>0</v>
      </c>
      <c r="O61" s="179">
        <v>195</v>
      </c>
      <c r="P61" s="179">
        <v>195</v>
      </c>
      <c r="Q61" s="179">
        <v>194.5</v>
      </c>
    </row>
    <row r="62" spans="1:17" ht="236.25" outlineLevel="4">
      <c r="A62" s="181" t="s">
        <v>378</v>
      </c>
      <c r="B62" s="180" t="s">
        <v>825</v>
      </c>
      <c r="C62" s="180" t="s">
        <v>731</v>
      </c>
      <c r="D62" s="180" t="s">
        <v>376</v>
      </c>
      <c r="E62" s="180" t="s">
        <v>219</v>
      </c>
      <c r="F62" s="180"/>
      <c r="G62" s="180"/>
      <c r="H62" s="180"/>
      <c r="I62" s="180"/>
      <c r="J62" s="179">
        <f aca="true" t="shared" si="20" ref="J62:Q62">SUM(J63)</f>
        <v>390</v>
      </c>
      <c r="K62" s="179">
        <f t="shared" si="20"/>
        <v>0</v>
      </c>
      <c r="L62" s="179">
        <f t="shared" si="20"/>
        <v>0</v>
      </c>
      <c r="M62" s="179">
        <f t="shared" si="20"/>
        <v>0</v>
      </c>
      <c r="N62" s="179">
        <f t="shared" si="20"/>
        <v>0</v>
      </c>
      <c r="O62" s="179">
        <f t="shared" si="20"/>
        <v>0</v>
      </c>
      <c r="P62" s="179">
        <f t="shared" si="20"/>
        <v>0</v>
      </c>
      <c r="Q62" s="179">
        <f t="shared" si="20"/>
        <v>0</v>
      </c>
    </row>
    <row r="63" spans="1:17" ht="64.5" customHeight="1" outlineLevel="4">
      <c r="A63" s="181" t="s">
        <v>377</v>
      </c>
      <c r="B63" s="180" t="s">
        <v>825</v>
      </c>
      <c r="C63" s="180" t="s">
        <v>731</v>
      </c>
      <c r="D63" s="180" t="s">
        <v>376</v>
      </c>
      <c r="E63" s="180" t="s">
        <v>375</v>
      </c>
      <c r="F63" s="180"/>
      <c r="G63" s="180"/>
      <c r="H63" s="180"/>
      <c r="I63" s="180"/>
      <c r="J63" s="179">
        <v>390</v>
      </c>
      <c r="K63" s="179"/>
      <c r="L63" s="179"/>
      <c r="M63" s="179"/>
      <c r="N63" s="179"/>
      <c r="O63" s="179"/>
      <c r="P63" s="179"/>
      <c r="Q63" s="179"/>
    </row>
    <row r="64" spans="1:17" ht="236.25" customHeight="1" outlineLevel="4">
      <c r="A64" s="181" t="s">
        <v>372</v>
      </c>
      <c r="B64" s="180" t="s">
        <v>825</v>
      </c>
      <c r="C64" s="180" t="s">
        <v>731</v>
      </c>
      <c r="D64" s="180" t="s">
        <v>370</v>
      </c>
      <c r="E64" s="180" t="s">
        <v>219</v>
      </c>
      <c r="F64" s="180"/>
      <c r="G64" s="180"/>
      <c r="H64" s="180"/>
      <c r="I64" s="180"/>
      <c r="J64" s="179">
        <f aca="true" t="shared" si="21" ref="J64:Q64">SUM(J65)</f>
        <v>41.52</v>
      </c>
      <c r="K64" s="179">
        <f t="shared" si="21"/>
        <v>0</v>
      </c>
      <c r="L64" s="179">
        <f t="shared" si="21"/>
        <v>0</v>
      </c>
      <c r="M64" s="179">
        <f t="shared" si="21"/>
        <v>0</v>
      </c>
      <c r="N64" s="179">
        <f t="shared" si="21"/>
        <v>0</v>
      </c>
      <c r="O64" s="179">
        <f t="shared" si="21"/>
        <v>0</v>
      </c>
      <c r="P64" s="179">
        <f t="shared" si="21"/>
        <v>0</v>
      </c>
      <c r="Q64" s="179">
        <f t="shared" si="21"/>
        <v>0</v>
      </c>
    </row>
    <row r="65" spans="1:17" ht="18" customHeight="1" outlineLevel="4">
      <c r="A65" s="181" t="s">
        <v>885</v>
      </c>
      <c r="B65" s="180" t="s">
        <v>825</v>
      </c>
      <c r="C65" s="180" t="s">
        <v>731</v>
      </c>
      <c r="D65" s="180" t="s">
        <v>370</v>
      </c>
      <c r="E65" s="180" t="s">
        <v>369</v>
      </c>
      <c r="F65" s="180"/>
      <c r="G65" s="180"/>
      <c r="H65" s="180"/>
      <c r="I65" s="180"/>
      <c r="J65" s="179">
        <v>41.52</v>
      </c>
      <c r="K65" s="179"/>
      <c r="L65" s="179"/>
      <c r="M65" s="179"/>
      <c r="N65" s="179"/>
      <c r="O65" s="179"/>
      <c r="P65" s="179"/>
      <c r="Q65" s="179"/>
    </row>
    <row r="66" spans="1:17" ht="141.75" outlineLevel="3">
      <c r="A66" s="201" t="s">
        <v>884</v>
      </c>
      <c r="B66" s="180" t="s">
        <v>825</v>
      </c>
      <c r="C66" s="180" t="s">
        <v>731</v>
      </c>
      <c r="D66" s="180" t="s">
        <v>366</v>
      </c>
      <c r="E66" s="180" t="s">
        <v>219</v>
      </c>
      <c r="F66" s="180"/>
      <c r="G66" s="180"/>
      <c r="H66" s="180"/>
      <c r="I66" s="180"/>
      <c r="J66" s="179">
        <f aca="true" t="shared" si="22" ref="J66:Q66">SUM(J67)</f>
        <v>7</v>
      </c>
      <c r="K66" s="179">
        <f t="shared" si="22"/>
        <v>7</v>
      </c>
      <c r="L66" s="179">
        <f t="shared" si="22"/>
        <v>0</v>
      </c>
      <c r="M66" s="179">
        <f t="shared" si="22"/>
        <v>7</v>
      </c>
      <c r="N66" s="179">
        <f t="shared" si="22"/>
        <v>0</v>
      </c>
      <c r="O66" s="179">
        <f t="shared" si="22"/>
        <v>7</v>
      </c>
      <c r="P66" s="179">
        <f t="shared" si="22"/>
        <v>7</v>
      </c>
      <c r="Q66" s="179">
        <f t="shared" si="22"/>
        <v>7</v>
      </c>
    </row>
    <row r="67" spans="1:17" ht="47.25" outlineLevel="4">
      <c r="A67" s="181" t="s">
        <v>724</v>
      </c>
      <c r="B67" s="180" t="s">
        <v>825</v>
      </c>
      <c r="C67" s="180" t="s">
        <v>731</v>
      </c>
      <c r="D67" s="180" t="s">
        <v>366</v>
      </c>
      <c r="E67" s="180" t="s">
        <v>337</v>
      </c>
      <c r="F67" s="180"/>
      <c r="G67" s="180"/>
      <c r="H67" s="180"/>
      <c r="I67" s="180"/>
      <c r="J67" s="179">
        <v>7</v>
      </c>
      <c r="K67" s="179">
        <v>7</v>
      </c>
      <c r="L67" s="179">
        <v>0</v>
      </c>
      <c r="M67" s="179">
        <v>7</v>
      </c>
      <c r="N67" s="179">
        <v>0</v>
      </c>
      <c r="O67" s="179">
        <v>7</v>
      </c>
      <c r="P67" s="179">
        <v>7</v>
      </c>
      <c r="Q67" s="179">
        <v>7</v>
      </c>
    </row>
    <row r="68" spans="1:17" ht="221.25" customHeight="1" outlineLevel="4">
      <c r="A68" s="181" t="s">
        <v>359</v>
      </c>
      <c r="B68" s="180" t="s">
        <v>825</v>
      </c>
      <c r="C68" s="180" t="s">
        <v>731</v>
      </c>
      <c r="D68" s="180" t="s">
        <v>357</v>
      </c>
      <c r="E68" s="180" t="s">
        <v>219</v>
      </c>
      <c r="F68" s="180"/>
      <c r="G68" s="180"/>
      <c r="H68" s="180"/>
      <c r="I68" s="180"/>
      <c r="J68" s="179">
        <f aca="true" t="shared" si="23" ref="J68:Q68">SUM(J69)</f>
        <v>104</v>
      </c>
      <c r="K68" s="179">
        <f t="shared" si="23"/>
        <v>0</v>
      </c>
      <c r="L68" s="179">
        <f t="shared" si="23"/>
        <v>0</v>
      </c>
      <c r="M68" s="179">
        <f t="shared" si="23"/>
        <v>0</v>
      </c>
      <c r="N68" s="179">
        <f t="shared" si="23"/>
        <v>0</v>
      </c>
      <c r="O68" s="179">
        <f t="shared" si="23"/>
        <v>0</v>
      </c>
      <c r="P68" s="179">
        <f t="shared" si="23"/>
        <v>0</v>
      </c>
      <c r="Q68" s="179">
        <f t="shared" si="23"/>
        <v>0</v>
      </c>
    </row>
    <row r="69" spans="1:17" ht="21" customHeight="1" outlineLevel="4">
      <c r="A69" s="181" t="s">
        <v>358</v>
      </c>
      <c r="B69" s="180" t="s">
        <v>825</v>
      </c>
      <c r="C69" s="180" t="s">
        <v>731</v>
      </c>
      <c r="D69" s="180" t="s">
        <v>357</v>
      </c>
      <c r="E69" s="180" t="s">
        <v>348</v>
      </c>
      <c r="F69" s="180"/>
      <c r="G69" s="180"/>
      <c r="H69" s="180"/>
      <c r="I69" s="180"/>
      <c r="J69" s="179">
        <v>104</v>
      </c>
      <c r="K69" s="179"/>
      <c r="L69" s="179"/>
      <c r="M69" s="179"/>
      <c r="N69" s="179"/>
      <c r="O69" s="179"/>
      <c r="P69" s="179"/>
      <c r="Q69" s="179"/>
    </row>
    <row r="70" spans="1:17" ht="141.75" outlineLevel="3">
      <c r="A70" s="181" t="s">
        <v>883</v>
      </c>
      <c r="B70" s="180" t="s">
        <v>825</v>
      </c>
      <c r="C70" s="180" t="s">
        <v>731</v>
      </c>
      <c r="D70" s="180" t="s">
        <v>355</v>
      </c>
      <c r="E70" s="180" t="s">
        <v>219</v>
      </c>
      <c r="F70" s="180"/>
      <c r="G70" s="180"/>
      <c r="H70" s="180"/>
      <c r="I70" s="180"/>
      <c r="J70" s="179">
        <f aca="true" t="shared" si="24" ref="J70:Q70">SUM(J71)</f>
        <v>160</v>
      </c>
      <c r="K70" s="179">
        <f t="shared" si="24"/>
        <v>60</v>
      </c>
      <c r="L70" s="179">
        <f t="shared" si="24"/>
        <v>0</v>
      </c>
      <c r="M70" s="179">
        <f t="shared" si="24"/>
        <v>60</v>
      </c>
      <c r="N70" s="179">
        <f t="shared" si="24"/>
        <v>0</v>
      </c>
      <c r="O70" s="179">
        <f t="shared" si="24"/>
        <v>60</v>
      </c>
      <c r="P70" s="179">
        <f t="shared" si="24"/>
        <v>70</v>
      </c>
      <c r="Q70" s="179">
        <f t="shared" si="24"/>
        <v>50</v>
      </c>
    </row>
    <row r="71" spans="1:17" ht="47.25" outlineLevel="4">
      <c r="A71" s="181" t="s">
        <v>724</v>
      </c>
      <c r="B71" s="180" t="s">
        <v>825</v>
      </c>
      <c r="C71" s="180" t="s">
        <v>731</v>
      </c>
      <c r="D71" s="180" t="s">
        <v>355</v>
      </c>
      <c r="E71" s="180" t="s">
        <v>337</v>
      </c>
      <c r="F71" s="180"/>
      <c r="G71" s="180"/>
      <c r="H71" s="180"/>
      <c r="I71" s="180"/>
      <c r="J71" s="179">
        <v>160</v>
      </c>
      <c r="K71" s="179">
        <v>60</v>
      </c>
      <c r="L71" s="179">
        <v>0</v>
      </c>
      <c r="M71" s="179">
        <v>60</v>
      </c>
      <c r="N71" s="179">
        <v>0</v>
      </c>
      <c r="O71" s="179">
        <v>60</v>
      </c>
      <c r="P71" s="179">
        <v>70</v>
      </c>
      <c r="Q71" s="179">
        <v>50</v>
      </c>
    </row>
    <row r="72" spans="1:17" ht="63" outlineLevel="1">
      <c r="A72" s="185" t="s">
        <v>882</v>
      </c>
      <c r="B72" s="184" t="s">
        <v>825</v>
      </c>
      <c r="C72" s="184" t="s">
        <v>881</v>
      </c>
      <c r="D72" s="184" t="s">
        <v>727</v>
      </c>
      <c r="E72" s="184" t="s">
        <v>219</v>
      </c>
      <c r="F72" s="180"/>
      <c r="G72" s="180"/>
      <c r="H72" s="180"/>
      <c r="I72" s="180"/>
      <c r="J72" s="183">
        <v>175</v>
      </c>
      <c r="K72" s="183">
        <v>175</v>
      </c>
      <c r="L72" s="183">
        <v>0</v>
      </c>
      <c r="M72" s="183">
        <v>175</v>
      </c>
      <c r="N72" s="183">
        <v>0</v>
      </c>
      <c r="O72" s="183">
        <v>175</v>
      </c>
      <c r="P72" s="183">
        <v>175</v>
      </c>
      <c r="Q72" s="183">
        <v>175</v>
      </c>
    </row>
    <row r="73" spans="1:17" ht="47.25" outlineLevel="2">
      <c r="A73" s="185" t="s">
        <v>880</v>
      </c>
      <c r="B73" s="184" t="s">
        <v>825</v>
      </c>
      <c r="C73" s="184" t="s">
        <v>876</v>
      </c>
      <c r="D73" s="184" t="s">
        <v>727</v>
      </c>
      <c r="E73" s="184" t="s">
        <v>219</v>
      </c>
      <c r="F73" s="180"/>
      <c r="G73" s="180"/>
      <c r="H73" s="180"/>
      <c r="I73" s="180"/>
      <c r="J73" s="183">
        <f aca="true" t="shared" si="25" ref="J73:Q73">SUM(J74,J76,J78)</f>
        <v>175</v>
      </c>
      <c r="K73" s="183">
        <f t="shared" si="25"/>
        <v>170</v>
      </c>
      <c r="L73" s="183">
        <f t="shared" si="25"/>
        <v>0</v>
      </c>
      <c r="M73" s="183">
        <f t="shared" si="25"/>
        <v>170</v>
      </c>
      <c r="N73" s="183">
        <f t="shared" si="25"/>
        <v>0</v>
      </c>
      <c r="O73" s="183">
        <f t="shared" si="25"/>
        <v>170</v>
      </c>
      <c r="P73" s="183">
        <f t="shared" si="25"/>
        <v>175</v>
      </c>
      <c r="Q73" s="183">
        <f t="shared" si="25"/>
        <v>175</v>
      </c>
    </row>
    <row r="74" spans="1:17" ht="157.5" outlineLevel="3">
      <c r="A74" s="181" t="s">
        <v>879</v>
      </c>
      <c r="B74" s="180" t="s">
        <v>825</v>
      </c>
      <c r="C74" s="180" t="s">
        <v>876</v>
      </c>
      <c r="D74" s="180" t="s">
        <v>551</v>
      </c>
      <c r="E74" s="180" t="s">
        <v>219</v>
      </c>
      <c r="F74" s="180"/>
      <c r="G74" s="180"/>
      <c r="H74" s="180"/>
      <c r="I74" s="180"/>
      <c r="J74" s="179">
        <f aca="true" t="shared" si="26" ref="J74:Q74">SUM(J75)</f>
        <v>30</v>
      </c>
      <c r="K74" s="179">
        <f t="shared" si="26"/>
        <v>30</v>
      </c>
      <c r="L74" s="179">
        <f t="shared" si="26"/>
        <v>0</v>
      </c>
      <c r="M74" s="179">
        <f t="shared" si="26"/>
        <v>30</v>
      </c>
      <c r="N74" s="179">
        <f t="shared" si="26"/>
        <v>0</v>
      </c>
      <c r="O74" s="179">
        <f t="shared" si="26"/>
        <v>30</v>
      </c>
      <c r="P74" s="179">
        <f t="shared" si="26"/>
        <v>30</v>
      </c>
      <c r="Q74" s="179">
        <f t="shared" si="26"/>
        <v>30</v>
      </c>
    </row>
    <row r="75" spans="1:17" ht="47.25" outlineLevel="4">
      <c r="A75" s="181" t="s">
        <v>724</v>
      </c>
      <c r="B75" s="180" t="s">
        <v>825</v>
      </c>
      <c r="C75" s="180" t="s">
        <v>876</v>
      </c>
      <c r="D75" s="180" t="s">
        <v>551</v>
      </c>
      <c r="E75" s="180" t="s">
        <v>337</v>
      </c>
      <c r="F75" s="180"/>
      <c r="G75" s="180"/>
      <c r="H75" s="180"/>
      <c r="I75" s="180"/>
      <c r="J75" s="179">
        <v>30</v>
      </c>
      <c r="K75" s="179">
        <v>30</v>
      </c>
      <c r="L75" s="179">
        <v>0</v>
      </c>
      <c r="M75" s="179">
        <v>30</v>
      </c>
      <c r="N75" s="179">
        <v>0</v>
      </c>
      <c r="O75" s="179">
        <v>30</v>
      </c>
      <c r="P75" s="179">
        <v>30</v>
      </c>
      <c r="Q75" s="179">
        <v>30</v>
      </c>
    </row>
    <row r="76" spans="1:17" ht="173.25" outlineLevel="3">
      <c r="A76" s="181" t="s">
        <v>878</v>
      </c>
      <c r="B76" s="180" t="s">
        <v>825</v>
      </c>
      <c r="C76" s="180" t="s">
        <v>876</v>
      </c>
      <c r="D76" s="180" t="s">
        <v>549</v>
      </c>
      <c r="E76" s="180" t="s">
        <v>219</v>
      </c>
      <c r="F76" s="180"/>
      <c r="G76" s="180"/>
      <c r="H76" s="180"/>
      <c r="I76" s="180"/>
      <c r="J76" s="179">
        <f aca="true" t="shared" si="27" ref="J76:Q76">SUM(J77)</f>
        <v>140</v>
      </c>
      <c r="K76" s="179">
        <f t="shared" si="27"/>
        <v>140</v>
      </c>
      <c r="L76" s="179">
        <f t="shared" si="27"/>
        <v>0</v>
      </c>
      <c r="M76" s="179">
        <f t="shared" si="27"/>
        <v>140</v>
      </c>
      <c r="N76" s="179">
        <f t="shared" si="27"/>
        <v>0</v>
      </c>
      <c r="O76" s="179">
        <f t="shared" si="27"/>
        <v>140</v>
      </c>
      <c r="P76" s="179">
        <f t="shared" si="27"/>
        <v>145</v>
      </c>
      <c r="Q76" s="179">
        <f t="shared" si="27"/>
        <v>145</v>
      </c>
    </row>
    <row r="77" spans="1:17" ht="47.25" outlineLevel="4">
      <c r="A77" s="181" t="s">
        <v>724</v>
      </c>
      <c r="B77" s="180" t="s">
        <v>825</v>
      </c>
      <c r="C77" s="180" t="s">
        <v>876</v>
      </c>
      <c r="D77" s="180" t="s">
        <v>549</v>
      </c>
      <c r="E77" s="180" t="s">
        <v>337</v>
      </c>
      <c r="F77" s="180"/>
      <c r="G77" s="180"/>
      <c r="H77" s="180"/>
      <c r="I77" s="180"/>
      <c r="J77" s="179">
        <v>140</v>
      </c>
      <c r="K77" s="179">
        <v>140</v>
      </c>
      <c r="L77" s="179">
        <v>0</v>
      </c>
      <c r="M77" s="179">
        <v>140</v>
      </c>
      <c r="N77" s="179">
        <v>0</v>
      </c>
      <c r="O77" s="179">
        <v>140</v>
      </c>
      <c r="P77" s="179">
        <v>145</v>
      </c>
      <c r="Q77" s="179">
        <v>145</v>
      </c>
    </row>
    <row r="78" spans="1:17" ht="157.5" outlineLevel="4">
      <c r="A78" s="181" t="s">
        <v>877</v>
      </c>
      <c r="B78" s="180" t="s">
        <v>825</v>
      </c>
      <c r="C78" s="180" t="s">
        <v>876</v>
      </c>
      <c r="D78" s="180" t="s">
        <v>547</v>
      </c>
      <c r="E78" s="180" t="s">
        <v>219</v>
      </c>
      <c r="F78" s="180"/>
      <c r="G78" s="180"/>
      <c r="H78" s="180"/>
      <c r="I78" s="180"/>
      <c r="J78" s="179">
        <f aca="true" t="shared" si="28" ref="J78:Q78">SUM(J79)</f>
        <v>5</v>
      </c>
      <c r="K78" s="179">
        <f t="shared" si="28"/>
        <v>0</v>
      </c>
      <c r="L78" s="179">
        <f t="shared" si="28"/>
        <v>0</v>
      </c>
      <c r="M78" s="179">
        <f t="shared" si="28"/>
        <v>0</v>
      </c>
      <c r="N78" s="179">
        <f t="shared" si="28"/>
        <v>0</v>
      </c>
      <c r="O78" s="179">
        <f t="shared" si="28"/>
        <v>0</v>
      </c>
      <c r="P78" s="179">
        <f t="shared" si="28"/>
        <v>0</v>
      </c>
      <c r="Q78" s="179">
        <f t="shared" si="28"/>
        <v>0</v>
      </c>
    </row>
    <row r="79" spans="1:17" ht="47.25" outlineLevel="4">
      <c r="A79" s="181" t="s">
        <v>724</v>
      </c>
      <c r="B79" s="180" t="s">
        <v>825</v>
      </c>
      <c r="C79" s="180" t="s">
        <v>876</v>
      </c>
      <c r="D79" s="180" t="s">
        <v>547</v>
      </c>
      <c r="E79" s="180" t="s">
        <v>337</v>
      </c>
      <c r="F79" s="180"/>
      <c r="G79" s="180"/>
      <c r="H79" s="180"/>
      <c r="I79" s="180"/>
      <c r="J79" s="179">
        <v>5</v>
      </c>
      <c r="K79" s="179"/>
      <c r="L79" s="179"/>
      <c r="M79" s="179"/>
      <c r="N79" s="179"/>
      <c r="O79" s="179"/>
      <c r="P79" s="179"/>
      <c r="Q79" s="179"/>
    </row>
    <row r="80" spans="1:17" ht="30.75" customHeight="1" outlineLevel="1">
      <c r="A80" s="185" t="s">
        <v>730</v>
      </c>
      <c r="B80" s="184" t="s">
        <v>825</v>
      </c>
      <c r="C80" s="184" t="s">
        <v>729</v>
      </c>
      <c r="D80" s="184" t="s">
        <v>727</v>
      </c>
      <c r="E80" s="184" t="s">
        <v>219</v>
      </c>
      <c r="F80" s="180"/>
      <c r="G80" s="180"/>
      <c r="H80" s="180"/>
      <c r="I80" s="180"/>
      <c r="J80" s="192">
        <f aca="true" t="shared" si="29" ref="J80:Q80">SUM(J81,J86,J89,J100)</f>
        <v>33315.289000000004</v>
      </c>
      <c r="K80" s="183">
        <f t="shared" si="29"/>
        <v>6819.700000000001</v>
      </c>
      <c r="L80" s="183">
        <f t="shared" si="29"/>
        <v>0</v>
      </c>
      <c r="M80" s="183">
        <f t="shared" si="29"/>
        <v>6819.700000000001</v>
      </c>
      <c r="N80" s="183">
        <f t="shared" si="29"/>
        <v>0</v>
      </c>
      <c r="O80" s="183">
        <f t="shared" si="29"/>
        <v>6819.700000000001</v>
      </c>
      <c r="P80" s="183">
        <f t="shared" si="29"/>
        <v>7377.3</v>
      </c>
      <c r="Q80" s="183">
        <f t="shared" si="29"/>
        <v>7957.8</v>
      </c>
    </row>
    <row r="81" spans="1:17" ht="31.5" outlineLevel="2">
      <c r="A81" s="185" t="s">
        <v>728</v>
      </c>
      <c r="B81" s="184" t="s">
        <v>825</v>
      </c>
      <c r="C81" s="184" t="s">
        <v>721</v>
      </c>
      <c r="D81" s="184" t="s">
        <v>727</v>
      </c>
      <c r="E81" s="184" t="s">
        <v>219</v>
      </c>
      <c r="F81" s="180"/>
      <c r="G81" s="180"/>
      <c r="H81" s="180"/>
      <c r="I81" s="180"/>
      <c r="J81" s="183">
        <f aca="true" t="shared" si="30" ref="J81:Q81">SUM(J82,J84)</f>
        <v>83.3</v>
      </c>
      <c r="K81" s="183">
        <f t="shared" si="30"/>
        <v>83.3</v>
      </c>
      <c r="L81" s="183">
        <f t="shared" si="30"/>
        <v>0</v>
      </c>
      <c r="M81" s="183">
        <f t="shared" si="30"/>
        <v>83.3</v>
      </c>
      <c r="N81" s="183">
        <f t="shared" si="30"/>
        <v>0</v>
      </c>
      <c r="O81" s="183">
        <f t="shared" si="30"/>
        <v>83.3</v>
      </c>
      <c r="P81" s="183">
        <f t="shared" si="30"/>
        <v>64.7</v>
      </c>
      <c r="Q81" s="183">
        <f t="shared" si="30"/>
        <v>15</v>
      </c>
    </row>
    <row r="82" spans="1:17" ht="286.5" customHeight="1" outlineLevel="3">
      <c r="A82" s="201" t="s">
        <v>875</v>
      </c>
      <c r="B82" s="180" t="s">
        <v>825</v>
      </c>
      <c r="C82" s="180" t="s">
        <v>721</v>
      </c>
      <c r="D82" s="180" t="s">
        <v>541</v>
      </c>
      <c r="E82" s="180" t="s">
        <v>219</v>
      </c>
      <c r="F82" s="180"/>
      <c r="G82" s="180"/>
      <c r="H82" s="180"/>
      <c r="I82" s="180"/>
      <c r="J82" s="179">
        <f aca="true" t="shared" si="31" ref="J82:Q82">SUM(J83)</f>
        <v>28.5</v>
      </c>
      <c r="K82" s="179">
        <f t="shared" si="31"/>
        <v>28.5</v>
      </c>
      <c r="L82" s="179">
        <f t="shared" si="31"/>
        <v>0</v>
      </c>
      <c r="M82" s="179">
        <f t="shared" si="31"/>
        <v>28.5</v>
      </c>
      <c r="N82" s="179">
        <f t="shared" si="31"/>
        <v>0</v>
      </c>
      <c r="O82" s="179">
        <f t="shared" si="31"/>
        <v>28.5</v>
      </c>
      <c r="P82" s="179">
        <f t="shared" si="31"/>
        <v>28.5</v>
      </c>
      <c r="Q82" s="179">
        <f t="shared" si="31"/>
        <v>15</v>
      </c>
    </row>
    <row r="83" spans="1:17" ht="47.25" outlineLevel="4">
      <c r="A83" s="181" t="s">
        <v>724</v>
      </c>
      <c r="B83" s="180" t="s">
        <v>825</v>
      </c>
      <c r="C83" s="180" t="s">
        <v>721</v>
      </c>
      <c r="D83" s="180" t="s">
        <v>541</v>
      </c>
      <c r="E83" s="180" t="s">
        <v>337</v>
      </c>
      <c r="F83" s="180"/>
      <c r="G83" s="180"/>
      <c r="H83" s="180"/>
      <c r="I83" s="180"/>
      <c r="J83" s="179">
        <v>28.5</v>
      </c>
      <c r="K83" s="179">
        <v>28.5</v>
      </c>
      <c r="L83" s="179">
        <v>0</v>
      </c>
      <c r="M83" s="179">
        <v>28.5</v>
      </c>
      <c r="N83" s="179">
        <v>0</v>
      </c>
      <c r="O83" s="179">
        <v>28.5</v>
      </c>
      <c r="P83" s="179">
        <v>28.5</v>
      </c>
      <c r="Q83" s="179">
        <v>15</v>
      </c>
    </row>
    <row r="84" spans="1:17" ht="315" outlineLevel="3">
      <c r="A84" s="201" t="s">
        <v>874</v>
      </c>
      <c r="B84" s="180" t="s">
        <v>825</v>
      </c>
      <c r="C84" s="180" t="s">
        <v>721</v>
      </c>
      <c r="D84" s="180" t="s">
        <v>536</v>
      </c>
      <c r="E84" s="180" t="s">
        <v>219</v>
      </c>
      <c r="F84" s="180"/>
      <c r="G84" s="180"/>
      <c r="H84" s="180"/>
      <c r="I84" s="180"/>
      <c r="J84" s="179">
        <f aca="true" t="shared" si="32" ref="J84:Q84">SUM(J85)</f>
        <v>54.8</v>
      </c>
      <c r="K84" s="179">
        <f t="shared" si="32"/>
        <v>54.8</v>
      </c>
      <c r="L84" s="179">
        <f t="shared" si="32"/>
        <v>0</v>
      </c>
      <c r="M84" s="179">
        <f t="shared" si="32"/>
        <v>54.8</v>
      </c>
      <c r="N84" s="179">
        <f t="shared" si="32"/>
        <v>0</v>
      </c>
      <c r="O84" s="179">
        <f t="shared" si="32"/>
        <v>54.8</v>
      </c>
      <c r="P84" s="179">
        <f t="shared" si="32"/>
        <v>36.2</v>
      </c>
      <c r="Q84" s="179">
        <f t="shared" si="32"/>
        <v>0</v>
      </c>
    </row>
    <row r="85" spans="1:17" ht="47.25" outlineLevel="4">
      <c r="A85" s="181" t="s">
        <v>724</v>
      </c>
      <c r="B85" s="180" t="s">
        <v>825</v>
      </c>
      <c r="C85" s="180" t="s">
        <v>721</v>
      </c>
      <c r="D85" s="180" t="s">
        <v>536</v>
      </c>
      <c r="E85" s="180" t="s">
        <v>337</v>
      </c>
      <c r="F85" s="180"/>
      <c r="G85" s="180"/>
      <c r="H85" s="180"/>
      <c r="I85" s="180"/>
      <c r="J85" s="179">
        <v>54.8</v>
      </c>
      <c r="K85" s="179">
        <v>54.8</v>
      </c>
      <c r="L85" s="179">
        <v>0</v>
      </c>
      <c r="M85" s="179">
        <v>54.8</v>
      </c>
      <c r="N85" s="179">
        <v>0</v>
      </c>
      <c r="O85" s="179">
        <v>54.8</v>
      </c>
      <c r="P85" s="179">
        <v>36.2</v>
      </c>
      <c r="Q85" s="179">
        <v>0</v>
      </c>
    </row>
    <row r="86" spans="1:17" ht="15.75" outlineLevel="2">
      <c r="A86" s="185" t="s">
        <v>873</v>
      </c>
      <c r="B86" s="184" t="s">
        <v>825</v>
      </c>
      <c r="C86" s="184" t="s">
        <v>871</v>
      </c>
      <c r="D86" s="184" t="s">
        <v>727</v>
      </c>
      <c r="E86" s="184" t="s">
        <v>219</v>
      </c>
      <c r="F86" s="180"/>
      <c r="G86" s="180"/>
      <c r="H86" s="180"/>
      <c r="I86" s="180"/>
      <c r="J86" s="183">
        <f aca="true" t="shared" si="33" ref="J86:Q87">SUM(J87)</f>
        <v>1000</v>
      </c>
      <c r="K86" s="183">
        <f t="shared" si="33"/>
        <v>1000</v>
      </c>
      <c r="L86" s="183">
        <f t="shared" si="33"/>
        <v>0</v>
      </c>
      <c r="M86" s="183">
        <f t="shared" si="33"/>
        <v>1000</v>
      </c>
      <c r="N86" s="183">
        <f t="shared" si="33"/>
        <v>0</v>
      </c>
      <c r="O86" s="183">
        <f t="shared" si="33"/>
        <v>1000</v>
      </c>
      <c r="P86" s="183">
        <f t="shared" si="33"/>
        <v>1000</v>
      </c>
      <c r="Q86" s="183">
        <f t="shared" si="33"/>
        <v>1000</v>
      </c>
    </row>
    <row r="87" spans="1:17" ht="220.5" outlineLevel="3">
      <c r="A87" s="181" t="s">
        <v>872</v>
      </c>
      <c r="B87" s="180" t="s">
        <v>825</v>
      </c>
      <c r="C87" s="180" t="s">
        <v>871</v>
      </c>
      <c r="D87" s="180" t="s">
        <v>458</v>
      </c>
      <c r="E87" s="180" t="s">
        <v>219</v>
      </c>
      <c r="F87" s="180"/>
      <c r="G87" s="180"/>
      <c r="H87" s="180"/>
      <c r="I87" s="180"/>
      <c r="J87" s="179">
        <f t="shared" si="33"/>
        <v>1000</v>
      </c>
      <c r="K87" s="179">
        <f t="shared" si="33"/>
        <v>1000</v>
      </c>
      <c r="L87" s="179">
        <f t="shared" si="33"/>
        <v>0</v>
      </c>
      <c r="M87" s="179">
        <f t="shared" si="33"/>
        <v>1000</v>
      </c>
      <c r="N87" s="179">
        <f t="shared" si="33"/>
        <v>0</v>
      </c>
      <c r="O87" s="179">
        <f t="shared" si="33"/>
        <v>1000</v>
      </c>
      <c r="P87" s="179">
        <f t="shared" si="33"/>
        <v>1000</v>
      </c>
      <c r="Q87" s="179">
        <f t="shared" si="33"/>
        <v>1000</v>
      </c>
    </row>
    <row r="88" spans="1:17" ht="15.75" outlineLevel="4">
      <c r="A88" s="181" t="s">
        <v>723</v>
      </c>
      <c r="B88" s="180" t="s">
        <v>825</v>
      </c>
      <c r="C88" s="180" t="s">
        <v>871</v>
      </c>
      <c r="D88" s="180" t="s">
        <v>458</v>
      </c>
      <c r="E88" s="180" t="s">
        <v>369</v>
      </c>
      <c r="F88" s="180"/>
      <c r="G88" s="180"/>
      <c r="H88" s="180"/>
      <c r="I88" s="180"/>
      <c r="J88" s="179">
        <v>1000</v>
      </c>
      <c r="K88" s="179">
        <v>1000</v>
      </c>
      <c r="L88" s="179">
        <v>0</v>
      </c>
      <c r="M88" s="179">
        <v>1000</v>
      </c>
      <c r="N88" s="179">
        <v>0</v>
      </c>
      <c r="O88" s="179">
        <v>1000</v>
      </c>
      <c r="P88" s="179">
        <v>1000</v>
      </c>
      <c r="Q88" s="179">
        <v>1000</v>
      </c>
    </row>
    <row r="89" spans="1:17" ht="31.5" outlineLevel="2">
      <c r="A89" s="185" t="s">
        <v>870</v>
      </c>
      <c r="B89" s="184" t="s">
        <v>825</v>
      </c>
      <c r="C89" s="184" t="s">
        <v>866</v>
      </c>
      <c r="D89" s="184" t="s">
        <v>727</v>
      </c>
      <c r="E89" s="184" t="s">
        <v>219</v>
      </c>
      <c r="F89" s="180"/>
      <c r="G89" s="180"/>
      <c r="H89" s="180"/>
      <c r="I89" s="180"/>
      <c r="J89" s="192">
        <f aca="true" t="shared" si="34" ref="J89:Q89">SUM(J90,J92,J94,J96,J98)</f>
        <v>32046.989</v>
      </c>
      <c r="K89" s="192">
        <f t="shared" si="34"/>
        <v>5551.400000000001</v>
      </c>
      <c r="L89" s="192">
        <f t="shared" si="34"/>
        <v>0</v>
      </c>
      <c r="M89" s="192">
        <f t="shared" si="34"/>
        <v>5551.400000000001</v>
      </c>
      <c r="N89" s="192">
        <f t="shared" si="34"/>
        <v>0</v>
      </c>
      <c r="O89" s="192">
        <f t="shared" si="34"/>
        <v>5551.400000000001</v>
      </c>
      <c r="P89" s="183">
        <f t="shared" si="34"/>
        <v>6137.6</v>
      </c>
      <c r="Q89" s="183">
        <f t="shared" si="34"/>
        <v>6747.8</v>
      </c>
    </row>
    <row r="90" spans="1:17" ht="160.5" customHeight="1" outlineLevel="3">
      <c r="A90" s="181" t="s">
        <v>869</v>
      </c>
      <c r="B90" s="180" t="s">
        <v>825</v>
      </c>
      <c r="C90" s="180" t="s">
        <v>866</v>
      </c>
      <c r="D90" s="180" t="s">
        <v>471</v>
      </c>
      <c r="E90" s="180" t="s">
        <v>219</v>
      </c>
      <c r="F90" s="180"/>
      <c r="G90" s="180"/>
      <c r="H90" s="180"/>
      <c r="I90" s="180"/>
      <c r="J90" s="187">
        <f aca="true" t="shared" si="35" ref="J90:Q90">SUM(J91)</f>
        <v>630.5289</v>
      </c>
      <c r="K90" s="179">
        <f t="shared" si="35"/>
        <v>249.8</v>
      </c>
      <c r="L90" s="179">
        <f t="shared" si="35"/>
        <v>0</v>
      </c>
      <c r="M90" s="179">
        <f t="shared" si="35"/>
        <v>249.8</v>
      </c>
      <c r="N90" s="179">
        <f t="shared" si="35"/>
        <v>0</v>
      </c>
      <c r="O90" s="179">
        <f t="shared" si="35"/>
        <v>249.8</v>
      </c>
      <c r="P90" s="179">
        <f t="shared" si="35"/>
        <v>0</v>
      </c>
      <c r="Q90" s="179">
        <f t="shared" si="35"/>
        <v>0</v>
      </c>
    </row>
    <row r="91" spans="1:17" ht="47.25" outlineLevel="4">
      <c r="A91" s="181" t="s">
        <v>724</v>
      </c>
      <c r="B91" s="180" t="s">
        <v>825</v>
      </c>
      <c r="C91" s="180" t="s">
        <v>866</v>
      </c>
      <c r="D91" s="180" t="s">
        <v>471</v>
      </c>
      <c r="E91" s="180" t="s">
        <v>337</v>
      </c>
      <c r="F91" s="180"/>
      <c r="G91" s="180"/>
      <c r="H91" s="180"/>
      <c r="I91" s="180"/>
      <c r="J91" s="187">
        <v>630.5289</v>
      </c>
      <c r="K91" s="179">
        <v>249.8</v>
      </c>
      <c r="L91" s="179">
        <v>0</v>
      </c>
      <c r="M91" s="179">
        <v>249.8</v>
      </c>
      <c r="N91" s="179">
        <v>0</v>
      </c>
      <c r="O91" s="179">
        <v>249.8</v>
      </c>
      <c r="P91" s="179">
        <v>0</v>
      </c>
      <c r="Q91" s="179">
        <v>0</v>
      </c>
    </row>
    <row r="92" spans="1:17" ht="162" customHeight="1" outlineLevel="3">
      <c r="A92" s="181" t="s">
        <v>868</v>
      </c>
      <c r="B92" s="180" t="s">
        <v>825</v>
      </c>
      <c r="C92" s="180" t="s">
        <v>866</v>
      </c>
      <c r="D92" s="180" t="s">
        <v>469</v>
      </c>
      <c r="E92" s="180" t="s">
        <v>219</v>
      </c>
      <c r="F92" s="180"/>
      <c r="G92" s="180"/>
      <c r="H92" s="180"/>
      <c r="I92" s="180"/>
      <c r="J92" s="189">
        <f aca="true" t="shared" si="36" ref="J92:Q92">SUM(J93)</f>
        <v>3955.91</v>
      </c>
      <c r="K92" s="179">
        <f t="shared" si="36"/>
        <v>4501.6</v>
      </c>
      <c r="L92" s="179">
        <f t="shared" si="36"/>
        <v>0</v>
      </c>
      <c r="M92" s="179">
        <f t="shared" si="36"/>
        <v>4501.6</v>
      </c>
      <c r="N92" s="179">
        <f t="shared" si="36"/>
        <v>0</v>
      </c>
      <c r="O92" s="179">
        <f t="shared" si="36"/>
        <v>4501.6</v>
      </c>
      <c r="P92" s="179">
        <f t="shared" si="36"/>
        <v>5337.6</v>
      </c>
      <c r="Q92" s="179">
        <f t="shared" si="36"/>
        <v>5947.8</v>
      </c>
    </row>
    <row r="93" spans="1:17" ht="47.25" outlineLevel="4">
      <c r="A93" s="181" t="s">
        <v>724</v>
      </c>
      <c r="B93" s="180" t="s">
        <v>825</v>
      </c>
      <c r="C93" s="180" t="s">
        <v>866</v>
      </c>
      <c r="D93" s="180" t="s">
        <v>469</v>
      </c>
      <c r="E93" s="180" t="s">
        <v>337</v>
      </c>
      <c r="F93" s="180"/>
      <c r="G93" s="180"/>
      <c r="H93" s="180"/>
      <c r="I93" s="180"/>
      <c r="J93" s="189">
        <v>3955.91</v>
      </c>
      <c r="K93" s="179">
        <v>4501.6</v>
      </c>
      <c r="L93" s="179">
        <v>0</v>
      </c>
      <c r="M93" s="179">
        <v>4501.6</v>
      </c>
      <c r="N93" s="179">
        <v>0</v>
      </c>
      <c r="O93" s="179">
        <v>4501.6</v>
      </c>
      <c r="P93" s="179">
        <v>5337.6</v>
      </c>
      <c r="Q93" s="179">
        <v>5947.8</v>
      </c>
    </row>
    <row r="94" spans="1:17" ht="174" customHeight="1" outlineLevel="3">
      <c r="A94" s="181" t="s">
        <v>867</v>
      </c>
      <c r="B94" s="180" t="s">
        <v>825</v>
      </c>
      <c r="C94" s="180" t="s">
        <v>866</v>
      </c>
      <c r="D94" s="180" t="s">
        <v>467</v>
      </c>
      <c r="E94" s="180" t="s">
        <v>219</v>
      </c>
      <c r="F94" s="180"/>
      <c r="G94" s="180"/>
      <c r="H94" s="180"/>
      <c r="I94" s="180"/>
      <c r="J94" s="179">
        <f aca="true" t="shared" si="37" ref="J94:Q94">SUM(J95)</f>
        <v>815</v>
      </c>
      <c r="K94" s="179">
        <f t="shared" si="37"/>
        <v>800</v>
      </c>
      <c r="L94" s="179">
        <f t="shared" si="37"/>
        <v>0</v>
      </c>
      <c r="M94" s="179">
        <f t="shared" si="37"/>
        <v>800</v>
      </c>
      <c r="N94" s="179">
        <f t="shared" si="37"/>
        <v>0</v>
      </c>
      <c r="O94" s="179">
        <f t="shared" si="37"/>
        <v>800</v>
      </c>
      <c r="P94" s="179">
        <f t="shared" si="37"/>
        <v>800</v>
      </c>
      <c r="Q94" s="179">
        <f t="shared" si="37"/>
        <v>800</v>
      </c>
    </row>
    <row r="95" spans="1:17" ht="47.25" outlineLevel="4">
      <c r="A95" s="181" t="s">
        <v>724</v>
      </c>
      <c r="B95" s="180" t="s">
        <v>825</v>
      </c>
      <c r="C95" s="180" t="s">
        <v>866</v>
      </c>
      <c r="D95" s="180" t="s">
        <v>467</v>
      </c>
      <c r="E95" s="180" t="s">
        <v>337</v>
      </c>
      <c r="F95" s="180"/>
      <c r="G95" s="180"/>
      <c r="H95" s="180"/>
      <c r="I95" s="180"/>
      <c r="J95" s="179">
        <v>815</v>
      </c>
      <c r="K95" s="179">
        <v>800</v>
      </c>
      <c r="L95" s="179">
        <v>0</v>
      </c>
      <c r="M95" s="179">
        <v>800</v>
      </c>
      <c r="N95" s="179">
        <v>0</v>
      </c>
      <c r="O95" s="179">
        <v>800</v>
      </c>
      <c r="P95" s="179">
        <v>800</v>
      </c>
      <c r="Q95" s="179">
        <v>800</v>
      </c>
    </row>
    <row r="96" spans="1:17" ht="222.75" customHeight="1" outlineLevel="4">
      <c r="A96" s="181" t="s">
        <v>465</v>
      </c>
      <c r="B96" s="180" t="s">
        <v>825</v>
      </c>
      <c r="C96" s="180" t="s">
        <v>866</v>
      </c>
      <c r="D96" s="180" t="s">
        <v>464</v>
      </c>
      <c r="E96" s="180" t="s">
        <v>219</v>
      </c>
      <c r="F96" s="180"/>
      <c r="G96" s="180"/>
      <c r="H96" s="180"/>
      <c r="I96" s="180"/>
      <c r="J96" s="179">
        <f aca="true" t="shared" si="38" ref="J96:Q96">SUM(J97)</f>
        <v>24397</v>
      </c>
      <c r="K96" s="179">
        <f t="shared" si="38"/>
        <v>0</v>
      </c>
      <c r="L96" s="179">
        <f t="shared" si="38"/>
        <v>0</v>
      </c>
      <c r="M96" s="179">
        <f t="shared" si="38"/>
        <v>0</v>
      </c>
      <c r="N96" s="179">
        <f t="shared" si="38"/>
        <v>0</v>
      </c>
      <c r="O96" s="179">
        <f t="shared" si="38"/>
        <v>0</v>
      </c>
      <c r="P96" s="179">
        <f t="shared" si="38"/>
        <v>0</v>
      </c>
      <c r="Q96" s="179">
        <f t="shared" si="38"/>
        <v>0</v>
      </c>
    </row>
    <row r="97" spans="1:17" ht="47.25" outlineLevel="4">
      <c r="A97" s="181" t="s">
        <v>338</v>
      </c>
      <c r="B97" s="180" t="s">
        <v>825</v>
      </c>
      <c r="C97" s="180" t="s">
        <v>866</v>
      </c>
      <c r="D97" s="180" t="s">
        <v>464</v>
      </c>
      <c r="E97" s="180" t="s">
        <v>337</v>
      </c>
      <c r="F97" s="180"/>
      <c r="G97" s="180"/>
      <c r="H97" s="180"/>
      <c r="I97" s="180"/>
      <c r="J97" s="179">
        <v>24397</v>
      </c>
      <c r="K97" s="179"/>
      <c r="L97" s="179"/>
      <c r="M97" s="179"/>
      <c r="N97" s="179"/>
      <c r="O97" s="179"/>
      <c r="P97" s="179"/>
      <c r="Q97" s="179"/>
    </row>
    <row r="98" spans="1:17" ht="237" customHeight="1" outlineLevel="4">
      <c r="A98" s="181" t="s">
        <v>463</v>
      </c>
      <c r="B98" s="180" t="s">
        <v>825</v>
      </c>
      <c r="C98" s="180" t="s">
        <v>866</v>
      </c>
      <c r="D98" s="180" t="s">
        <v>462</v>
      </c>
      <c r="E98" s="180" t="s">
        <v>219</v>
      </c>
      <c r="F98" s="180"/>
      <c r="G98" s="180"/>
      <c r="H98" s="180"/>
      <c r="I98" s="180"/>
      <c r="J98" s="187">
        <f aca="true" t="shared" si="39" ref="J98:Q98">SUM(J99)</f>
        <v>2248.5501</v>
      </c>
      <c r="K98" s="179">
        <f t="shared" si="39"/>
        <v>0</v>
      </c>
      <c r="L98" s="179">
        <f t="shared" si="39"/>
        <v>0</v>
      </c>
      <c r="M98" s="179">
        <f t="shared" si="39"/>
        <v>0</v>
      </c>
      <c r="N98" s="179">
        <f t="shared" si="39"/>
        <v>0</v>
      </c>
      <c r="O98" s="179">
        <f t="shared" si="39"/>
        <v>0</v>
      </c>
      <c r="P98" s="179">
        <f t="shared" si="39"/>
        <v>0</v>
      </c>
      <c r="Q98" s="179">
        <f t="shared" si="39"/>
        <v>0</v>
      </c>
    </row>
    <row r="99" spans="1:17" ht="47.25" outlineLevel="4">
      <c r="A99" s="181" t="s">
        <v>724</v>
      </c>
      <c r="B99" s="180" t="s">
        <v>825</v>
      </c>
      <c r="C99" s="180" t="s">
        <v>866</v>
      </c>
      <c r="D99" s="180" t="s">
        <v>462</v>
      </c>
      <c r="E99" s="180" t="s">
        <v>337</v>
      </c>
      <c r="F99" s="180"/>
      <c r="G99" s="180"/>
      <c r="H99" s="180"/>
      <c r="I99" s="180"/>
      <c r="J99" s="187">
        <v>2248.5501</v>
      </c>
      <c r="K99" s="179"/>
      <c r="L99" s="179"/>
      <c r="M99" s="179"/>
      <c r="N99" s="179"/>
      <c r="O99" s="179"/>
      <c r="P99" s="179"/>
      <c r="Q99" s="179"/>
    </row>
    <row r="100" spans="1:17" ht="31.5" outlineLevel="2">
      <c r="A100" s="185" t="s">
        <v>865</v>
      </c>
      <c r="B100" s="184" t="s">
        <v>825</v>
      </c>
      <c r="C100" s="184" t="s">
        <v>859</v>
      </c>
      <c r="D100" s="184" t="s">
        <v>727</v>
      </c>
      <c r="E100" s="184" t="s">
        <v>219</v>
      </c>
      <c r="F100" s="180"/>
      <c r="G100" s="180"/>
      <c r="H100" s="180"/>
      <c r="I100" s="180"/>
      <c r="J100" s="183">
        <f aca="true" t="shared" si="40" ref="J100:Q100">SUM(J101,J103,J105,J107,J109)</f>
        <v>185</v>
      </c>
      <c r="K100" s="183">
        <f t="shared" si="40"/>
        <v>185</v>
      </c>
      <c r="L100" s="183">
        <f t="shared" si="40"/>
        <v>0</v>
      </c>
      <c r="M100" s="183">
        <f t="shared" si="40"/>
        <v>185</v>
      </c>
      <c r="N100" s="183">
        <f t="shared" si="40"/>
        <v>0</v>
      </c>
      <c r="O100" s="183">
        <f t="shared" si="40"/>
        <v>185</v>
      </c>
      <c r="P100" s="183">
        <f t="shared" si="40"/>
        <v>175</v>
      </c>
      <c r="Q100" s="183">
        <f t="shared" si="40"/>
        <v>195</v>
      </c>
    </row>
    <row r="101" spans="1:17" ht="190.5" customHeight="1" outlineLevel="3">
      <c r="A101" s="181" t="s">
        <v>864</v>
      </c>
      <c r="B101" s="180" t="s">
        <v>825</v>
      </c>
      <c r="C101" s="180" t="s">
        <v>859</v>
      </c>
      <c r="D101" s="180" t="s">
        <v>483</v>
      </c>
      <c r="E101" s="180" t="s">
        <v>219</v>
      </c>
      <c r="F101" s="180"/>
      <c r="G101" s="180"/>
      <c r="H101" s="180"/>
      <c r="I101" s="180"/>
      <c r="J101" s="179">
        <f aca="true" t="shared" si="41" ref="J101:Q101">SUM(J102)</f>
        <v>5</v>
      </c>
      <c r="K101" s="179">
        <f t="shared" si="41"/>
        <v>5</v>
      </c>
      <c r="L101" s="179">
        <f t="shared" si="41"/>
        <v>0</v>
      </c>
      <c r="M101" s="179">
        <f t="shared" si="41"/>
        <v>5</v>
      </c>
      <c r="N101" s="179">
        <f t="shared" si="41"/>
        <v>0</v>
      </c>
      <c r="O101" s="179">
        <f t="shared" si="41"/>
        <v>5</v>
      </c>
      <c r="P101" s="179">
        <f t="shared" si="41"/>
        <v>5</v>
      </c>
      <c r="Q101" s="179">
        <f t="shared" si="41"/>
        <v>5</v>
      </c>
    </row>
    <row r="102" spans="1:17" ht="47.25" outlineLevel="4">
      <c r="A102" s="181" t="s">
        <v>724</v>
      </c>
      <c r="B102" s="180" t="s">
        <v>825</v>
      </c>
      <c r="C102" s="180" t="s">
        <v>859</v>
      </c>
      <c r="D102" s="180" t="s">
        <v>483</v>
      </c>
      <c r="E102" s="180" t="s">
        <v>337</v>
      </c>
      <c r="F102" s="180"/>
      <c r="G102" s="180"/>
      <c r="H102" s="180"/>
      <c r="I102" s="180"/>
      <c r="J102" s="179">
        <v>5</v>
      </c>
      <c r="K102" s="179">
        <v>5</v>
      </c>
      <c r="L102" s="179">
        <v>0</v>
      </c>
      <c r="M102" s="179">
        <v>5</v>
      </c>
      <c r="N102" s="179">
        <v>0</v>
      </c>
      <c r="O102" s="179">
        <v>5</v>
      </c>
      <c r="P102" s="179">
        <v>5</v>
      </c>
      <c r="Q102" s="179">
        <v>5</v>
      </c>
    </row>
    <row r="103" spans="1:17" ht="174" customHeight="1" outlineLevel="3">
      <c r="A103" s="181" t="s">
        <v>863</v>
      </c>
      <c r="B103" s="180" t="s">
        <v>825</v>
      </c>
      <c r="C103" s="180" t="s">
        <v>859</v>
      </c>
      <c r="D103" s="180" t="s">
        <v>481</v>
      </c>
      <c r="E103" s="180" t="s">
        <v>219</v>
      </c>
      <c r="F103" s="180"/>
      <c r="G103" s="180"/>
      <c r="H103" s="180"/>
      <c r="I103" s="180"/>
      <c r="J103" s="179">
        <f aca="true" t="shared" si="42" ref="J103:Q103">SUM(J104)</f>
        <v>10</v>
      </c>
      <c r="K103" s="179">
        <f t="shared" si="42"/>
        <v>10</v>
      </c>
      <c r="L103" s="179">
        <f t="shared" si="42"/>
        <v>0</v>
      </c>
      <c r="M103" s="179">
        <f t="shared" si="42"/>
        <v>10</v>
      </c>
      <c r="N103" s="179">
        <f t="shared" si="42"/>
        <v>0</v>
      </c>
      <c r="O103" s="179">
        <f t="shared" si="42"/>
        <v>10</v>
      </c>
      <c r="P103" s="179">
        <f t="shared" si="42"/>
        <v>10</v>
      </c>
      <c r="Q103" s="179">
        <f t="shared" si="42"/>
        <v>10</v>
      </c>
    </row>
    <row r="104" spans="1:17" ht="47.25" outlineLevel="4">
      <c r="A104" s="181" t="s">
        <v>724</v>
      </c>
      <c r="B104" s="180" t="s">
        <v>825</v>
      </c>
      <c r="C104" s="180" t="s">
        <v>859</v>
      </c>
      <c r="D104" s="180" t="s">
        <v>481</v>
      </c>
      <c r="E104" s="180" t="s">
        <v>337</v>
      </c>
      <c r="F104" s="180"/>
      <c r="G104" s="180"/>
      <c r="H104" s="180"/>
      <c r="I104" s="180"/>
      <c r="J104" s="179">
        <v>10</v>
      </c>
      <c r="K104" s="179">
        <v>10</v>
      </c>
      <c r="L104" s="179">
        <v>0</v>
      </c>
      <c r="M104" s="179">
        <v>10</v>
      </c>
      <c r="N104" s="179">
        <v>0</v>
      </c>
      <c r="O104" s="179">
        <v>10</v>
      </c>
      <c r="P104" s="179">
        <v>10</v>
      </c>
      <c r="Q104" s="179">
        <v>10</v>
      </c>
    </row>
    <row r="105" spans="1:17" ht="204.75" customHeight="1" outlineLevel="3">
      <c r="A105" s="181" t="s">
        <v>862</v>
      </c>
      <c r="B105" s="180" t="s">
        <v>825</v>
      </c>
      <c r="C105" s="180" t="s">
        <v>859</v>
      </c>
      <c r="D105" s="180" t="s">
        <v>479</v>
      </c>
      <c r="E105" s="180" t="s">
        <v>219</v>
      </c>
      <c r="F105" s="180"/>
      <c r="G105" s="180"/>
      <c r="H105" s="180"/>
      <c r="I105" s="180"/>
      <c r="J105" s="179">
        <f aca="true" t="shared" si="43" ref="J105:Q105">SUM(J106)</f>
        <v>10</v>
      </c>
      <c r="K105" s="179">
        <f t="shared" si="43"/>
        <v>10</v>
      </c>
      <c r="L105" s="179">
        <f t="shared" si="43"/>
        <v>0</v>
      </c>
      <c r="M105" s="179">
        <f t="shared" si="43"/>
        <v>10</v>
      </c>
      <c r="N105" s="179">
        <f t="shared" si="43"/>
        <v>0</v>
      </c>
      <c r="O105" s="179">
        <f t="shared" si="43"/>
        <v>10</v>
      </c>
      <c r="P105" s="179">
        <f t="shared" si="43"/>
        <v>10</v>
      </c>
      <c r="Q105" s="179">
        <f t="shared" si="43"/>
        <v>10</v>
      </c>
    </row>
    <row r="106" spans="1:17" ht="15.75" outlineLevel="4">
      <c r="A106" s="181" t="s">
        <v>723</v>
      </c>
      <c r="B106" s="180" t="s">
        <v>825</v>
      </c>
      <c r="C106" s="180" t="s">
        <v>859</v>
      </c>
      <c r="D106" s="180" t="s">
        <v>479</v>
      </c>
      <c r="E106" s="180" t="s">
        <v>369</v>
      </c>
      <c r="F106" s="180"/>
      <c r="G106" s="180"/>
      <c r="H106" s="180"/>
      <c r="I106" s="180"/>
      <c r="J106" s="179">
        <v>10</v>
      </c>
      <c r="K106" s="179">
        <v>10</v>
      </c>
      <c r="L106" s="179">
        <v>0</v>
      </c>
      <c r="M106" s="179">
        <v>10</v>
      </c>
      <c r="N106" s="179">
        <v>0</v>
      </c>
      <c r="O106" s="179">
        <v>10</v>
      </c>
      <c r="P106" s="179">
        <v>10</v>
      </c>
      <c r="Q106" s="179">
        <v>10</v>
      </c>
    </row>
    <row r="107" spans="1:17" ht="219.75" customHeight="1" outlineLevel="3">
      <c r="A107" s="181" t="s">
        <v>861</v>
      </c>
      <c r="B107" s="180" t="s">
        <v>825</v>
      </c>
      <c r="C107" s="180" t="s">
        <v>859</v>
      </c>
      <c r="D107" s="180" t="s">
        <v>477</v>
      </c>
      <c r="E107" s="180" t="s">
        <v>219</v>
      </c>
      <c r="F107" s="180"/>
      <c r="G107" s="180"/>
      <c r="H107" s="180"/>
      <c r="I107" s="180"/>
      <c r="J107" s="179">
        <f aca="true" t="shared" si="44" ref="J107:Q107">SUM(J108)</f>
        <v>20</v>
      </c>
      <c r="K107" s="179">
        <f t="shared" si="44"/>
        <v>20</v>
      </c>
      <c r="L107" s="179">
        <f t="shared" si="44"/>
        <v>0</v>
      </c>
      <c r="M107" s="179">
        <f t="shared" si="44"/>
        <v>20</v>
      </c>
      <c r="N107" s="179">
        <f t="shared" si="44"/>
        <v>0</v>
      </c>
      <c r="O107" s="179">
        <f t="shared" si="44"/>
        <v>20</v>
      </c>
      <c r="P107" s="179">
        <f t="shared" si="44"/>
        <v>20</v>
      </c>
      <c r="Q107" s="179">
        <f t="shared" si="44"/>
        <v>20</v>
      </c>
    </row>
    <row r="108" spans="1:17" ht="15.75" outlineLevel="4">
      <c r="A108" s="181" t="s">
        <v>723</v>
      </c>
      <c r="B108" s="180" t="s">
        <v>825</v>
      </c>
      <c r="C108" s="180" t="s">
        <v>859</v>
      </c>
      <c r="D108" s="180" t="s">
        <v>477</v>
      </c>
      <c r="E108" s="180" t="s">
        <v>369</v>
      </c>
      <c r="F108" s="180"/>
      <c r="G108" s="180"/>
      <c r="H108" s="180"/>
      <c r="I108" s="180"/>
      <c r="J108" s="179">
        <v>20</v>
      </c>
      <c r="K108" s="179">
        <v>20</v>
      </c>
      <c r="L108" s="179">
        <v>0</v>
      </c>
      <c r="M108" s="179">
        <v>20</v>
      </c>
      <c r="N108" s="179">
        <v>0</v>
      </c>
      <c r="O108" s="179">
        <v>20</v>
      </c>
      <c r="P108" s="179">
        <v>20</v>
      </c>
      <c r="Q108" s="179">
        <v>20</v>
      </c>
    </row>
    <row r="109" spans="1:17" ht="178.5" customHeight="1" outlineLevel="3">
      <c r="A109" s="181" t="s">
        <v>860</v>
      </c>
      <c r="B109" s="180" t="s">
        <v>825</v>
      </c>
      <c r="C109" s="180" t="s">
        <v>859</v>
      </c>
      <c r="D109" s="180" t="s">
        <v>381</v>
      </c>
      <c r="E109" s="180" t="s">
        <v>219</v>
      </c>
      <c r="F109" s="180"/>
      <c r="G109" s="180"/>
      <c r="H109" s="180"/>
      <c r="I109" s="180"/>
      <c r="J109" s="179">
        <f aca="true" t="shared" si="45" ref="J109:Q109">SUM(J110)</f>
        <v>140</v>
      </c>
      <c r="K109" s="179">
        <f t="shared" si="45"/>
        <v>140</v>
      </c>
      <c r="L109" s="179">
        <f t="shared" si="45"/>
        <v>0</v>
      </c>
      <c r="M109" s="179">
        <f t="shared" si="45"/>
        <v>140</v>
      </c>
      <c r="N109" s="179">
        <f t="shared" si="45"/>
        <v>0</v>
      </c>
      <c r="O109" s="179">
        <f t="shared" si="45"/>
        <v>140</v>
      </c>
      <c r="P109" s="179">
        <f t="shared" si="45"/>
        <v>130</v>
      </c>
      <c r="Q109" s="179">
        <f t="shared" si="45"/>
        <v>150</v>
      </c>
    </row>
    <row r="110" spans="1:17" ht="47.25" outlineLevel="4">
      <c r="A110" s="181" t="s">
        <v>724</v>
      </c>
      <c r="B110" s="180" t="s">
        <v>825</v>
      </c>
      <c r="C110" s="180" t="s">
        <v>859</v>
      </c>
      <c r="D110" s="180" t="s">
        <v>381</v>
      </c>
      <c r="E110" s="180" t="s">
        <v>337</v>
      </c>
      <c r="F110" s="180"/>
      <c r="G110" s="180"/>
      <c r="H110" s="180"/>
      <c r="I110" s="180"/>
      <c r="J110" s="179">
        <v>140</v>
      </c>
      <c r="K110" s="179">
        <v>140</v>
      </c>
      <c r="L110" s="179">
        <v>0</v>
      </c>
      <c r="M110" s="179">
        <v>140</v>
      </c>
      <c r="N110" s="179">
        <v>0</v>
      </c>
      <c r="O110" s="179">
        <v>140</v>
      </c>
      <c r="P110" s="179">
        <v>130</v>
      </c>
      <c r="Q110" s="179">
        <v>150</v>
      </c>
    </row>
    <row r="111" spans="1:17" ht="31.5" outlineLevel="1">
      <c r="A111" s="185" t="s">
        <v>858</v>
      </c>
      <c r="B111" s="184" t="s">
        <v>825</v>
      </c>
      <c r="C111" s="184" t="s">
        <v>857</v>
      </c>
      <c r="D111" s="184" t="s">
        <v>727</v>
      </c>
      <c r="E111" s="184" t="s">
        <v>219</v>
      </c>
      <c r="F111" s="180"/>
      <c r="G111" s="180"/>
      <c r="H111" s="180"/>
      <c r="I111" s="180"/>
      <c r="J111" s="190">
        <f aca="true" t="shared" si="46" ref="J111:Q111">SUM(J112)</f>
        <v>19905.638</v>
      </c>
      <c r="K111" s="183">
        <f t="shared" si="46"/>
        <v>68.5</v>
      </c>
      <c r="L111" s="183">
        <f t="shared" si="46"/>
        <v>0</v>
      </c>
      <c r="M111" s="183">
        <f t="shared" si="46"/>
        <v>68.5</v>
      </c>
      <c r="N111" s="183">
        <f t="shared" si="46"/>
        <v>0</v>
      </c>
      <c r="O111" s="183">
        <f t="shared" si="46"/>
        <v>68.5</v>
      </c>
      <c r="P111" s="183">
        <f t="shared" si="46"/>
        <v>0</v>
      </c>
      <c r="Q111" s="183">
        <f t="shared" si="46"/>
        <v>0</v>
      </c>
    </row>
    <row r="112" spans="1:17" ht="15.75" outlineLevel="2">
      <c r="A112" s="185" t="s">
        <v>856</v>
      </c>
      <c r="B112" s="184" t="s">
        <v>825</v>
      </c>
      <c r="C112" s="184" t="s">
        <v>852</v>
      </c>
      <c r="D112" s="184" t="s">
        <v>727</v>
      </c>
      <c r="E112" s="184" t="s">
        <v>219</v>
      </c>
      <c r="F112" s="180"/>
      <c r="G112" s="180"/>
      <c r="H112" s="180"/>
      <c r="I112" s="180"/>
      <c r="J112" s="190">
        <f aca="true" t="shared" si="47" ref="J112:Q112">SUM(J113,J115,J117,J119,J121)</f>
        <v>19905.638</v>
      </c>
      <c r="K112" s="190">
        <f t="shared" si="47"/>
        <v>68.5</v>
      </c>
      <c r="L112" s="190">
        <f t="shared" si="47"/>
        <v>0</v>
      </c>
      <c r="M112" s="190">
        <f t="shared" si="47"/>
        <v>68.5</v>
      </c>
      <c r="N112" s="190">
        <f t="shared" si="47"/>
        <v>0</v>
      </c>
      <c r="O112" s="190">
        <f t="shared" si="47"/>
        <v>68.5</v>
      </c>
      <c r="P112" s="183">
        <f t="shared" si="47"/>
        <v>0</v>
      </c>
      <c r="Q112" s="183">
        <f t="shared" si="47"/>
        <v>0</v>
      </c>
    </row>
    <row r="113" spans="1:17" ht="218.25" customHeight="1" outlineLevel="3">
      <c r="A113" s="181" t="s">
        <v>855</v>
      </c>
      <c r="B113" s="180" t="s">
        <v>825</v>
      </c>
      <c r="C113" s="180" t="s">
        <v>852</v>
      </c>
      <c r="D113" s="180" t="s">
        <v>567</v>
      </c>
      <c r="E113" s="180" t="s">
        <v>219</v>
      </c>
      <c r="F113" s="180"/>
      <c r="G113" s="180"/>
      <c r="H113" s="180"/>
      <c r="I113" s="180"/>
      <c r="J113" s="189">
        <f aca="true" t="shared" si="48" ref="J113:Q113">SUM(J114)</f>
        <v>58.938</v>
      </c>
      <c r="K113" s="179">
        <f t="shared" si="48"/>
        <v>68.5</v>
      </c>
      <c r="L113" s="179">
        <f t="shared" si="48"/>
        <v>0</v>
      </c>
      <c r="M113" s="179">
        <f t="shared" si="48"/>
        <v>68.5</v>
      </c>
      <c r="N113" s="179">
        <f t="shared" si="48"/>
        <v>0</v>
      </c>
      <c r="O113" s="179">
        <f t="shared" si="48"/>
        <v>68.5</v>
      </c>
      <c r="P113" s="179">
        <f t="shared" si="48"/>
        <v>0</v>
      </c>
      <c r="Q113" s="179">
        <f t="shared" si="48"/>
        <v>0</v>
      </c>
    </row>
    <row r="114" spans="1:17" ht="47.25" outlineLevel="4">
      <c r="A114" s="181" t="s">
        <v>724</v>
      </c>
      <c r="B114" s="180" t="s">
        <v>825</v>
      </c>
      <c r="C114" s="180" t="s">
        <v>852</v>
      </c>
      <c r="D114" s="180" t="s">
        <v>567</v>
      </c>
      <c r="E114" s="180" t="s">
        <v>337</v>
      </c>
      <c r="F114" s="180"/>
      <c r="G114" s="180"/>
      <c r="H114" s="180"/>
      <c r="I114" s="180"/>
      <c r="J114" s="189">
        <v>58.938</v>
      </c>
      <c r="K114" s="179">
        <v>68.5</v>
      </c>
      <c r="L114" s="179">
        <v>0</v>
      </c>
      <c r="M114" s="179">
        <v>68.5</v>
      </c>
      <c r="N114" s="179">
        <v>0</v>
      </c>
      <c r="O114" s="179">
        <v>68.5</v>
      </c>
      <c r="P114" s="179">
        <v>0</v>
      </c>
      <c r="Q114" s="179">
        <v>0</v>
      </c>
    </row>
    <row r="115" spans="1:17" ht="283.5" outlineLevel="4">
      <c r="A115" s="181" t="s">
        <v>854</v>
      </c>
      <c r="B115" s="180" t="s">
        <v>825</v>
      </c>
      <c r="C115" s="180" t="s">
        <v>852</v>
      </c>
      <c r="D115" s="180" t="s">
        <v>565</v>
      </c>
      <c r="E115" s="180" t="s">
        <v>219</v>
      </c>
      <c r="F115" s="180"/>
      <c r="G115" s="180"/>
      <c r="H115" s="180"/>
      <c r="I115" s="180"/>
      <c r="J115" s="179">
        <f aca="true" t="shared" si="49" ref="J115:Q115">SUM(J116)</f>
        <v>150</v>
      </c>
      <c r="K115" s="179">
        <f t="shared" si="49"/>
        <v>0</v>
      </c>
      <c r="L115" s="179">
        <f t="shared" si="49"/>
        <v>0</v>
      </c>
      <c r="M115" s="179">
        <f t="shared" si="49"/>
        <v>0</v>
      </c>
      <c r="N115" s="179">
        <f t="shared" si="49"/>
        <v>0</v>
      </c>
      <c r="O115" s="179">
        <f t="shared" si="49"/>
        <v>0</v>
      </c>
      <c r="P115" s="179">
        <f t="shared" si="49"/>
        <v>0</v>
      </c>
      <c r="Q115" s="179">
        <f t="shared" si="49"/>
        <v>0</v>
      </c>
    </row>
    <row r="116" spans="1:17" ht="47.25" outlineLevel="4">
      <c r="A116" s="181" t="s">
        <v>724</v>
      </c>
      <c r="B116" s="180" t="s">
        <v>825</v>
      </c>
      <c r="C116" s="180" t="s">
        <v>852</v>
      </c>
      <c r="D116" s="180" t="s">
        <v>565</v>
      </c>
      <c r="E116" s="180" t="s">
        <v>337</v>
      </c>
      <c r="F116" s="180"/>
      <c r="G116" s="180"/>
      <c r="H116" s="180"/>
      <c r="I116" s="180"/>
      <c r="J116" s="179">
        <v>150</v>
      </c>
      <c r="K116" s="179"/>
      <c r="L116" s="179"/>
      <c r="M116" s="179"/>
      <c r="N116" s="179"/>
      <c r="O116" s="179"/>
      <c r="P116" s="179"/>
      <c r="Q116" s="179"/>
    </row>
    <row r="117" spans="1:17" ht="252" outlineLevel="4">
      <c r="A117" s="181" t="s">
        <v>564</v>
      </c>
      <c r="B117" s="180" t="s">
        <v>825</v>
      </c>
      <c r="C117" s="180" t="s">
        <v>852</v>
      </c>
      <c r="D117" s="180" t="s">
        <v>563</v>
      </c>
      <c r="E117" s="180" t="s">
        <v>219</v>
      </c>
      <c r="F117" s="180"/>
      <c r="G117" s="180"/>
      <c r="H117" s="180"/>
      <c r="I117" s="180"/>
      <c r="J117" s="179">
        <f aca="true" t="shared" si="50" ref="J117:Q117">SUM(J118)</f>
        <v>149</v>
      </c>
      <c r="K117" s="179">
        <f t="shared" si="50"/>
        <v>0</v>
      </c>
      <c r="L117" s="179">
        <f t="shared" si="50"/>
        <v>0</v>
      </c>
      <c r="M117" s="179">
        <f t="shared" si="50"/>
        <v>0</v>
      </c>
      <c r="N117" s="179">
        <f t="shared" si="50"/>
        <v>0</v>
      </c>
      <c r="O117" s="179">
        <f t="shared" si="50"/>
        <v>0</v>
      </c>
      <c r="P117" s="179">
        <f t="shared" si="50"/>
        <v>0</v>
      </c>
      <c r="Q117" s="179">
        <f t="shared" si="50"/>
        <v>0</v>
      </c>
    </row>
    <row r="118" spans="1:17" ht="47.25" outlineLevel="4">
      <c r="A118" s="181" t="s">
        <v>561</v>
      </c>
      <c r="B118" s="180" t="s">
        <v>825</v>
      </c>
      <c r="C118" s="180" t="s">
        <v>852</v>
      </c>
      <c r="D118" s="180" t="s">
        <v>563</v>
      </c>
      <c r="E118" s="180" t="s">
        <v>337</v>
      </c>
      <c r="F118" s="180"/>
      <c r="G118" s="180"/>
      <c r="H118" s="180"/>
      <c r="I118" s="180"/>
      <c r="J118" s="179">
        <v>149</v>
      </c>
      <c r="K118" s="179"/>
      <c r="L118" s="179"/>
      <c r="M118" s="179"/>
      <c r="N118" s="179"/>
      <c r="O118" s="179"/>
      <c r="P118" s="179"/>
      <c r="Q118" s="179"/>
    </row>
    <row r="119" spans="1:17" ht="299.25" customHeight="1" outlineLevel="4">
      <c r="A119" s="181" t="s">
        <v>562</v>
      </c>
      <c r="B119" s="180" t="s">
        <v>825</v>
      </c>
      <c r="C119" s="180" t="s">
        <v>852</v>
      </c>
      <c r="D119" s="180" t="s">
        <v>560</v>
      </c>
      <c r="E119" s="180" t="s">
        <v>219</v>
      </c>
      <c r="F119" s="180"/>
      <c r="G119" s="180"/>
      <c r="H119" s="180"/>
      <c r="I119" s="180"/>
      <c r="J119" s="179">
        <f aca="true" t="shared" si="51" ref="J119:Q119">SUM(J120)</f>
        <v>300</v>
      </c>
      <c r="K119" s="179">
        <f t="shared" si="51"/>
        <v>0</v>
      </c>
      <c r="L119" s="179">
        <f t="shared" si="51"/>
        <v>0</v>
      </c>
      <c r="M119" s="179">
        <f t="shared" si="51"/>
        <v>0</v>
      </c>
      <c r="N119" s="179">
        <f t="shared" si="51"/>
        <v>0</v>
      </c>
      <c r="O119" s="179">
        <f t="shared" si="51"/>
        <v>0</v>
      </c>
      <c r="P119" s="179">
        <f t="shared" si="51"/>
        <v>0</v>
      </c>
      <c r="Q119" s="179">
        <f t="shared" si="51"/>
        <v>0</v>
      </c>
    </row>
    <row r="120" spans="1:17" ht="47.25" outlineLevel="4">
      <c r="A120" s="181" t="s">
        <v>561</v>
      </c>
      <c r="B120" s="180" t="s">
        <v>825</v>
      </c>
      <c r="C120" s="180" t="s">
        <v>852</v>
      </c>
      <c r="D120" s="180" t="s">
        <v>560</v>
      </c>
      <c r="E120" s="180" t="s">
        <v>337</v>
      </c>
      <c r="F120" s="180"/>
      <c r="G120" s="180"/>
      <c r="H120" s="180"/>
      <c r="I120" s="180"/>
      <c r="J120" s="179">
        <v>300</v>
      </c>
      <c r="K120" s="179"/>
      <c r="L120" s="179"/>
      <c r="M120" s="179"/>
      <c r="N120" s="179"/>
      <c r="O120" s="179"/>
      <c r="P120" s="179"/>
      <c r="Q120" s="179"/>
    </row>
    <row r="121" spans="1:17" ht="220.5" outlineLevel="4">
      <c r="A121" s="181" t="s">
        <v>853</v>
      </c>
      <c r="B121" s="180" t="s">
        <v>825</v>
      </c>
      <c r="C121" s="180" t="s">
        <v>852</v>
      </c>
      <c r="D121" s="180" t="s">
        <v>557</v>
      </c>
      <c r="E121" s="180" t="s">
        <v>219</v>
      </c>
      <c r="F121" s="180"/>
      <c r="G121" s="180"/>
      <c r="H121" s="180"/>
      <c r="I121" s="180"/>
      <c r="J121" s="179">
        <f aca="true" t="shared" si="52" ref="J121:Q121">SUM(J122)</f>
        <v>19247.7</v>
      </c>
      <c r="K121" s="179">
        <f t="shared" si="52"/>
        <v>0</v>
      </c>
      <c r="L121" s="179">
        <f t="shared" si="52"/>
        <v>0</v>
      </c>
      <c r="M121" s="179">
        <f t="shared" si="52"/>
        <v>0</v>
      </c>
      <c r="N121" s="179">
        <f t="shared" si="52"/>
        <v>0</v>
      </c>
      <c r="O121" s="179">
        <f t="shared" si="52"/>
        <v>0</v>
      </c>
      <c r="P121" s="179">
        <f t="shared" si="52"/>
        <v>0</v>
      </c>
      <c r="Q121" s="179">
        <f t="shared" si="52"/>
        <v>0</v>
      </c>
    </row>
    <row r="122" spans="1:17" ht="47.25" outlineLevel="4">
      <c r="A122" s="181" t="s">
        <v>724</v>
      </c>
      <c r="B122" s="180" t="s">
        <v>825</v>
      </c>
      <c r="C122" s="180" t="s">
        <v>852</v>
      </c>
      <c r="D122" s="180" t="s">
        <v>557</v>
      </c>
      <c r="E122" s="180" t="s">
        <v>337</v>
      </c>
      <c r="F122" s="180"/>
      <c r="G122" s="180"/>
      <c r="H122" s="180"/>
      <c r="I122" s="180"/>
      <c r="J122" s="179">
        <v>19247.7</v>
      </c>
      <c r="K122" s="179"/>
      <c r="L122" s="179"/>
      <c r="M122" s="179"/>
      <c r="N122" s="179"/>
      <c r="O122" s="179"/>
      <c r="P122" s="179"/>
      <c r="Q122" s="179"/>
    </row>
    <row r="123" spans="1:17" ht="15.75" outlineLevel="1">
      <c r="A123" s="185" t="s">
        <v>808</v>
      </c>
      <c r="B123" s="184" t="s">
        <v>825</v>
      </c>
      <c r="C123" s="184" t="s">
        <v>807</v>
      </c>
      <c r="D123" s="184" t="s">
        <v>727</v>
      </c>
      <c r="E123" s="184" t="s">
        <v>219</v>
      </c>
      <c r="F123" s="180"/>
      <c r="G123" s="180"/>
      <c r="H123" s="180"/>
      <c r="I123" s="180"/>
      <c r="J123" s="183">
        <f aca="true" t="shared" si="53" ref="J123:Q123">SUM(J124,J129)</f>
        <v>218</v>
      </c>
      <c r="K123" s="183">
        <f t="shared" si="53"/>
        <v>208</v>
      </c>
      <c r="L123" s="183">
        <f t="shared" si="53"/>
        <v>0</v>
      </c>
      <c r="M123" s="183">
        <f t="shared" si="53"/>
        <v>208</v>
      </c>
      <c r="N123" s="183">
        <f t="shared" si="53"/>
        <v>0</v>
      </c>
      <c r="O123" s="183">
        <f t="shared" si="53"/>
        <v>208</v>
      </c>
      <c r="P123" s="183">
        <f t="shared" si="53"/>
        <v>160.3</v>
      </c>
      <c r="Q123" s="183">
        <f t="shared" si="53"/>
        <v>229.2</v>
      </c>
    </row>
    <row r="124" spans="1:17" ht="47.25" outlineLevel="2">
      <c r="A124" s="185" t="s">
        <v>771</v>
      </c>
      <c r="B124" s="184" t="s">
        <v>825</v>
      </c>
      <c r="C124" s="184" t="s">
        <v>769</v>
      </c>
      <c r="D124" s="184" t="s">
        <v>727</v>
      </c>
      <c r="E124" s="184" t="s">
        <v>219</v>
      </c>
      <c r="F124" s="180"/>
      <c r="G124" s="180"/>
      <c r="H124" s="180"/>
      <c r="I124" s="180"/>
      <c r="J124" s="183">
        <f aca="true" t="shared" si="54" ref="J124:Q124">SUM(J125,J127)</f>
        <v>70</v>
      </c>
      <c r="K124" s="183">
        <f t="shared" si="54"/>
        <v>60</v>
      </c>
      <c r="L124" s="183">
        <f t="shared" si="54"/>
        <v>0</v>
      </c>
      <c r="M124" s="183">
        <f t="shared" si="54"/>
        <v>60</v>
      </c>
      <c r="N124" s="183">
        <f t="shared" si="54"/>
        <v>0</v>
      </c>
      <c r="O124" s="183">
        <f t="shared" si="54"/>
        <v>60</v>
      </c>
      <c r="P124" s="183">
        <f t="shared" si="54"/>
        <v>60</v>
      </c>
      <c r="Q124" s="183">
        <f t="shared" si="54"/>
        <v>60</v>
      </c>
    </row>
    <row r="125" spans="1:17" ht="158.25" customHeight="1" outlineLevel="3">
      <c r="A125" s="181" t="s">
        <v>851</v>
      </c>
      <c r="B125" s="180" t="s">
        <v>825</v>
      </c>
      <c r="C125" s="180" t="s">
        <v>769</v>
      </c>
      <c r="D125" s="180" t="s">
        <v>436</v>
      </c>
      <c r="E125" s="180" t="s">
        <v>219</v>
      </c>
      <c r="F125" s="180"/>
      <c r="G125" s="180"/>
      <c r="H125" s="180"/>
      <c r="I125" s="180"/>
      <c r="J125" s="179">
        <f aca="true" t="shared" si="55" ref="J125:Q125">SUM(J126)</f>
        <v>40</v>
      </c>
      <c r="K125" s="179">
        <f t="shared" si="55"/>
        <v>60</v>
      </c>
      <c r="L125" s="179">
        <f t="shared" si="55"/>
        <v>0</v>
      </c>
      <c r="M125" s="179">
        <f t="shared" si="55"/>
        <v>60</v>
      </c>
      <c r="N125" s="179">
        <f t="shared" si="55"/>
        <v>0</v>
      </c>
      <c r="O125" s="179">
        <f t="shared" si="55"/>
        <v>60</v>
      </c>
      <c r="P125" s="179">
        <f t="shared" si="55"/>
        <v>60</v>
      </c>
      <c r="Q125" s="179">
        <f t="shared" si="55"/>
        <v>60</v>
      </c>
    </row>
    <row r="126" spans="1:17" ht="47.25" outlineLevel="4">
      <c r="A126" s="181" t="s">
        <v>724</v>
      </c>
      <c r="B126" s="180" t="s">
        <v>825</v>
      </c>
      <c r="C126" s="180" t="s">
        <v>769</v>
      </c>
      <c r="D126" s="180" t="s">
        <v>436</v>
      </c>
      <c r="E126" s="180" t="s">
        <v>337</v>
      </c>
      <c r="F126" s="180"/>
      <c r="G126" s="180"/>
      <c r="H126" s="180"/>
      <c r="I126" s="180"/>
      <c r="J126" s="179">
        <v>40</v>
      </c>
      <c r="K126" s="179">
        <v>60</v>
      </c>
      <c r="L126" s="179">
        <v>0</v>
      </c>
      <c r="M126" s="179">
        <v>60</v>
      </c>
      <c r="N126" s="179">
        <v>0</v>
      </c>
      <c r="O126" s="179">
        <v>60</v>
      </c>
      <c r="P126" s="179">
        <v>60</v>
      </c>
      <c r="Q126" s="179">
        <v>60</v>
      </c>
    </row>
    <row r="127" spans="1:17" ht="265.5" customHeight="1" outlineLevel="4">
      <c r="A127" s="181" t="s">
        <v>434</v>
      </c>
      <c r="B127" s="180" t="s">
        <v>825</v>
      </c>
      <c r="C127" s="180" t="s">
        <v>769</v>
      </c>
      <c r="D127" s="180" t="s">
        <v>433</v>
      </c>
      <c r="E127" s="180" t="s">
        <v>219</v>
      </c>
      <c r="F127" s="180"/>
      <c r="G127" s="180"/>
      <c r="H127" s="180"/>
      <c r="I127" s="180"/>
      <c r="J127" s="179">
        <f aca="true" t="shared" si="56" ref="J127:Q127">SUM(J128)</f>
        <v>30</v>
      </c>
      <c r="K127" s="179">
        <f t="shared" si="56"/>
        <v>0</v>
      </c>
      <c r="L127" s="179">
        <f t="shared" si="56"/>
        <v>0</v>
      </c>
      <c r="M127" s="179">
        <f t="shared" si="56"/>
        <v>0</v>
      </c>
      <c r="N127" s="179">
        <f t="shared" si="56"/>
        <v>0</v>
      </c>
      <c r="O127" s="179">
        <f t="shared" si="56"/>
        <v>0</v>
      </c>
      <c r="P127" s="179">
        <f t="shared" si="56"/>
        <v>0</v>
      </c>
      <c r="Q127" s="179">
        <f t="shared" si="56"/>
        <v>0</v>
      </c>
    </row>
    <row r="128" spans="1:17" ht="47.25" outlineLevel="4">
      <c r="A128" s="181" t="s">
        <v>790</v>
      </c>
      <c r="B128" s="180" t="s">
        <v>825</v>
      </c>
      <c r="C128" s="180" t="s">
        <v>769</v>
      </c>
      <c r="D128" s="180" t="s">
        <v>433</v>
      </c>
      <c r="E128" s="180" t="s">
        <v>337</v>
      </c>
      <c r="F128" s="180"/>
      <c r="G128" s="180"/>
      <c r="H128" s="180"/>
      <c r="I128" s="180"/>
      <c r="J128" s="179">
        <v>30</v>
      </c>
      <c r="K128" s="179"/>
      <c r="L128" s="179"/>
      <c r="M128" s="179"/>
      <c r="N128" s="179"/>
      <c r="O128" s="179"/>
      <c r="P128" s="179"/>
      <c r="Q128" s="179"/>
    </row>
    <row r="129" spans="1:17" ht="31.5" outlineLevel="2">
      <c r="A129" s="185" t="s">
        <v>768</v>
      </c>
      <c r="B129" s="184" t="s">
        <v>825</v>
      </c>
      <c r="C129" s="184" t="s">
        <v>762</v>
      </c>
      <c r="D129" s="184" t="s">
        <v>727</v>
      </c>
      <c r="E129" s="184" t="s">
        <v>219</v>
      </c>
      <c r="F129" s="180"/>
      <c r="G129" s="180"/>
      <c r="H129" s="180"/>
      <c r="I129" s="180"/>
      <c r="J129" s="183">
        <f aca="true" t="shared" si="57" ref="J129:Q129">SUM(J130,J132,J134,J136,J138,J140,J142,J144,J146,J148)</f>
        <v>148</v>
      </c>
      <c r="K129" s="183">
        <f t="shared" si="57"/>
        <v>148</v>
      </c>
      <c r="L129" s="183">
        <f t="shared" si="57"/>
        <v>0</v>
      </c>
      <c r="M129" s="183">
        <f t="shared" si="57"/>
        <v>148</v>
      </c>
      <c r="N129" s="183">
        <f t="shared" si="57"/>
        <v>0</v>
      </c>
      <c r="O129" s="183">
        <f t="shared" si="57"/>
        <v>148</v>
      </c>
      <c r="P129" s="183">
        <f t="shared" si="57"/>
        <v>100.3</v>
      </c>
      <c r="Q129" s="183">
        <f t="shared" si="57"/>
        <v>169.2</v>
      </c>
    </row>
    <row r="130" spans="1:17" ht="193.5" customHeight="1" outlineLevel="3">
      <c r="A130" s="181" t="s">
        <v>850</v>
      </c>
      <c r="B130" s="180" t="s">
        <v>825</v>
      </c>
      <c r="C130" s="180" t="s">
        <v>762</v>
      </c>
      <c r="D130" s="180" t="s">
        <v>518</v>
      </c>
      <c r="E130" s="180" t="s">
        <v>219</v>
      </c>
      <c r="F130" s="180"/>
      <c r="G130" s="180"/>
      <c r="H130" s="180"/>
      <c r="I130" s="180"/>
      <c r="J130" s="179">
        <f aca="true" t="shared" si="58" ref="J130:Q130">SUM(J131)</f>
        <v>46</v>
      </c>
      <c r="K130" s="179">
        <f t="shared" si="58"/>
        <v>46</v>
      </c>
      <c r="L130" s="179">
        <f t="shared" si="58"/>
        <v>0</v>
      </c>
      <c r="M130" s="179">
        <f t="shared" si="58"/>
        <v>46</v>
      </c>
      <c r="N130" s="179">
        <f t="shared" si="58"/>
        <v>0</v>
      </c>
      <c r="O130" s="179">
        <f t="shared" si="58"/>
        <v>46</v>
      </c>
      <c r="P130" s="179">
        <f t="shared" si="58"/>
        <v>30</v>
      </c>
      <c r="Q130" s="179">
        <f t="shared" si="58"/>
        <v>51</v>
      </c>
    </row>
    <row r="131" spans="1:17" ht="47.25" outlineLevel="4">
      <c r="A131" s="181" t="s">
        <v>724</v>
      </c>
      <c r="B131" s="180" t="s">
        <v>825</v>
      </c>
      <c r="C131" s="180" t="s">
        <v>762</v>
      </c>
      <c r="D131" s="180" t="s">
        <v>518</v>
      </c>
      <c r="E131" s="180" t="s">
        <v>337</v>
      </c>
      <c r="F131" s="180"/>
      <c r="G131" s="180"/>
      <c r="H131" s="180"/>
      <c r="I131" s="180"/>
      <c r="J131" s="179">
        <v>46</v>
      </c>
      <c r="K131" s="179">
        <v>46</v>
      </c>
      <c r="L131" s="179">
        <v>0</v>
      </c>
      <c r="M131" s="179">
        <v>46</v>
      </c>
      <c r="N131" s="179">
        <v>0</v>
      </c>
      <c r="O131" s="179">
        <v>46</v>
      </c>
      <c r="P131" s="179">
        <v>30</v>
      </c>
      <c r="Q131" s="179">
        <v>51</v>
      </c>
    </row>
    <row r="132" spans="1:17" ht="173.25" outlineLevel="3">
      <c r="A132" s="181" t="s">
        <v>849</v>
      </c>
      <c r="B132" s="180" t="s">
        <v>825</v>
      </c>
      <c r="C132" s="180" t="s">
        <v>762</v>
      </c>
      <c r="D132" s="180" t="s">
        <v>516</v>
      </c>
      <c r="E132" s="180" t="s">
        <v>219</v>
      </c>
      <c r="F132" s="180"/>
      <c r="G132" s="180"/>
      <c r="H132" s="180"/>
      <c r="I132" s="180"/>
      <c r="J132" s="179">
        <f aca="true" t="shared" si="59" ref="J132:Q132">SUM(J133)</f>
        <v>28</v>
      </c>
      <c r="K132" s="179">
        <f t="shared" si="59"/>
        <v>28</v>
      </c>
      <c r="L132" s="179">
        <f t="shared" si="59"/>
        <v>0</v>
      </c>
      <c r="M132" s="179">
        <f t="shared" si="59"/>
        <v>28</v>
      </c>
      <c r="N132" s="179">
        <f t="shared" si="59"/>
        <v>0</v>
      </c>
      <c r="O132" s="179">
        <f t="shared" si="59"/>
        <v>28</v>
      </c>
      <c r="P132" s="179">
        <f t="shared" si="59"/>
        <v>20</v>
      </c>
      <c r="Q132" s="179">
        <f t="shared" si="59"/>
        <v>35</v>
      </c>
    </row>
    <row r="133" spans="1:17" ht="47.25" outlineLevel="4">
      <c r="A133" s="181" t="s">
        <v>724</v>
      </c>
      <c r="B133" s="180" t="s">
        <v>825</v>
      </c>
      <c r="C133" s="180" t="s">
        <v>762</v>
      </c>
      <c r="D133" s="180" t="s">
        <v>516</v>
      </c>
      <c r="E133" s="180" t="s">
        <v>337</v>
      </c>
      <c r="F133" s="180"/>
      <c r="G133" s="180"/>
      <c r="H133" s="180"/>
      <c r="I133" s="180"/>
      <c r="J133" s="179">
        <v>28</v>
      </c>
      <c r="K133" s="179">
        <v>28</v>
      </c>
      <c r="L133" s="179">
        <v>0</v>
      </c>
      <c r="M133" s="179">
        <v>28</v>
      </c>
      <c r="N133" s="179">
        <v>0</v>
      </c>
      <c r="O133" s="179">
        <v>28</v>
      </c>
      <c r="P133" s="179">
        <v>20</v>
      </c>
      <c r="Q133" s="179">
        <v>35</v>
      </c>
    </row>
    <row r="134" spans="1:17" ht="205.5" customHeight="1" outlineLevel="3">
      <c r="A134" s="181" t="s">
        <v>848</v>
      </c>
      <c r="B134" s="180" t="s">
        <v>825</v>
      </c>
      <c r="C134" s="180" t="s">
        <v>762</v>
      </c>
      <c r="D134" s="180" t="s">
        <v>514</v>
      </c>
      <c r="E134" s="180" t="s">
        <v>219</v>
      </c>
      <c r="F134" s="180"/>
      <c r="G134" s="180"/>
      <c r="H134" s="180"/>
      <c r="I134" s="180"/>
      <c r="J134" s="179">
        <f aca="true" t="shared" si="60" ref="J134:Q134">SUM(J135)</f>
        <v>15</v>
      </c>
      <c r="K134" s="179">
        <f t="shared" si="60"/>
        <v>15</v>
      </c>
      <c r="L134" s="179">
        <f t="shared" si="60"/>
        <v>0</v>
      </c>
      <c r="M134" s="179">
        <f t="shared" si="60"/>
        <v>15</v>
      </c>
      <c r="N134" s="179">
        <f t="shared" si="60"/>
        <v>0</v>
      </c>
      <c r="O134" s="179">
        <f t="shared" si="60"/>
        <v>15</v>
      </c>
      <c r="P134" s="179">
        <f t="shared" si="60"/>
        <v>10</v>
      </c>
      <c r="Q134" s="179">
        <f t="shared" si="60"/>
        <v>17</v>
      </c>
    </row>
    <row r="135" spans="1:17" ht="47.25" outlineLevel="4">
      <c r="A135" s="181" t="s">
        <v>724</v>
      </c>
      <c r="B135" s="180" t="s">
        <v>825</v>
      </c>
      <c r="C135" s="180" t="s">
        <v>762</v>
      </c>
      <c r="D135" s="180" t="s">
        <v>514</v>
      </c>
      <c r="E135" s="180" t="s">
        <v>337</v>
      </c>
      <c r="F135" s="180"/>
      <c r="G135" s="180"/>
      <c r="H135" s="180"/>
      <c r="I135" s="180"/>
      <c r="J135" s="179">
        <v>15</v>
      </c>
      <c r="K135" s="179">
        <v>15</v>
      </c>
      <c r="L135" s="179">
        <v>0</v>
      </c>
      <c r="M135" s="179">
        <v>15</v>
      </c>
      <c r="N135" s="179">
        <v>0</v>
      </c>
      <c r="O135" s="179">
        <v>15</v>
      </c>
      <c r="P135" s="179">
        <v>10</v>
      </c>
      <c r="Q135" s="179">
        <v>17</v>
      </c>
    </row>
    <row r="136" spans="1:17" ht="158.25" customHeight="1" outlineLevel="3">
      <c r="A136" s="181" t="s">
        <v>847</v>
      </c>
      <c r="B136" s="180" t="s">
        <v>825</v>
      </c>
      <c r="C136" s="180" t="s">
        <v>762</v>
      </c>
      <c r="D136" s="180" t="s">
        <v>512</v>
      </c>
      <c r="E136" s="180" t="s">
        <v>219</v>
      </c>
      <c r="F136" s="180"/>
      <c r="G136" s="180"/>
      <c r="H136" s="180"/>
      <c r="I136" s="180"/>
      <c r="J136" s="179">
        <f aca="true" t="shared" si="61" ref="J136:Q136">SUM(J137)</f>
        <v>8</v>
      </c>
      <c r="K136" s="179">
        <f t="shared" si="61"/>
        <v>8</v>
      </c>
      <c r="L136" s="179">
        <f t="shared" si="61"/>
        <v>0</v>
      </c>
      <c r="M136" s="179">
        <f t="shared" si="61"/>
        <v>8</v>
      </c>
      <c r="N136" s="179">
        <f t="shared" si="61"/>
        <v>0</v>
      </c>
      <c r="O136" s="179">
        <f t="shared" si="61"/>
        <v>8</v>
      </c>
      <c r="P136" s="179">
        <f t="shared" si="61"/>
        <v>6</v>
      </c>
      <c r="Q136" s="179">
        <f t="shared" si="61"/>
        <v>10</v>
      </c>
    </row>
    <row r="137" spans="1:17" ht="47.25" outlineLevel="4">
      <c r="A137" s="181" t="s">
        <v>724</v>
      </c>
      <c r="B137" s="180" t="s">
        <v>825</v>
      </c>
      <c r="C137" s="180" t="s">
        <v>762</v>
      </c>
      <c r="D137" s="180" t="s">
        <v>512</v>
      </c>
      <c r="E137" s="180" t="s">
        <v>337</v>
      </c>
      <c r="F137" s="180"/>
      <c r="G137" s="180"/>
      <c r="H137" s="180"/>
      <c r="I137" s="180"/>
      <c r="J137" s="179">
        <v>8</v>
      </c>
      <c r="K137" s="179">
        <v>8</v>
      </c>
      <c r="L137" s="179">
        <v>0</v>
      </c>
      <c r="M137" s="179">
        <v>8</v>
      </c>
      <c r="N137" s="179">
        <v>0</v>
      </c>
      <c r="O137" s="179">
        <v>8</v>
      </c>
      <c r="P137" s="179">
        <v>6</v>
      </c>
      <c r="Q137" s="179">
        <v>10</v>
      </c>
    </row>
    <row r="138" spans="1:17" ht="207.75" customHeight="1" outlineLevel="3">
      <c r="A138" s="181" t="s">
        <v>846</v>
      </c>
      <c r="B138" s="180" t="s">
        <v>825</v>
      </c>
      <c r="C138" s="180" t="s">
        <v>762</v>
      </c>
      <c r="D138" s="180" t="s">
        <v>510</v>
      </c>
      <c r="E138" s="180" t="s">
        <v>219</v>
      </c>
      <c r="F138" s="180"/>
      <c r="G138" s="180"/>
      <c r="H138" s="180"/>
      <c r="I138" s="180"/>
      <c r="J138" s="179">
        <f aca="true" t="shared" si="62" ref="J138:Q138">SUM(J139)</f>
        <v>17</v>
      </c>
      <c r="K138" s="179">
        <f t="shared" si="62"/>
        <v>17</v>
      </c>
      <c r="L138" s="179">
        <f t="shared" si="62"/>
        <v>0</v>
      </c>
      <c r="M138" s="179">
        <f t="shared" si="62"/>
        <v>17</v>
      </c>
      <c r="N138" s="179">
        <f t="shared" si="62"/>
        <v>0</v>
      </c>
      <c r="O138" s="179">
        <f t="shared" si="62"/>
        <v>17</v>
      </c>
      <c r="P138" s="179">
        <f t="shared" si="62"/>
        <v>12</v>
      </c>
      <c r="Q138" s="179">
        <f t="shared" si="62"/>
        <v>20</v>
      </c>
    </row>
    <row r="139" spans="1:17" ht="47.25" outlineLevel="4">
      <c r="A139" s="181" t="s">
        <v>724</v>
      </c>
      <c r="B139" s="180" t="s">
        <v>825</v>
      </c>
      <c r="C139" s="180" t="s">
        <v>762</v>
      </c>
      <c r="D139" s="180" t="s">
        <v>510</v>
      </c>
      <c r="E139" s="180" t="s">
        <v>337</v>
      </c>
      <c r="F139" s="180"/>
      <c r="G139" s="180"/>
      <c r="H139" s="180"/>
      <c r="I139" s="180"/>
      <c r="J139" s="179">
        <v>17</v>
      </c>
      <c r="K139" s="179">
        <v>17</v>
      </c>
      <c r="L139" s="179">
        <v>0</v>
      </c>
      <c r="M139" s="179">
        <v>17</v>
      </c>
      <c r="N139" s="179">
        <v>0</v>
      </c>
      <c r="O139" s="179">
        <v>17</v>
      </c>
      <c r="P139" s="179">
        <v>12</v>
      </c>
      <c r="Q139" s="179">
        <v>20</v>
      </c>
    </row>
    <row r="140" spans="1:17" ht="222.75" customHeight="1" outlineLevel="3">
      <c r="A140" s="181" t="s">
        <v>845</v>
      </c>
      <c r="B140" s="180" t="s">
        <v>825</v>
      </c>
      <c r="C140" s="180" t="s">
        <v>762</v>
      </c>
      <c r="D140" s="180" t="s">
        <v>508</v>
      </c>
      <c r="E140" s="180" t="s">
        <v>219</v>
      </c>
      <c r="F140" s="180"/>
      <c r="G140" s="180"/>
      <c r="H140" s="180"/>
      <c r="I140" s="180"/>
      <c r="J140" s="179">
        <f aca="true" t="shared" si="63" ref="J140:Q140">SUM(J141)</f>
        <v>1</v>
      </c>
      <c r="K140" s="179">
        <f t="shared" si="63"/>
        <v>1</v>
      </c>
      <c r="L140" s="179">
        <f t="shared" si="63"/>
        <v>0</v>
      </c>
      <c r="M140" s="179">
        <f t="shared" si="63"/>
        <v>1</v>
      </c>
      <c r="N140" s="179">
        <f t="shared" si="63"/>
        <v>0</v>
      </c>
      <c r="O140" s="179">
        <f t="shared" si="63"/>
        <v>1</v>
      </c>
      <c r="P140" s="179">
        <f t="shared" si="63"/>
        <v>1</v>
      </c>
      <c r="Q140" s="179">
        <f t="shared" si="63"/>
        <v>2</v>
      </c>
    </row>
    <row r="141" spans="1:17" ht="47.25" outlineLevel="4">
      <c r="A141" s="181" t="s">
        <v>724</v>
      </c>
      <c r="B141" s="180" t="s">
        <v>825</v>
      </c>
      <c r="C141" s="180" t="s">
        <v>762</v>
      </c>
      <c r="D141" s="180" t="s">
        <v>508</v>
      </c>
      <c r="E141" s="180" t="s">
        <v>337</v>
      </c>
      <c r="F141" s="180"/>
      <c r="G141" s="180"/>
      <c r="H141" s="180"/>
      <c r="I141" s="180"/>
      <c r="J141" s="179">
        <v>1</v>
      </c>
      <c r="K141" s="179">
        <v>1</v>
      </c>
      <c r="L141" s="179">
        <v>0</v>
      </c>
      <c r="M141" s="179">
        <v>1</v>
      </c>
      <c r="N141" s="179">
        <v>0</v>
      </c>
      <c r="O141" s="179">
        <v>1</v>
      </c>
      <c r="P141" s="179">
        <v>1</v>
      </c>
      <c r="Q141" s="179">
        <v>2</v>
      </c>
    </row>
    <row r="142" spans="1:17" ht="189.75" customHeight="1" outlineLevel="3">
      <c r="A142" s="181" t="s">
        <v>844</v>
      </c>
      <c r="B142" s="180" t="s">
        <v>825</v>
      </c>
      <c r="C142" s="180" t="s">
        <v>762</v>
      </c>
      <c r="D142" s="180" t="s">
        <v>506</v>
      </c>
      <c r="E142" s="180" t="s">
        <v>219</v>
      </c>
      <c r="F142" s="180"/>
      <c r="G142" s="180"/>
      <c r="H142" s="180"/>
      <c r="I142" s="180"/>
      <c r="J142" s="179">
        <f aca="true" t="shared" si="64" ref="J142:Q142">SUM(J143)</f>
        <v>1</v>
      </c>
      <c r="K142" s="179">
        <f t="shared" si="64"/>
        <v>1</v>
      </c>
      <c r="L142" s="179">
        <f t="shared" si="64"/>
        <v>0</v>
      </c>
      <c r="M142" s="179">
        <f t="shared" si="64"/>
        <v>1</v>
      </c>
      <c r="N142" s="179">
        <f t="shared" si="64"/>
        <v>0</v>
      </c>
      <c r="O142" s="179">
        <f t="shared" si="64"/>
        <v>1</v>
      </c>
      <c r="P142" s="179">
        <f t="shared" si="64"/>
        <v>1</v>
      </c>
      <c r="Q142" s="179">
        <f t="shared" si="64"/>
        <v>1</v>
      </c>
    </row>
    <row r="143" spans="1:17" ht="47.25" outlineLevel="4">
      <c r="A143" s="181" t="s">
        <v>724</v>
      </c>
      <c r="B143" s="180" t="s">
        <v>825</v>
      </c>
      <c r="C143" s="180" t="s">
        <v>762</v>
      </c>
      <c r="D143" s="180" t="s">
        <v>506</v>
      </c>
      <c r="E143" s="180" t="s">
        <v>337</v>
      </c>
      <c r="F143" s="180"/>
      <c r="G143" s="180"/>
      <c r="H143" s="180"/>
      <c r="I143" s="180"/>
      <c r="J143" s="179">
        <v>1</v>
      </c>
      <c r="K143" s="179">
        <v>1</v>
      </c>
      <c r="L143" s="179">
        <v>0</v>
      </c>
      <c r="M143" s="179">
        <v>1</v>
      </c>
      <c r="N143" s="179">
        <v>0</v>
      </c>
      <c r="O143" s="179">
        <v>1</v>
      </c>
      <c r="P143" s="179">
        <v>1</v>
      </c>
      <c r="Q143" s="179">
        <v>1</v>
      </c>
    </row>
    <row r="144" spans="1:17" ht="205.5" customHeight="1" outlineLevel="3">
      <c r="A144" s="181" t="s">
        <v>843</v>
      </c>
      <c r="B144" s="180" t="s">
        <v>825</v>
      </c>
      <c r="C144" s="180" t="s">
        <v>762</v>
      </c>
      <c r="D144" s="180" t="s">
        <v>499</v>
      </c>
      <c r="E144" s="180" t="s">
        <v>219</v>
      </c>
      <c r="F144" s="180"/>
      <c r="G144" s="180"/>
      <c r="H144" s="180"/>
      <c r="I144" s="180"/>
      <c r="J144" s="179">
        <f aca="true" t="shared" si="65" ref="J144:Q144">SUM(J145)</f>
        <v>6</v>
      </c>
      <c r="K144" s="179">
        <f t="shared" si="65"/>
        <v>6</v>
      </c>
      <c r="L144" s="179">
        <f t="shared" si="65"/>
        <v>0</v>
      </c>
      <c r="M144" s="179">
        <f t="shared" si="65"/>
        <v>6</v>
      </c>
      <c r="N144" s="179">
        <f t="shared" si="65"/>
        <v>0</v>
      </c>
      <c r="O144" s="179">
        <f t="shared" si="65"/>
        <v>6</v>
      </c>
      <c r="P144" s="179">
        <f t="shared" si="65"/>
        <v>4</v>
      </c>
      <c r="Q144" s="179">
        <f t="shared" si="65"/>
        <v>6</v>
      </c>
    </row>
    <row r="145" spans="1:17" ht="47.25" outlineLevel="4">
      <c r="A145" s="181" t="s">
        <v>724</v>
      </c>
      <c r="B145" s="180" t="s">
        <v>825</v>
      </c>
      <c r="C145" s="180" t="s">
        <v>762</v>
      </c>
      <c r="D145" s="180" t="s">
        <v>499</v>
      </c>
      <c r="E145" s="180" t="s">
        <v>337</v>
      </c>
      <c r="F145" s="180"/>
      <c r="G145" s="180"/>
      <c r="H145" s="180"/>
      <c r="I145" s="180"/>
      <c r="J145" s="179">
        <v>6</v>
      </c>
      <c r="K145" s="179">
        <v>6</v>
      </c>
      <c r="L145" s="179">
        <v>0</v>
      </c>
      <c r="M145" s="179">
        <v>6</v>
      </c>
      <c r="N145" s="179">
        <v>0</v>
      </c>
      <c r="O145" s="179">
        <v>6</v>
      </c>
      <c r="P145" s="179">
        <v>4</v>
      </c>
      <c r="Q145" s="179">
        <v>6</v>
      </c>
    </row>
    <row r="146" spans="1:17" ht="204" customHeight="1" outlineLevel="3">
      <c r="A146" s="181" t="s">
        <v>842</v>
      </c>
      <c r="B146" s="180" t="s">
        <v>825</v>
      </c>
      <c r="C146" s="180" t="s">
        <v>762</v>
      </c>
      <c r="D146" s="180" t="s">
        <v>497</v>
      </c>
      <c r="E146" s="180" t="s">
        <v>219</v>
      </c>
      <c r="F146" s="180"/>
      <c r="G146" s="180"/>
      <c r="H146" s="180"/>
      <c r="I146" s="180"/>
      <c r="J146" s="179">
        <f aca="true" t="shared" si="66" ref="J146:Q146">SUM(J147)</f>
        <v>21</v>
      </c>
      <c r="K146" s="179">
        <f t="shared" si="66"/>
        <v>21</v>
      </c>
      <c r="L146" s="179">
        <f t="shared" si="66"/>
        <v>0</v>
      </c>
      <c r="M146" s="179">
        <f t="shared" si="66"/>
        <v>21</v>
      </c>
      <c r="N146" s="179">
        <f t="shared" si="66"/>
        <v>0</v>
      </c>
      <c r="O146" s="179">
        <f t="shared" si="66"/>
        <v>21</v>
      </c>
      <c r="P146" s="179">
        <f t="shared" si="66"/>
        <v>15</v>
      </c>
      <c r="Q146" s="179">
        <f t="shared" si="66"/>
        <v>22</v>
      </c>
    </row>
    <row r="147" spans="1:17" ht="47.25" outlineLevel="4">
      <c r="A147" s="181" t="s">
        <v>724</v>
      </c>
      <c r="B147" s="180" t="s">
        <v>825</v>
      </c>
      <c r="C147" s="180" t="s">
        <v>762</v>
      </c>
      <c r="D147" s="180" t="s">
        <v>497</v>
      </c>
      <c r="E147" s="180" t="s">
        <v>337</v>
      </c>
      <c r="F147" s="180"/>
      <c r="G147" s="180"/>
      <c r="H147" s="180"/>
      <c r="I147" s="180"/>
      <c r="J147" s="179">
        <v>21</v>
      </c>
      <c r="K147" s="179">
        <v>21</v>
      </c>
      <c r="L147" s="179">
        <v>0</v>
      </c>
      <c r="M147" s="179">
        <v>21</v>
      </c>
      <c r="N147" s="179">
        <v>0</v>
      </c>
      <c r="O147" s="179">
        <v>21</v>
      </c>
      <c r="P147" s="179">
        <v>15</v>
      </c>
      <c r="Q147" s="179">
        <v>22</v>
      </c>
    </row>
    <row r="148" spans="1:17" ht="235.5" customHeight="1" outlineLevel="3">
      <c r="A148" s="181" t="s">
        <v>841</v>
      </c>
      <c r="B148" s="180" t="s">
        <v>825</v>
      </c>
      <c r="C148" s="180" t="s">
        <v>762</v>
      </c>
      <c r="D148" s="180" t="s">
        <v>495</v>
      </c>
      <c r="E148" s="180" t="s">
        <v>219</v>
      </c>
      <c r="F148" s="180"/>
      <c r="G148" s="180"/>
      <c r="H148" s="180"/>
      <c r="I148" s="180"/>
      <c r="J148" s="179">
        <f aca="true" t="shared" si="67" ref="J148:Q148">SUM(J149)</f>
        <v>5</v>
      </c>
      <c r="K148" s="179">
        <f t="shared" si="67"/>
        <v>5</v>
      </c>
      <c r="L148" s="179">
        <f t="shared" si="67"/>
        <v>0</v>
      </c>
      <c r="M148" s="179">
        <f t="shared" si="67"/>
        <v>5</v>
      </c>
      <c r="N148" s="179">
        <f t="shared" si="67"/>
        <v>0</v>
      </c>
      <c r="O148" s="179">
        <f t="shared" si="67"/>
        <v>5</v>
      </c>
      <c r="P148" s="179">
        <f t="shared" si="67"/>
        <v>1.3</v>
      </c>
      <c r="Q148" s="179">
        <f t="shared" si="67"/>
        <v>5.2</v>
      </c>
    </row>
    <row r="149" spans="1:17" ht="47.25" outlineLevel="4">
      <c r="A149" s="181" t="s">
        <v>724</v>
      </c>
      <c r="B149" s="180" t="s">
        <v>825</v>
      </c>
      <c r="C149" s="180" t="s">
        <v>762</v>
      </c>
      <c r="D149" s="180" t="s">
        <v>495</v>
      </c>
      <c r="E149" s="180" t="s">
        <v>337</v>
      </c>
      <c r="F149" s="180"/>
      <c r="G149" s="180"/>
      <c r="H149" s="180"/>
      <c r="I149" s="180"/>
      <c r="J149" s="179">
        <v>5</v>
      </c>
      <c r="K149" s="179">
        <v>5</v>
      </c>
      <c r="L149" s="179">
        <v>0</v>
      </c>
      <c r="M149" s="179">
        <v>5</v>
      </c>
      <c r="N149" s="179">
        <v>0</v>
      </c>
      <c r="O149" s="179">
        <v>5</v>
      </c>
      <c r="P149" s="179">
        <v>1.3</v>
      </c>
      <c r="Q149" s="179">
        <v>5.2</v>
      </c>
    </row>
    <row r="150" spans="1:17" ht="15.75" outlineLevel="1">
      <c r="A150" s="185" t="s">
        <v>749</v>
      </c>
      <c r="B150" s="184" t="s">
        <v>825</v>
      </c>
      <c r="C150" s="184" t="s">
        <v>748</v>
      </c>
      <c r="D150" s="184" t="s">
        <v>727</v>
      </c>
      <c r="E150" s="184" t="s">
        <v>219</v>
      </c>
      <c r="F150" s="180"/>
      <c r="G150" s="180"/>
      <c r="H150" s="180"/>
      <c r="I150" s="180"/>
      <c r="J150" s="188">
        <f aca="true" t="shared" si="68" ref="J150:Q150">SUM(J151,J164,)</f>
        <v>3068.8430800000006</v>
      </c>
      <c r="K150" s="188">
        <f t="shared" si="68"/>
        <v>627.9000000000001</v>
      </c>
      <c r="L150" s="188">
        <f t="shared" si="68"/>
        <v>0</v>
      </c>
      <c r="M150" s="188">
        <f t="shared" si="68"/>
        <v>627.9000000000001</v>
      </c>
      <c r="N150" s="188">
        <f t="shared" si="68"/>
        <v>0</v>
      </c>
      <c r="O150" s="188">
        <f t="shared" si="68"/>
        <v>627.9000000000001</v>
      </c>
      <c r="P150" s="183">
        <f t="shared" si="68"/>
        <v>711.3</v>
      </c>
      <c r="Q150" s="183">
        <f t="shared" si="68"/>
        <v>191.3</v>
      </c>
    </row>
    <row r="151" spans="1:17" ht="31.5" outlineLevel="2">
      <c r="A151" s="185" t="s">
        <v>747</v>
      </c>
      <c r="B151" s="184" t="s">
        <v>825</v>
      </c>
      <c r="C151" s="184" t="s">
        <v>743</v>
      </c>
      <c r="D151" s="184" t="s">
        <v>727</v>
      </c>
      <c r="E151" s="184" t="s">
        <v>219</v>
      </c>
      <c r="F151" s="180"/>
      <c r="G151" s="180"/>
      <c r="H151" s="180"/>
      <c r="I151" s="180"/>
      <c r="J151" s="188">
        <f aca="true" t="shared" si="69" ref="J151:Q151">SUM(J152,J154,J156,J158,J160,J162)</f>
        <v>2895.5430800000004</v>
      </c>
      <c r="K151" s="188">
        <f t="shared" si="69"/>
        <v>454.6</v>
      </c>
      <c r="L151" s="188">
        <f t="shared" si="69"/>
        <v>0</v>
      </c>
      <c r="M151" s="188">
        <f t="shared" si="69"/>
        <v>454.6</v>
      </c>
      <c r="N151" s="188">
        <f t="shared" si="69"/>
        <v>0</v>
      </c>
      <c r="O151" s="188">
        <f t="shared" si="69"/>
        <v>454.6</v>
      </c>
      <c r="P151" s="183">
        <f t="shared" si="69"/>
        <v>538</v>
      </c>
      <c r="Q151" s="183">
        <f t="shared" si="69"/>
        <v>18</v>
      </c>
    </row>
    <row r="152" spans="1:17" ht="220.5" customHeight="1" outlineLevel="2">
      <c r="A152" s="181" t="s">
        <v>840</v>
      </c>
      <c r="B152" s="180" t="s">
        <v>825</v>
      </c>
      <c r="C152" s="180" t="s">
        <v>743</v>
      </c>
      <c r="D152" s="180" t="s">
        <v>584</v>
      </c>
      <c r="E152" s="180" t="s">
        <v>219</v>
      </c>
      <c r="F152" s="180"/>
      <c r="G152" s="180"/>
      <c r="H152" s="180"/>
      <c r="I152" s="180"/>
      <c r="J152" s="187">
        <f aca="true" t="shared" si="70" ref="J152:Q152">SUM(J153)</f>
        <v>713.2855</v>
      </c>
      <c r="K152" s="187">
        <f t="shared" si="70"/>
        <v>0</v>
      </c>
      <c r="L152" s="187">
        <f t="shared" si="70"/>
        <v>0</v>
      </c>
      <c r="M152" s="187">
        <f t="shared" si="70"/>
        <v>0</v>
      </c>
      <c r="N152" s="187">
        <f t="shared" si="70"/>
        <v>0</v>
      </c>
      <c r="O152" s="187">
        <f t="shared" si="70"/>
        <v>0</v>
      </c>
      <c r="P152" s="179">
        <f t="shared" si="70"/>
        <v>0</v>
      </c>
      <c r="Q152" s="179">
        <f t="shared" si="70"/>
        <v>0</v>
      </c>
    </row>
    <row r="153" spans="1:17" ht="31.5" outlineLevel="2">
      <c r="A153" s="181" t="s">
        <v>572</v>
      </c>
      <c r="B153" s="180" t="s">
        <v>825</v>
      </c>
      <c r="C153" s="180" t="s">
        <v>743</v>
      </c>
      <c r="D153" s="180" t="s">
        <v>584</v>
      </c>
      <c r="E153" s="180" t="s">
        <v>425</v>
      </c>
      <c r="F153" s="180"/>
      <c r="G153" s="180"/>
      <c r="H153" s="180"/>
      <c r="I153" s="180"/>
      <c r="J153" s="187">
        <v>713.2855</v>
      </c>
      <c r="K153" s="188"/>
      <c r="L153" s="188"/>
      <c r="M153" s="188"/>
      <c r="N153" s="188"/>
      <c r="O153" s="188"/>
      <c r="P153" s="183"/>
      <c r="Q153" s="183"/>
    </row>
    <row r="154" spans="1:17" ht="206.25" customHeight="1" outlineLevel="3">
      <c r="A154" s="181" t="s">
        <v>839</v>
      </c>
      <c r="B154" s="180" t="s">
        <v>825</v>
      </c>
      <c r="C154" s="180" t="s">
        <v>743</v>
      </c>
      <c r="D154" s="180" t="s">
        <v>582</v>
      </c>
      <c r="E154" s="180" t="s">
        <v>219</v>
      </c>
      <c r="F154" s="180"/>
      <c r="G154" s="180"/>
      <c r="H154" s="180"/>
      <c r="I154" s="180"/>
      <c r="J154" s="187">
        <f aca="true" t="shared" si="71" ref="J154:Q154">SUM(J155)</f>
        <v>852.97246</v>
      </c>
      <c r="K154" s="179">
        <f t="shared" si="71"/>
        <v>323.2</v>
      </c>
      <c r="L154" s="179">
        <f t="shared" si="71"/>
        <v>0</v>
      </c>
      <c r="M154" s="179">
        <f t="shared" si="71"/>
        <v>323.2</v>
      </c>
      <c r="N154" s="179">
        <f t="shared" si="71"/>
        <v>0</v>
      </c>
      <c r="O154" s="179">
        <f t="shared" si="71"/>
        <v>323.2</v>
      </c>
      <c r="P154" s="179">
        <f t="shared" si="71"/>
        <v>401.2</v>
      </c>
      <c r="Q154" s="179">
        <f t="shared" si="71"/>
        <v>0</v>
      </c>
    </row>
    <row r="155" spans="1:17" ht="31.5" outlineLevel="4">
      <c r="A155" s="181" t="s">
        <v>740</v>
      </c>
      <c r="B155" s="180" t="s">
        <v>825</v>
      </c>
      <c r="C155" s="180" t="s">
        <v>743</v>
      </c>
      <c r="D155" s="180" t="s">
        <v>582</v>
      </c>
      <c r="E155" s="180" t="s">
        <v>425</v>
      </c>
      <c r="F155" s="180"/>
      <c r="G155" s="180"/>
      <c r="H155" s="180"/>
      <c r="I155" s="180"/>
      <c r="J155" s="187">
        <v>852.97246</v>
      </c>
      <c r="K155" s="179">
        <v>323.2</v>
      </c>
      <c r="L155" s="179">
        <v>0</v>
      </c>
      <c r="M155" s="179">
        <v>323.2</v>
      </c>
      <c r="N155" s="179">
        <v>0</v>
      </c>
      <c r="O155" s="179">
        <v>323.2</v>
      </c>
      <c r="P155" s="179">
        <v>401.2</v>
      </c>
      <c r="Q155" s="179">
        <v>0</v>
      </c>
    </row>
    <row r="156" spans="1:17" ht="205.5" customHeight="1" outlineLevel="4">
      <c r="A156" s="181" t="s">
        <v>838</v>
      </c>
      <c r="B156" s="180" t="s">
        <v>825</v>
      </c>
      <c r="C156" s="180" t="s">
        <v>743</v>
      </c>
      <c r="D156" s="180" t="s">
        <v>579</v>
      </c>
      <c r="E156" s="180" t="s">
        <v>219</v>
      </c>
      <c r="F156" s="180"/>
      <c r="G156" s="180"/>
      <c r="H156" s="180"/>
      <c r="I156" s="180"/>
      <c r="J156" s="187">
        <f aca="true" t="shared" si="72" ref="J156:Q156">SUM(J157)</f>
        <v>941.04762</v>
      </c>
      <c r="K156" s="187">
        <f t="shared" si="72"/>
        <v>0</v>
      </c>
      <c r="L156" s="187">
        <f t="shared" si="72"/>
        <v>0</v>
      </c>
      <c r="M156" s="187">
        <f t="shared" si="72"/>
        <v>0</v>
      </c>
      <c r="N156" s="187">
        <f t="shared" si="72"/>
        <v>0</v>
      </c>
      <c r="O156" s="187">
        <f t="shared" si="72"/>
        <v>0</v>
      </c>
      <c r="P156" s="179">
        <f t="shared" si="72"/>
        <v>0</v>
      </c>
      <c r="Q156" s="179">
        <f t="shared" si="72"/>
        <v>0</v>
      </c>
    </row>
    <row r="157" spans="1:17" ht="31.5" outlineLevel="4">
      <c r="A157" s="181" t="s">
        <v>572</v>
      </c>
      <c r="B157" s="180" t="s">
        <v>825</v>
      </c>
      <c r="C157" s="180" t="s">
        <v>743</v>
      </c>
      <c r="D157" s="180" t="s">
        <v>579</v>
      </c>
      <c r="E157" s="180" t="s">
        <v>425</v>
      </c>
      <c r="F157" s="180"/>
      <c r="G157" s="180"/>
      <c r="H157" s="180"/>
      <c r="I157" s="180"/>
      <c r="J157" s="187">
        <v>941.04762</v>
      </c>
      <c r="K157" s="179"/>
      <c r="L157" s="179"/>
      <c r="M157" s="179"/>
      <c r="N157" s="179"/>
      <c r="O157" s="179"/>
      <c r="P157" s="179"/>
      <c r="Q157" s="179"/>
    </row>
    <row r="158" spans="1:17" ht="300.75" customHeight="1" outlineLevel="3">
      <c r="A158" s="181" t="s">
        <v>837</v>
      </c>
      <c r="B158" s="180" t="s">
        <v>825</v>
      </c>
      <c r="C158" s="180" t="s">
        <v>743</v>
      </c>
      <c r="D158" s="180" t="s">
        <v>575</v>
      </c>
      <c r="E158" s="180" t="s">
        <v>219</v>
      </c>
      <c r="F158" s="180"/>
      <c r="G158" s="180"/>
      <c r="H158" s="180"/>
      <c r="I158" s="180"/>
      <c r="J158" s="179">
        <f aca="true" t="shared" si="73" ref="J158:Q158">SUM(J159)</f>
        <v>108</v>
      </c>
      <c r="K158" s="179">
        <f t="shared" si="73"/>
        <v>113.4</v>
      </c>
      <c r="L158" s="179">
        <f t="shared" si="73"/>
        <v>0</v>
      </c>
      <c r="M158" s="179">
        <f t="shared" si="73"/>
        <v>113.4</v>
      </c>
      <c r="N158" s="179">
        <f t="shared" si="73"/>
        <v>0</v>
      </c>
      <c r="O158" s="179">
        <f t="shared" si="73"/>
        <v>113.4</v>
      </c>
      <c r="P158" s="179">
        <f t="shared" si="73"/>
        <v>118.8</v>
      </c>
      <c r="Q158" s="179">
        <f t="shared" si="73"/>
        <v>0</v>
      </c>
    </row>
    <row r="159" spans="1:17" ht="31.5" outlineLevel="4">
      <c r="A159" s="181" t="s">
        <v>740</v>
      </c>
      <c r="B159" s="180" t="s">
        <v>825</v>
      </c>
      <c r="C159" s="180" t="s">
        <v>743</v>
      </c>
      <c r="D159" s="180" t="s">
        <v>575</v>
      </c>
      <c r="E159" s="180" t="s">
        <v>425</v>
      </c>
      <c r="F159" s="180"/>
      <c r="G159" s="180"/>
      <c r="H159" s="180"/>
      <c r="I159" s="180"/>
      <c r="J159" s="179">
        <v>108</v>
      </c>
      <c r="K159" s="179">
        <v>113.4</v>
      </c>
      <c r="L159" s="179">
        <v>0</v>
      </c>
      <c r="M159" s="179">
        <v>113.4</v>
      </c>
      <c r="N159" s="179">
        <v>0</v>
      </c>
      <c r="O159" s="179">
        <v>113.4</v>
      </c>
      <c r="P159" s="179">
        <v>118.8</v>
      </c>
      <c r="Q159" s="179">
        <v>0</v>
      </c>
    </row>
    <row r="160" spans="1:17" ht="299.25" customHeight="1" outlineLevel="4">
      <c r="A160" s="181" t="s">
        <v>836</v>
      </c>
      <c r="B160" s="180" t="s">
        <v>825</v>
      </c>
      <c r="C160" s="180" t="s">
        <v>743</v>
      </c>
      <c r="D160" s="180" t="s">
        <v>571</v>
      </c>
      <c r="E160" s="180" t="s">
        <v>219</v>
      </c>
      <c r="F160" s="180"/>
      <c r="G160" s="180"/>
      <c r="H160" s="180"/>
      <c r="I160" s="180"/>
      <c r="J160" s="191">
        <f aca="true" t="shared" si="74" ref="J160:Q160">SUM(J161)</f>
        <v>262.2375</v>
      </c>
      <c r="K160" s="179">
        <f t="shared" si="74"/>
        <v>0</v>
      </c>
      <c r="L160" s="179">
        <f t="shared" si="74"/>
        <v>0</v>
      </c>
      <c r="M160" s="179">
        <f t="shared" si="74"/>
        <v>0</v>
      </c>
      <c r="N160" s="179">
        <f t="shared" si="74"/>
        <v>0</v>
      </c>
      <c r="O160" s="179">
        <f t="shared" si="74"/>
        <v>0</v>
      </c>
      <c r="P160" s="179">
        <f t="shared" si="74"/>
        <v>0</v>
      </c>
      <c r="Q160" s="179">
        <f t="shared" si="74"/>
        <v>0</v>
      </c>
    </row>
    <row r="161" spans="1:17" ht="31.5" outlineLevel="4">
      <c r="A161" s="181" t="s">
        <v>572</v>
      </c>
      <c r="B161" s="180" t="s">
        <v>825</v>
      </c>
      <c r="C161" s="180" t="s">
        <v>743</v>
      </c>
      <c r="D161" s="180" t="s">
        <v>571</v>
      </c>
      <c r="E161" s="180" t="s">
        <v>425</v>
      </c>
      <c r="F161" s="180"/>
      <c r="G161" s="180"/>
      <c r="H161" s="180"/>
      <c r="I161" s="180"/>
      <c r="J161" s="191">
        <v>262.2375</v>
      </c>
      <c r="K161" s="179"/>
      <c r="L161" s="179"/>
      <c r="M161" s="179"/>
      <c r="N161" s="179"/>
      <c r="O161" s="179"/>
      <c r="P161" s="179"/>
      <c r="Q161" s="179"/>
    </row>
    <row r="162" spans="1:17" ht="225" customHeight="1" outlineLevel="3">
      <c r="A162" s="181" t="s">
        <v>746</v>
      </c>
      <c r="B162" s="180" t="s">
        <v>825</v>
      </c>
      <c r="C162" s="180" t="s">
        <v>743</v>
      </c>
      <c r="D162" s="180" t="s">
        <v>491</v>
      </c>
      <c r="E162" s="180" t="s">
        <v>219</v>
      </c>
      <c r="F162" s="180"/>
      <c r="G162" s="180"/>
      <c r="H162" s="180"/>
      <c r="I162" s="180"/>
      <c r="J162" s="179">
        <f aca="true" t="shared" si="75" ref="J162:Q162">SUM(J163)</f>
        <v>18</v>
      </c>
      <c r="K162" s="179">
        <f t="shared" si="75"/>
        <v>18</v>
      </c>
      <c r="L162" s="179">
        <f t="shared" si="75"/>
        <v>0</v>
      </c>
      <c r="M162" s="179">
        <f t="shared" si="75"/>
        <v>18</v>
      </c>
      <c r="N162" s="179">
        <f t="shared" si="75"/>
        <v>0</v>
      </c>
      <c r="O162" s="179">
        <f t="shared" si="75"/>
        <v>18</v>
      </c>
      <c r="P162" s="179">
        <f t="shared" si="75"/>
        <v>18</v>
      </c>
      <c r="Q162" s="179">
        <f t="shared" si="75"/>
        <v>18</v>
      </c>
    </row>
    <row r="163" spans="1:17" ht="31.5" outlineLevel="4">
      <c r="A163" s="181" t="s">
        <v>740</v>
      </c>
      <c r="B163" s="180" t="s">
        <v>825</v>
      </c>
      <c r="C163" s="180" t="s">
        <v>743</v>
      </c>
      <c r="D163" s="180" t="s">
        <v>491</v>
      </c>
      <c r="E163" s="180" t="s">
        <v>425</v>
      </c>
      <c r="F163" s="180"/>
      <c r="G163" s="180"/>
      <c r="H163" s="180"/>
      <c r="I163" s="180"/>
      <c r="J163" s="179">
        <v>18</v>
      </c>
      <c r="K163" s="179">
        <v>18</v>
      </c>
      <c r="L163" s="179">
        <v>0</v>
      </c>
      <c r="M163" s="179">
        <v>18</v>
      </c>
      <c r="N163" s="179">
        <v>0</v>
      </c>
      <c r="O163" s="179">
        <v>18</v>
      </c>
      <c r="P163" s="179">
        <v>18</v>
      </c>
      <c r="Q163" s="179">
        <v>18</v>
      </c>
    </row>
    <row r="164" spans="1:17" ht="31.5" outlineLevel="2">
      <c r="A164" s="185" t="s">
        <v>835</v>
      </c>
      <c r="B164" s="184" t="s">
        <v>825</v>
      </c>
      <c r="C164" s="184" t="s">
        <v>833</v>
      </c>
      <c r="D164" s="184" t="s">
        <v>727</v>
      </c>
      <c r="E164" s="184" t="s">
        <v>219</v>
      </c>
      <c r="F164" s="180"/>
      <c r="G164" s="180"/>
      <c r="H164" s="180"/>
      <c r="I164" s="180"/>
      <c r="J164" s="183">
        <f aca="true" t="shared" si="76" ref="J164:Q165">SUM(J165)</f>
        <v>173.3</v>
      </c>
      <c r="K164" s="183">
        <f t="shared" si="76"/>
        <v>173.3</v>
      </c>
      <c r="L164" s="183">
        <f t="shared" si="76"/>
        <v>0</v>
      </c>
      <c r="M164" s="183">
        <f t="shared" si="76"/>
        <v>173.3</v>
      </c>
      <c r="N164" s="183">
        <f t="shared" si="76"/>
        <v>0</v>
      </c>
      <c r="O164" s="183">
        <f t="shared" si="76"/>
        <v>173.3</v>
      </c>
      <c r="P164" s="183">
        <f t="shared" si="76"/>
        <v>173.3</v>
      </c>
      <c r="Q164" s="183">
        <f t="shared" si="76"/>
        <v>173.3</v>
      </c>
    </row>
    <row r="165" spans="1:17" ht="141.75" outlineLevel="3">
      <c r="A165" s="181" t="s">
        <v>834</v>
      </c>
      <c r="B165" s="180" t="s">
        <v>825</v>
      </c>
      <c r="C165" s="180" t="s">
        <v>833</v>
      </c>
      <c r="D165" s="180" t="s">
        <v>373</v>
      </c>
      <c r="E165" s="180" t="s">
        <v>219</v>
      </c>
      <c r="F165" s="180"/>
      <c r="G165" s="180"/>
      <c r="H165" s="180"/>
      <c r="I165" s="180"/>
      <c r="J165" s="179">
        <f t="shared" si="76"/>
        <v>173.3</v>
      </c>
      <c r="K165" s="179">
        <f t="shared" si="76"/>
        <v>173.3</v>
      </c>
      <c r="L165" s="179">
        <f t="shared" si="76"/>
        <v>0</v>
      </c>
      <c r="M165" s="179">
        <f t="shared" si="76"/>
        <v>173.3</v>
      </c>
      <c r="N165" s="179">
        <f t="shared" si="76"/>
        <v>0</v>
      </c>
      <c r="O165" s="179">
        <f t="shared" si="76"/>
        <v>173.3</v>
      </c>
      <c r="P165" s="179">
        <f t="shared" si="76"/>
        <v>173.3</v>
      </c>
      <c r="Q165" s="179">
        <f t="shared" si="76"/>
        <v>173.3</v>
      </c>
    </row>
    <row r="166" spans="1:17" ht="65.25" customHeight="1" outlineLevel="4">
      <c r="A166" s="181" t="s">
        <v>745</v>
      </c>
      <c r="B166" s="180" t="s">
        <v>825</v>
      </c>
      <c r="C166" s="180" t="s">
        <v>833</v>
      </c>
      <c r="D166" s="180" t="s">
        <v>373</v>
      </c>
      <c r="E166" s="180" t="s">
        <v>334</v>
      </c>
      <c r="F166" s="180"/>
      <c r="G166" s="180"/>
      <c r="H166" s="180"/>
      <c r="I166" s="180"/>
      <c r="J166" s="179">
        <v>173.3</v>
      </c>
      <c r="K166" s="179">
        <v>173.3</v>
      </c>
      <c r="L166" s="179">
        <v>0</v>
      </c>
      <c r="M166" s="179">
        <v>173.3</v>
      </c>
      <c r="N166" s="179">
        <v>0</v>
      </c>
      <c r="O166" s="179">
        <v>173.3</v>
      </c>
      <c r="P166" s="179">
        <v>173.3</v>
      </c>
      <c r="Q166" s="179">
        <v>173.3</v>
      </c>
    </row>
    <row r="167" spans="1:17" ht="31.5" outlineLevel="1">
      <c r="A167" s="185" t="s">
        <v>832</v>
      </c>
      <c r="B167" s="184" t="s">
        <v>825</v>
      </c>
      <c r="C167" s="184" t="s">
        <v>831</v>
      </c>
      <c r="D167" s="184" t="s">
        <v>727</v>
      </c>
      <c r="E167" s="184" t="s">
        <v>219</v>
      </c>
      <c r="F167" s="180"/>
      <c r="G167" s="180"/>
      <c r="H167" s="180"/>
      <c r="I167" s="180"/>
      <c r="J167" s="183">
        <v>2437.8</v>
      </c>
      <c r="K167" s="183">
        <v>2437.8</v>
      </c>
      <c r="L167" s="183">
        <v>0</v>
      </c>
      <c r="M167" s="183">
        <v>2437.8</v>
      </c>
      <c r="N167" s="183">
        <v>0</v>
      </c>
      <c r="O167" s="183">
        <v>2437.8</v>
      </c>
      <c r="P167" s="183">
        <v>2254.5</v>
      </c>
      <c r="Q167" s="183">
        <v>2519.4</v>
      </c>
    </row>
    <row r="168" spans="1:17" ht="15.75" outlineLevel="2">
      <c r="A168" s="185" t="s">
        <v>830</v>
      </c>
      <c r="B168" s="184" t="s">
        <v>825</v>
      </c>
      <c r="C168" s="184" t="s">
        <v>824</v>
      </c>
      <c r="D168" s="184" t="s">
        <v>727</v>
      </c>
      <c r="E168" s="184" t="s">
        <v>219</v>
      </c>
      <c r="F168" s="180"/>
      <c r="G168" s="180"/>
      <c r="H168" s="180"/>
      <c r="I168" s="180"/>
      <c r="J168" s="183">
        <f aca="true" t="shared" si="77" ref="J168:Q168">SUM(J169,J171,J173,J175)</f>
        <v>2437.8</v>
      </c>
      <c r="K168" s="183">
        <f t="shared" si="77"/>
        <v>2437.8</v>
      </c>
      <c r="L168" s="183">
        <f t="shared" si="77"/>
        <v>0</v>
      </c>
      <c r="M168" s="183">
        <f t="shared" si="77"/>
        <v>2437.8</v>
      </c>
      <c r="N168" s="183">
        <f t="shared" si="77"/>
        <v>0</v>
      </c>
      <c r="O168" s="183">
        <f t="shared" si="77"/>
        <v>2437.8</v>
      </c>
      <c r="P168" s="183">
        <f t="shared" si="77"/>
        <v>2254.5</v>
      </c>
      <c r="Q168" s="183">
        <f t="shared" si="77"/>
        <v>2519.4</v>
      </c>
    </row>
    <row r="169" spans="1:17" ht="191.25" customHeight="1" outlineLevel="3">
      <c r="A169" s="181" t="s">
        <v>829</v>
      </c>
      <c r="B169" s="180" t="s">
        <v>825</v>
      </c>
      <c r="C169" s="180" t="s">
        <v>824</v>
      </c>
      <c r="D169" s="180" t="s">
        <v>530</v>
      </c>
      <c r="E169" s="180" t="s">
        <v>219</v>
      </c>
      <c r="F169" s="180"/>
      <c r="G169" s="180"/>
      <c r="H169" s="180"/>
      <c r="I169" s="180"/>
      <c r="J169" s="179">
        <f aca="true" t="shared" si="78" ref="J169:Q169">SUM(J170)</f>
        <v>2042.8</v>
      </c>
      <c r="K169" s="179">
        <f t="shared" si="78"/>
        <v>2042.8</v>
      </c>
      <c r="L169" s="179">
        <f t="shared" si="78"/>
        <v>0</v>
      </c>
      <c r="M169" s="179">
        <f t="shared" si="78"/>
        <v>2042.8</v>
      </c>
      <c r="N169" s="179">
        <f t="shared" si="78"/>
        <v>0</v>
      </c>
      <c r="O169" s="179">
        <f t="shared" si="78"/>
        <v>2042.8</v>
      </c>
      <c r="P169" s="179">
        <f t="shared" si="78"/>
        <v>1954.5</v>
      </c>
      <c r="Q169" s="179">
        <f t="shared" si="78"/>
        <v>2103.4</v>
      </c>
    </row>
    <row r="170" spans="1:17" ht="63.75" customHeight="1" outlineLevel="4">
      <c r="A170" s="181" t="s">
        <v>745</v>
      </c>
      <c r="B170" s="180" t="s">
        <v>825</v>
      </c>
      <c r="C170" s="180" t="s">
        <v>824</v>
      </c>
      <c r="D170" s="180" t="s">
        <v>530</v>
      </c>
      <c r="E170" s="180" t="s">
        <v>334</v>
      </c>
      <c r="F170" s="180"/>
      <c r="G170" s="180"/>
      <c r="H170" s="180"/>
      <c r="I170" s="180"/>
      <c r="J170" s="179">
        <v>2042.8</v>
      </c>
      <c r="K170" s="179">
        <v>2042.8</v>
      </c>
      <c r="L170" s="179">
        <v>0</v>
      </c>
      <c r="M170" s="179">
        <v>2042.8</v>
      </c>
      <c r="N170" s="179">
        <v>0</v>
      </c>
      <c r="O170" s="179">
        <v>2042.8</v>
      </c>
      <c r="P170" s="179">
        <v>1954.5</v>
      </c>
      <c r="Q170" s="179">
        <v>2103.4</v>
      </c>
    </row>
    <row r="171" spans="1:17" ht="220.5" customHeight="1" outlineLevel="3">
      <c r="A171" s="181" t="s">
        <v>828</v>
      </c>
      <c r="B171" s="180" t="s">
        <v>825</v>
      </c>
      <c r="C171" s="180" t="s">
        <v>824</v>
      </c>
      <c r="D171" s="180" t="s">
        <v>528</v>
      </c>
      <c r="E171" s="180" t="s">
        <v>219</v>
      </c>
      <c r="F171" s="180"/>
      <c r="G171" s="180"/>
      <c r="H171" s="180"/>
      <c r="I171" s="180"/>
      <c r="J171" s="179">
        <f aca="true" t="shared" si="79" ref="J171:Q171">SUM(J172)</f>
        <v>140</v>
      </c>
      <c r="K171" s="179">
        <f t="shared" si="79"/>
        <v>140</v>
      </c>
      <c r="L171" s="179">
        <f t="shared" si="79"/>
        <v>0</v>
      </c>
      <c r="M171" s="179">
        <f t="shared" si="79"/>
        <v>140</v>
      </c>
      <c r="N171" s="179">
        <f t="shared" si="79"/>
        <v>0</v>
      </c>
      <c r="O171" s="179">
        <f t="shared" si="79"/>
        <v>140</v>
      </c>
      <c r="P171" s="179">
        <f t="shared" si="79"/>
        <v>140</v>
      </c>
      <c r="Q171" s="179">
        <f t="shared" si="79"/>
        <v>126</v>
      </c>
    </row>
    <row r="172" spans="1:17" ht="66" customHeight="1" outlineLevel="4">
      <c r="A172" s="181" t="s">
        <v>745</v>
      </c>
      <c r="B172" s="180" t="s">
        <v>825</v>
      </c>
      <c r="C172" s="180" t="s">
        <v>824</v>
      </c>
      <c r="D172" s="180" t="s">
        <v>528</v>
      </c>
      <c r="E172" s="180" t="s">
        <v>334</v>
      </c>
      <c r="F172" s="180"/>
      <c r="G172" s="180"/>
      <c r="H172" s="180"/>
      <c r="I172" s="180"/>
      <c r="J172" s="179">
        <v>140</v>
      </c>
      <c r="K172" s="179">
        <v>140</v>
      </c>
      <c r="L172" s="179">
        <v>0</v>
      </c>
      <c r="M172" s="179">
        <v>140</v>
      </c>
      <c r="N172" s="179">
        <v>0</v>
      </c>
      <c r="O172" s="179">
        <v>140</v>
      </c>
      <c r="P172" s="179">
        <v>140</v>
      </c>
      <c r="Q172" s="179">
        <v>126</v>
      </c>
    </row>
    <row r="173" spans="1:17" ht="189.75" customHeight="1" outlineLevel="3">
      <c r="A173" s="181" t="s">
        <v>827</v>
      </c>
      <c r="B173" s="180" t="s">
        <v>825</v>
      </c>
      <c r="C173" s="180" t="s">
        <v>824</v>
      </c>
      <c r="D173" s="180" t="s">
        <v>526</v>
      </c>
      <c r="E173" s="180" t="s">
        <v>219</v>
      </c>
      <c r="F173" s="180"/>
      <c r="G173" s="180"/>
      <c r="H173" s="180"/>
      <c r="I173" s="180"/>
      <c r="J173" s="179">
        <f aca="true" t="shared" si="80" ref="J173:Q173">SUM(J174)</f>
        <v>5</v>
      </c>
      <c r="K173" s="179">
        <f t="shared" si="80"/>
        <v>5</v>
      </c>
      <c r="L173" s="179">
        <f t="shared" si="80"/>
        <v>0</v>
      </c>
      <c r="M173" s="179">
        <f t="shared" si="80"/>
        <v>5</v>
      </c>
      <c r="N173" s="179">
        <f t="shared" si="80"/>
        <v>0</v>
      </c>
      <c r="O173" s="179">
        <f t="shared" si="80"/>
        <v>5</v>
      </c>
      <c r="P173" s="179">
        <f t="shared" si="80"/>
        <v>0</v>
      </c>
      <c r="Q173" s="179">
        <f t="shared" si="80"/>
        <v>0</v>
      </c>
    </row>
    <row r="174" spans="1:17" ht="67.5" customHeight="1" outlineLevel="4">
      <c r="A174" s="181" t="s">
        <v>745</v>
      </c>
      <c r="B174" s="180" t="s">
        <v>825</v>
      </c>
      <c r="C174" s="180" t="s">
        <v>824</v>
      </c>
      <c r="D174" s="180" t="s">
        <v>526</v>
      </c>
      <c r="E174" s="180" t="s">
        <v>334</v>
      </c>
      <c r="F174" s="180"/>
      <c r="G174" s="180"/>
      <c r="H174" s="180"/>
      <c r="I174" s="180"/>
      <c r="J174" s="179">
        <v>5</v>
      </c>
      <c r="K174" s="179">
        <v>5</v>
      </c>
      <c r="L174" s="179">
        <v>0</v>
      </c>
      <c r="M174" s="179">
        <v>5</v>
      </c>
      <c r="N174" s="179">
        <v>0</v>
      </c>
      <c r="O174" s="179">
        <v>5</v>
      </c>
      <c r="P174" s="179">
        <v>0</v>
      </c>
      <c r="Q174" s="179">
        <v>0</v>
      </c>
    </row>
    <row r="175" spans="1:17" ht="176.25" customHeight="1" outlineLevel="3">
      <c r="A175" s="181" t="s">
        <v>826</v>
      </c>
      <c r="B175" s="180" t="s">
        <v>825</v>
      </c>
      <c r="C175" s="180" t="s">
        <v>824</v>
      </c>
      <c r="D175" s="180" t="s">
        <v>524</v>
      </c>
      <c r="E175" s="180" t="s">
        <v>219</v>
      </c>
      <c r="F175" s="180"/>
      <c r="G175" s="180"/>
      <c r="H175" s="180"/>
      <c r="I175" s="180"/>
      <c r="J175" s="179">
        <f aca="true" t="shared" si="81" ref="J175:Q175">SUM(J176)</f>
        <v>250</v>
      </c>
      <c r="K175" s="179">
        <f t="shared" si="81"/>
        <v>250</v>
      </c>
      <c r="L175" s="179">
        <f t="shared" si="81"/>
        <v>0</v>
      </c>
      <c r="M175" s="179">
        <f t="shared" si="81"/>
        <v>250</v>
      </c>
      <c r="N175" s="179">
        <f t="shared" si="81"/>
        <v>0</v>
      </c>
      <c r="O175" s="179">
        <f t="shared" si="81"/>
        <v>250</v>
      </c>
      <c r="P175" s="179">
        <f t="shared" si="81"/>
        <v>160</v>
      </c>
      <c r="Q175" s="179">
        <f t="shared" si="81"/>
        <v>290</v>
      </c>
    </row>
    <row r="176" spans="1:17" ht="47.25" outlineLevel="4">
      <c r="A176" s="181" t="s">
        <v>724</v>
      </c>
      <c r="B176" s="180" t="s">
        <v>825</v>
      </c>
      <c r="C176" s="180" t="s">
        <v>824</v>
      </c>
      <c r="D176" s="180" t="s">
        <v>524</v>
      </c>
      <c r="E176" s="180" t="s">
        <v>337</v>
      </c>
      <c r="F176" s="180"/>
      <c r="G176" s="180"/>
      <c r="H176" s="180"/>
      <c r="I176" s="180"/>
      <c r="J176" s="179">
        <v>250</v>
      </c>
      <c r="K176" s="179">
        <v>250</v>
      </c>
      <c r="L176" s="179">
        <v>0</v>
      </c>
      <c r="M176" s="179">
        <v>250</v>
      </c>
      <c r="N176" s="179">
        <v>0</v>
      </c>
      <c r="O176" s="179">
        <v>250</v>
      </c>
      <c r="P176" s="179">
        <v>160</v>
      </c>
      <c r="Q176" s="179">
        <v>290</v>
      </c>
    </row>
    <row r="177" spans="1:17" ht="63">
      <c r="A177" s="185" t="s">
        <v>823</v>
      </c>
      <c r="B177" s="184" t="s">
        <v>811</v>
      </c>
      <c r="C177" s="184" t="s">
        <v>736</v>
      </c>
      <c r="D177" s="184" t="s">
        <v>727</v>
      </c>
      <c r="E177" s="184" t="s">
        <v>219</v>
      </c>
      <c r="F177" s="180"/>
      <c r="G177" s="180"/>
      <c r="H177" s="180"/>
      <c r="I177" s="180"/>
      <c r="J177" s="188">
        <f aca="true" t="shared" si="82" ref="J177:Q177">SUM(J178,J195)</f>
        <v>4756.63425</v>
      </c>
      <c r="K177" s="183">
        <f t="shared" si="82"/>
        <v>4567.2</v>
      </c>
      <c r="L177" s="183">
        <f t="shared" si="82"/>
        <v>0</v>
      </c>
      <c r="M177" s="183">
        <f t="shared" si="82"/>
        <v>4567.2</v>
      </c>
      <c r="N177" s="183">
        <f t="shared" si="82"/>
        <v>0</v>
      </c>
      <c r="O177" s="183">
        <f t="shared" si="82"/>
        <v>4567.2</v>
      </c>
      <c r="P177" s="183">
        <f t="shared" si="82"/>
        <v>4543</v>
      </c>
      <c r="Q177" s="183">
        <f t="shared" si="82"/>
        <v>4749.4</v>
      </c>
    </row>
    <row r="178" spans="1:17" ht="31.5" outlineLevel="1">
      <c r="A178" s="185" t="s">
        <v>735</v>
      </c>
      <c r="B178" s="184" t="s">
        <v>811</v>
      </c>
      <c r="C178" s="184" t="s">
        <v>734</v>
      </c>
      <c r="D178" s="184" t="s">
        <v>727</v>
      </c>
      <c r="E178" s="184" t="s">
        <v>219</v>
      </c>
      <c r="F178" s="180"/>
      <c r="G178" s="180"/>
      <c r="H178" s="180"/>
      <c r="I178" s="180"/>
      <c r="J178" s="188">
        <f aca="true" t="shared" si="83" ref="J178:Q178">SUM(J179,J186)</f>
        <v>4104.13425</v>
      </c>
      <c r="K178" s="183">
        <f t="shared" si="83"/>
        <v>3994.7</v>
      </c>
      <c r="L178" s="183">
        <f t="shared" si="83"/>
        <v>0</v>
      </c>
      <c r="M178" s="183">
        <f t="shared" si="83"/>
        <v>3994.7</v>
      </c>
      <c r="N178" s="183">
        <f t="shared" si="83"/>
        <v>0</v>
      </c>
      <c r="O178" s="183">
        <f t="shared" si="83"/>
        <v>3994.7</v>
      </c>
      <c r="P178" s="183">
        <f t="shared" si="83"/>
        <v>3850.5</v>
      </c>
      <c r="Q178" s="183">
        <f t="shared" si="83"/>
        <v>4056.9</v>
      </c>
    </row>
    <row r="179" spans="1:17" ht="78.75" outlineLevel="2">
      <c r="A179" s="185" t="s">
        <v>822</v>
      </c>
      <c r="B179" s="184" t="s">
        <v>811</v>
      </c>
      <c r="C179" s="184" t="s">
        <v>819</v>
      </c>
      <c r="D179" s="184" t="s">
        <v>727</v>
      </c>
      <c r="E179" s="184" t="s">
        <v>219</v>
      </c>
      <c r="F179" s="180"/>
      <c r="G179" s="180"/>
      <c r="H179" s="180"/>
      <c r="I179" s="180"/>
      <c r="J179" s="183">
        <f aca="true" t="shared" si="84" ref="J179:Q179">SUM(J180,J184)</f>
        <v>3677.7</v>
      </c>
      <c r="K179" s="183">
        <f t="shared" si="84"/>
        <v>3677.7</v>
      </c>
      <c r="L179" s="183">
        <f t="shared" si="84"/>
        <v>0</v>
      </c>
      <c r="M179" s="183">
        <f t="shared" si="84"/>
        <v>3677.7</v>
      </c>
      <c r="N179" s="183">
        <f t="shared" si="84"/>
        <v>0</v>
      </c>
      <c r="O179" s="183">
        <f t="shared" si="84"/>
        <v>3677.7</v>
      </c>
      <c r="P179" s="183">
        <f t="shared" si="84"/>
        <v>3604.5</v>
      </c>
      <c r="Q179" s="183">
        <f t="shared" si="84"/>
        <v>3701.6</v>
      </c>
    </row>
    <row r="180" spans="1:17" ht="220.5" outlineLevel="3">
      <c r="A180" s="181" t="s">
        <v>821</v>
      </c>
      <c r="B180" s="180" t="s">
        <v>811</v>
      </c>
      <c r="C180" s="180" t="s">
        <v>819</v>
      </c>
      <c r="D180" s="180" t="s">
        <v>442</v>
      </c>
      <c r="E180" s="180" t="s">
        <v>219</v>
      </c>
      <c r="F180" s="180"/>
      <c r="G180" s="180"/>
      <c r="H180" s="180"/>
      <c r="I180" s="180"/>
      <c r="J180" s="179">
        <f aca="true" t="shared" si="85" ref="J180:Q180">SUM(J181,J182,J183)</f>
        <v>3671.7</v>
      </c>
      <c r="K180" s="179">
        <f t="shared" si="85"/>
        <v>3671.7</v>
      </c>
      <c r="L180" s="179">
        <f t="shared" si="85"/>
        <v>0</v>
      </c>
      <c r="M180" s="179">
        <f t="shared" si="85"/>
        <v>3671.7</v>
      </c>
      <c r="N180" s="179">
        <f t="shared" si="85"/>
        <v>0</v>
      </c>
      <c r="O180" s="179">
        <f t="shared" si="85"/>
        <v>3671.7</v>
      </c>
      <c r="P180" s="179">
        <f t="shared" si="85"/>
        <v>3604.5</v>
      </c>
      <c r="Q180" s="179">
        <f t="shared" si="85"/>
        <v>3701.6</v>
      </c>
    </row>
    <row r="181" spans="1:17" ht="110.25" outlineLevel="4">
      <c r="A181" s="181" t="s">
        <v>725</v>
      </c>
      <c r="B181" s="180" t="s">
        <v>811</v>
      </c>
      <c r="C181" s="180" t="s">
        <v>819</v>
      </c>
      <c r="D181" s="180" t="s">
        <v>442</v>
      </c>
      <c r="E181" s="180" t="s">
        <v>394</v>
      </c>
      <c r="F181" s="180"/>
      <c r="G181" s="180"/>
      <c r="H181" s="180"/>
      <c r="I181" s="180"/>
      <c r="J181" s="179">
        <v>3354.5</v>
      </c>
      <c r="K181" s="179">
        <v>3354.5</v>
      </c>
      <c r="L181" s="179">
        <v>0</v>
      </c>
      <c r="M181" s="179">
        <v>3354.5</v>
      </c>
      <c r="N181" s="179">
        <v>0</v>
      </c>
      <c r="O181" s="179">
        <v>3354.5</v>
      </c>
      <c r="P181" s="179">
        <v>3351.5</v>
      </c>
      <c r="Q181" s="179">
        <v>3354.5</v>
      </c>
    </row>
    <row r="182" spans="1:17" ht="47.25" outlineLevel="4">
      <c r="A182" s="181" t="s">
        <v>724</v>
      </c>
      <c r="B182" s="180" t="s">
        <v>811</v>
      </c>
      <c r="C182" s="180" t="s">
        <v>819</v>
      </c>
      <c r="D182" s="180" t="s">
        <v>442</v>
      </c>
      <c r="E182" s="180" t="s">
        <v>337</v>
      </c>
      <c r="F182" s="180"/>
      <c r="G182" s="180"/>
      <c r="H182" s="180"/>
      <c r="I182" s="180"/>
      <c r="J182" s="179">
        <v>315.2</v>
      </c>
      <c r="K182" s="179">
        <v>315.2</v>
      </c>
      <c r="L182" s="179">
        <v>0</v>
      </c>
      <c r="M182" s="179">
        <v>315.2</v>
      </c>
      <c r="N182" s="179">
        <v>0</v>
      </c>
      <c r="O182" s="179">
        <v>315.2</v>
      </c>
      <c r="P182" s="179">
        <v>251</v>
      </c>
      <c r="Q182" s="179">
        <v>345.1</v>
      </c>
    </row>
    <row r="183" spans="1:17" ht="15.75" outlineLevel="4">
      <c r="A183" s="181" t="s">
        <v>723</v>
      </c>
      <c r="B183" s="180" t="s">
        <v>811</v>
      </c>
      <c r="C183" s="180" t="s">
        <v>819</v>
      </c>
      <c r="D183" s="180" t="s">
        <v>442</v>
      </c>
      <c r="E183" s="180" t="s">
        <v>369</v>
      </c>
      <c r="F183" s="180"/>
      <c r="G183" s="180"/>
      <c r="H183" s="180"/>
      <c r="I183" s="180"/>
      <c r="J183" s="179">
        <v>2</v>
      </c>
      <c r="K183" s="179">
        <v>2</v>
      </c>
      <c r="L183" s="179">
        <v>0</v>
      </c>
      <c r="M183" s="179">
        <v>2</v>
      </c>
      <c r="N183" s="179">
        <v>0</v>
      </c>
      <c r="O183" s="179">
        <v>2</v>
      </c>
      <c r="P183" s="179">
        <v>2</v>
      </c>
      <c r="Q183" s="179">
        <v>2</v>
      </c>
    </row>
    <row r="184" spans="1:17" ht="156.75" customHeight="1" outlineLevel="3">
      <c r="A184" s="181" t="s">
        <v>820</v>
      </c>
      <c r="B184" s="180" t="s">
        <v>811</v>
      </c>
      <c r="C184" s="180" t="s">
        <v>819</v>
      </c>
      <c r="D184" s="180" t="s">
        <v>364</v>
      </c>
      <c r="E184" s="180" t="s">
        <v>219</v>
      </c>
      <c r="F184" s="180"/>
      <c r="G184" s="180"/>
      <c r="H184" s="180"/>
      <c r="I184" s="180"/>
      <c r="J184" s="179">
        <f aca="true" t="shared" si="86" ref="J184:Q184">SUM(J185)</f>
        <v>6</v>
      </c>
      <c r="K184" s="179">
        <f t="shared" si="86"/>
        <v>6</v>
      </c>
      <c r="L184" s="179">
        <f t="shared" si="86"/>
        <v>0</v>
      </c>
      <c r="M184" s="179">
        <f t="shared" si="86"/>
        <v>6</v>
      </c>
      <c r="N184" s="179">
        <f t="shared" si="86"/>
        <v>0</v>
      </c>
      <c r="O184" s="179">
        <f t="shared" si="86"/>
        <v>6</v>
      </c>
      <c r="P184" s="179">
        <f t="shared" si="86"/>
        <v>0</v>
      </c>
      <c r="Q184" s="179">
        <f t="shared" si="86"/>
        <v>0</v>
      </c>
    </row>
    <row r="185" spans="1:17" ht="47.25" outlineLevel="4">
      <c r="A185" s="181" t="s">
        <v>724</v>
      </c>
      <c r="B185" s="180" t="s">
        <v>811</v>
      </c>
      <c r="C185" s="180" t="s">
        <v>819</v>
      </c>
      <c r="D185" s="180" t="s">
        <v>364</v>
      </c>
      <c r="E185" s="180" t="s">
        <v>337</v>
      </c>
      <c r="F185" s="180"/>
      <c r="G185" s="180"/>
      <c r="H185" s="180"/>
      <c r="I185" s="180"/>
      <c r="J185" s="179">
        <v>6</v>
      </c>
      <c r="K185" s="179">
        <v>6</v>
      </c>
      <c r="L185" s="179">
        <v>0</v>
      </c>
      <c r="M185" s="179">
        <v>6</v>
      </c>
      <c r="N185" s="179">
        <v>0</v>
      </c>
      <c r="O185" s="179">
        <v>6</v>
      </c>
      <c r="P185" s="179">
        <v>0</v>
      </c>
      <c r="Q185" s="179">
        <v>0</v>
      </c>
    </row>
    <row r="186" spans="1:17" ht="31.5" outlineLevel="2">
      <c r="A186" s="185" t="s">
        <v>733</v>
      </c>
      <c r="B186" s="184" t="s">
        <v>811</v>
      </c>
      <c r="C186" s="184" t="s">
        <v>731</v>
      </c>
      <c r="D186" s="184" t="s">
        <v>727</v>
      </c>
      <c r="E186" s="184" t="s">
        <v>219</v>
      </c>
      <c r="F186" s="180"/>
      <c r="G186" s="180"/>
      <c r="H186" s="180"/>
      <c r="I186" s="180"/>
      <c r="J186" s="188">
        <f aca="true" t="shared" si="87" ref="J186:Q186">SUM(J187,J189,J191,J193)</f>
        <v>426.43424999999996</v>
      </c>
      <c r="K186" s="183">
        <f t="shared" si="87"/>
        <v>317</v>
      </c>
      <c r="L186" s="183">
        <f t="shared" si="87"/>
        <v>0</v>
      </c>
      <c r="M186" s="183">
        <f t="shared" si="87"/>
        <v>317</v>
      </c>
      <c r="N186" s="183">
        <f t="shared" si="87"/>
        <v>0</v>
      </c>
      <c r="O186" s="183">
        <f t="shared" si="87"/>
        <v>317</v>
      </c>
      <c r="P186" s="183">
        <f t="shared" si="87"/>
        <v>246</v>
      </c>
      <c r="Q186" s="183">
        <f t="shared" si="87"/>
        <v>355.3</v>
      </c>
    </row>
    <row r="187" spans="1:17" ht="174.75" customHeight="1" outlineLevel="3">
      <c r="A187" s="181" t="s">
        <v>818</v>
      </c>
      <c r="B187" s="180" t="s">
        <v>811</v>
      </c>
      <c r="C187" s="180" t="s">
        <v>731</v>
      </c>
      <c r="D187" s="180" t="s">
        <v>411</v>
      </c>
      <c r="E187" s="180" t="s">
        <v>219</v>
      </c>
      <c r="F187" s="180"/>
      <c r="G187" s="180"/>
      <c r="H187" s="180"/>
      <c r="I187" s="180"/>
      <c r="J187" s="179">
        <f aca="true" t="shared" si="88" ref="J187:Q187">SUM(J188)</f>
        <v>87</v>
      </c>
      <c r="K187" s="179">
        <f t="shared" si="88"/>
        <v>87</v>
      </c>
      <c r="L187" s="179">
        <f t="shared" si="88"/>
        <v>0</v>
      </c>
      <c r="M187" s="179">
        <f t="shared" si="88"/>
        <v>87</v>
      </c>
      <c r="N187" s="179">
        <f t="shared" si="88"/>
        <v>0</v>
      </c>
      <c r="O187" s="179">
        <f t="shared" si="88"/>
        <v>87</v>
      </c>
      <c r="P187" s="179">
        <f t="shared" si="88"/>
        <v>66.5</v>
      </c>
      <c r="Q187" s="179">
        <f t="shared" si="88"/>
        <v>93.5</v>
      </c>
    </row>
    <row r="188" spans="1:17" ht="47.25" outlineLevel="4">
      <c r="A188" s="181" t="s">
        <v>724</v>
      </c>
      <c r="B188" s="180" t="s">
        <v>811</v>
      </c>
      <c r="C188" s="180" t="s">
        <v>731</v>
      </c>
      <c r="D188" s="180" t="s">
        <v>411</v>
      </c>
      <c r="E188" s="180" t="s">
        <v>337</v>
      </c>
      <c r="F188" s="180"/>
      <c r="G188" s="180"/>
      <c r="H188" s="180"/>
      <c r="I188" s="180"/>
      <c r="J188" s="179">
        <v>87</v>
      </c>
      <c r="K188" s="179">
        <v>87</v>
      </c>
      <c r="L188" s="179">
        <v>0</v>
      </c>
      <c r="M188" s="179">
        <v>87</v>
      </c>
      <c r="N188" s="179">
        <v>0</v>
      </c>
      <c r="O188" s="179">
        <v>87</v>
      </c>
      <c r="P188" s="179">
        <v>66.5</v>
      </c>
      <c r="Q188" s="179">
        <v>93.5</v>
      </c>
    </row>
    <row r="189" spans="1:17" ht="175.5" customHeight="1" outlineLevel="3">
      <c r="A189" s="181" t="s">
        <v>817</v>
      </c>
      <c r="B189" s="180" t="s">
        <v>811</v>
      </c>
      <c r="C189" s="180" t="s">
        <v>731</v>
      </c>
      <c r="D189" s="180" t="s">
        <v>409</v>
      </c>
      <c r="E189" s="180" t="s">
        <v>219</v>
      </c>
      <c r="F189" s="180"/>
      <c r="G189" s="180"/>
      <c r="H189" s="180"/>
      <c r="I189" s="180"/>
      <c r="J189" s="179">
        <f aca="true" t="shared" si="89" ref="J189:Q189">SUM(J190)</f>
        <v>86</v>
      </c>
      <c r="K189" s="179">
        <f t="shared" si="89"/>
        <v>86</v>
      </c>
      <c r="L189" s="179">
        <f t="shared" si="89"/>
        <v>0</v>
      </c>
      <c r="M189" s="179">
        <f t="shared" si="89"/>
        <v>86</v>
      </c>
      <c r="N189" s="179">
        <f t="shared" si="89"/>
        <v>0</v>
      </c>
      <c r="O189" s="179">
        <f t="shared" si="89"/>
        <v>86</v>
      </c>
      <c r="P189" s="179">
        <f t="shared" si="89"/>
        <v>66.5</v>
      </c>
      <c r="Q189" s="179">
        <f t="shared" si="89"/>
        <v>93.5</v>
      </c>
    </row>
    <row r="190" spans="1:17" ht="47.25" outlineLevel="4">
      <c r="A190" s="181" t="s">
        <v>724</v>
      </c>
      <c r="B190" s="180" t="s">
        <v>811</v>
      </c>
      <c r="C190" s="180" t="s">
        <v>731</v>
      </c>
      <c r="D190" s="180" t="s">
        <v>409</v>
      </c>
      <c r="E190" s="180" t="s">
        <v>337</v>
      </c>
      <c r="F190" s="180"/>
      <c r="G190" s="180"/>
      <c r="H190" s="180"/>
      <c r="I190" s="180"/>
      <c r="J190" s="179">
        <v>86</v>
      </c>
      <c r="K190" s="179">
        <v>86</v>
      </c>
      <c r="L190" s="179">
        <v>0</v>
      </c>
      <c r="M190" s="179">
        <v>86</v>
      </c>
      <c r="N190" s="179">
        <v>0</v>
      </c>
      <c r="O190" s="179">
        <v>86</v>
      </c>
      <c r="P190" s="179">
        <v>66.5</v>
      </c>
      <c r="Q190" s="179">
        <v>93.5</v>
      </c>
    </row>
    <row r="191" spans="1:17" ht="174.75" customHeight="1" outlineLevel="3">
      <c r="A191" s="181" t="s">
        <v>816</v>
      </c>
      <c r="B191" s="180" t="s">
        <v>811</v>
      </c>
      <c r="C191" s="180" t="s">
        <v>731</v>
      </c>
      <c r="D191" s="180" t="s">
        <v>407</v>
      </c>
      <c r="E191" s="180" t="s">
        <v>219</v>
      </c>
      <c r="F191" s="180"/>
      <c r="G191" s="180"/>
      <c r="H191" s="180"/>
      <c r="I191" s="180"/>
      <c r="J191" s="187">
        <f aca="true" t="shared" si="90" ref="J191:Q191">SUM(J192)</f>
        <v>253.23425</v>
      </c>
      <c r="K191" s="179">
        <f t="shared" si="90"/>
        <v>144</v>
      </c>
      <c r="L191" s="179">
        <f t="shared" si="90"/>
        <v>0</v>
      </c>
      <c r="M191" s="179">
        <f t="shared" si="90"/>
        <v>144</v>
      </c>
      <c r="N191" s="179">
        <f t="shared" si="90"/>
        <v>0</v>
      </c>
      <c r="O191" s="179">
        <f t="shared" si="90"/>
        <v>144</v>
      </c>
      <c r="P191" s="179">
        <f t="shared" si="90"/>
        <v>113</v>
      </c>
      <c r="Q191" s="179">
        <f t="shared" si="90"/>
        <v>161.7</v>
      </c>
    </row>
    <row r="192" spans="1:17" ht="47.25" outlineLevel="4">
      <c r="A192" s="181" t="s">
        <v>724</v>
      </c>
      <c r="B192" s="180" t="s">
        <v>811</v>
      </c>
      <c r="C192" s="180" t="s">
        <v>731</v>
      </c>
      <c r="D192" s="180" t="s">
        <v>407</v>
      </c>
      <c r="E192" s="180" t="s">
        <v>337</v>
      </c>
      <c r="F192" s="180"/>
      <c r="G192" s="180"/>
      <c r="H192" s="180"/>
      <c r="I192" s="180"/>
      <c r="J192" s="187">
        <v>253.23425</v>
      </c>
      <c r="K192" s="179">
        <v>144</v>
      </c>
      <c r="L192" s="179">
        <v>0</v>
      </c>
      <c r="M192" s="179">
        <v>144</v>
      </c>
      <c r="N192" s="179">
        <v>0</v>
      </c>
      <c r="O192" s="179">
        <v>144</v>
      </c>
      <c r="P192" s="179">
        <v>113</v>
      </c>
      <c r="Q192" s="179">
        <v>161.7</v>
      </c>
    </row>
    <row r="193" spans="1:17" ht="174" customHeight="1" outlineLevel="3">
      <c r="A193" s="181" t="s">
        <v>815</v>
      </c>
      <c r="B193" s="180" t="s">
        <v>811</v>
      </c>
      <c r="C193" s="180" t="s">
        <v>731</v>
      </c>
      <c r="D193" s="180" t="s">
        <v>349</v>
      </c>
      <c r="E193" s="180" t="s">
        <v>219</v>
      </c>
      <c r="F193" s="180"/>
      <c r="G193" s="180"/>
      <c r="H193" s="180"/>
      <c r="I193" s="180"/>
      <c r="J193" s="179">
        <f aca="true" t="shared" si="91" ref="J193:Q193">SUM(J194)</f>
        <v>0.2</v>
      </c>
      <c r="K193" s="179">
        <f t="shared" si="91"/>
        <v>0</v>
      </c>
      <c r="L193" s="179">
        <f t="shared" si="91"/>
        <v>0</v>
      </c>
      <c r="M193" s="179">
        <f t="shared" si="91"/>
        <v>0</v>
      </c>
      <c r="N193" s="179">
        <f t="shared" si="91"/>
        <v>0</v>
      </c>
      <c r="O193" s="179">
        <f t="shared" si="91"/>
        <v>0</v>
      </c>
      <c r="P193" s="179">
        <f t="shared" si="91"/>
        <v>0</v>
      </c>
      <c r="Q193" s="179">
        <f t="shared" si="91"/>
        <v>6.6</v>
      </c>
    </row>
    <row r="194" spans="1:17" ht="15.75" outlineLevel="4">
      <c r="A194" s="181" t="s">
        <v>814</v>
      </c>
      <c r="B194" s="180" t="s">
        <v>811</v>
      </c>
      <c r="C194" s="180" t="s">
        <v>731</v>
      </c>
      <c r="D194" s="180" t="s">
        <v>349</v>
      </c>
      <c r="E194" s="180" t="s">
        <v>348</v>
      </c>
      <c r="F194" s="180"/>
      <c r="G194" s="180"/>
      <c r="H194" s="180"/>
      <c r="I194" s="180"/>
      <c r="J194" s="179">
        <v>0.2</v>
      </c>
      <c r="K194" s="179">
        <v>0</v>
      </c>
      <c r="L194" s="179">
        <v>0</v>
      </c>
      <c r="M194" s="179">
        <v>0</v>
      </c>
      <c r="N194" s="179">
        <v>0</v>
      </c>
      <c r="O194" s="179">
        <v>0</v>
      </c>
      <c r="P194" s="179">
        <v>0</v>
      </c>
      <c r="Q194" s="179">
        <v>6.6</v>
      </c>
    </row>
    <row r="195" spans="1:17" ht="15.75" outlineLevel="1">
      <c r="A195" s="185" t="s">
        <v>749</v>
      </c>
      <c r="B195" s="184" t="s">
        <v>811</v>
      </c>
      <c r="C195" s="184" t="s">
        <v>748</v>
      </c>
      <c r="D195" s="184" t="s">
        <v>727</v>
      </c>
      <c r="E195" s="184" t="s">
        <v>219</v>
      </c>
      <c r="F195" s="180"/>
      <c r="G195" s="180"/>
      <c r="H195" s="180"/>
      <c r="I195" s="180"/>
      <c r="J195" s="183">
        <f aca="true" t="shared" si="92" ref="J195:Q197">SUM(J196)</f>
        <v>652.5</v>
      </c>
      <c r="K195" s="183">
        <f t="shared" si="92"/>
        <v>572.5</v>
      </c>
      <c r="L195" s="183">
        <f t="shared" si="92"/>
        <v>0</v>
      </c>
      <c r="M195" s="183">
        <f t="shared" si="92"/>
        <v>572.5</v>
      </c>
      <c r="N195" s="183">
        <f t="shared" si="92"/>
        <v>0</v>
      </c>
      <c r="O195" s="183">
        <f t="shared" si="92"/>
        <v>572.5</v>
      </c>
      <c r="P195" s="183">
        <f t="shared" si="92"/>
        <v>692.5</v>
      </c>
      <c r="Q195" s="183">
        <f t="shared" si="92"/>
        <v>692.5</v>
      </c>
    </row>
    <row r="196" spans="1:17" ht="15.75" outlineLevel="2">
      <c r="A196" s="185" t="s">
        <v>813</v>
      </c>
      <c r="B196" s="184" t="s">
        <v>811</v>
      </c>
      <c r="C196" s="184" t="s">
        <v>810</v>
      </c>
      <c r="D196" s="184" t="s">
        <v>727</v>
      </c>
      <c r="E196" s="184" t="s">
        <v>219</v>
      </c>
      <c r="F196" s="180"/>
      <c r="G196" s="180"/>
      <c r="H196" s="180"/>
      <c r="I196" s="180"/>
      <c r="J196" s="183">
        <f t="shared" si="92"/>
        <v>652.5</v>
      </c>
      <c r="K196" s="183">
        <f t="shared" si="92"/>
        <v>572.5</v>
      </c>
      <c r="L196" s="183">
        <f t="shared" si="92"/>
        <v>0</v>
      </c>
      <c r="M196" s="183">
        <f t="shared" si="92"/>
        <v>572.5</v>
      </c>
      <c r="N196" s="183">
        <f t="shared" si="92"/>
        <v>0</v>
      </c>
      <c r="O196" s="183">
        <f t="shared" si="92"/>
        <v>572.5</v>
      </c>
      <c r="P196" s="183">
        <f t="shared" si="92"/>
        <v>692.5</v>
      </c>
      <c r="Q196" s="183">
        <f t="shared" si="92"/>
        <v>692.5</v>
      </c>
    </row>
    <row r="197" spans="1:17" ht="162" customHeight="1" outlineLevel="3">
      <c r="A197" s="181" t="s">
        <v>812</v>
      </c>
      <c r="B197" s="180" t="s">
        <v>811</v>
      </c>
      <c r="C197" s="180" t="s">
        <v>810</v>
      </c>
      <c r="D197" s="180" t="s">
        <v>426</v>
      </c>
      <c r="E197" s="180" t="s">
        <v>219</v>
      </c>
      <c r="F197" s="180"/>
      <c r="G197" s="180"/>
      <c r="H197" s="180"/>
      <c r="I197" s="180"/>
      <c r="J197" s="179">
        <f t="shared" si="92"/>
        <v>652.5</v>
      </c>
      <c r="K197" s="179">
        <f t="shared" si="92"/>
        <v>572.5</v>
      </c>
      <c r="L197" s="179">
        <f t="shared" si="92"/>
        <v>0</v>
      </c>
      <c r="M197" s="179">
        <f t="shared" si="92"/>
        <v>572.5</v>
      </c>
      <c r="N197" s="179">
        <f t="shared" si="92"/>
        <v>0</v>
      </c>
      <c r="O197" s="179">
        <f t="shared" si="92"/>
        <v>572.5</v>
      </c>
      <c r="P197" s="179">
        <f t="shared" si="92"/>
        <v>692.5</v>
      </c>
      <c r="Q197" s="179">
        <f t="shared" si="92"/>
        <v>692.5</v>
      </c>
    </row>
    <row r="198" spans="1:17" ht="31.5" outlineLevel="4">
      <c r="A198" s="181" t="s">
        <v>740</v>
      </c>
      <c r="B198" s="180" t="s">
        <v>811</v>
      </c>
      <c r="C198" s="180" t="s">
        <v>810</v>
      </c>
      <c r="D198" s="180" t="s">
        <v>426</v>
      </c>
      <c r="E198" s="180" t="s">
        <v>425</v>
      </c>
      <c r="F198" s="180"/>
      <c r="G198" s="180"/>
      <c r="H198" s="180"/>
      <c r="I198" s="180"/>
      <c r="J198" s="179">
        <v>652.5</v>
      </c>
      <c r="K198" s="179">
        <v>572.5</v>
      </c>
      <c r="L198" s="179">
        <v>0</v>
      </c>
      <c r="M198" s="179">
        <v>572.5</v>
      </c>
      <c r="N198" s="179">
        <v>0</v>
      </c>
      <c r="O198" s="179">
        <v>572.5</v>
      </c>
      <c r="P198" s="179">
        <v>692.5</v>
      </c>
      <c r="Q198" s="179">
        <v>692.5</v>
      </c>
    </row>
    <row r="199" spans="1:17" ht="51" customHeight="1">
      <c r="A199" s="185" t="s">
        <v>809</v>
      </c>
      <c r="B199" s="184" t="s">
        <v>739</v>
      </c>
      <c r="C199" s="184" t="s">
        <v>736</v>
      </c>
      <c r="D199" s="184" t="s">
        <v>727</v>
      </c>
      <c r="E199" s="184" t="s">
        <v>219</v>
      </c>
      <c r="F199" s="184"/>
      <c r="G199" s="184"/>
      <c r="H199" s="184"/>
      <c r="I199" s="184"/>
      <c r="J199" s="190">
        <f aca="true" t="shared" si="93" ref="J199:Q199">SUM(J200,J344)</f>
        <v>117100.30500000002</v>
      </c>
      <c r="K199" s="183">
        <f t="shared" si="93"/>
        <v>106163.1</v>
      </c>
      <c r="L199" s="183">
        <f t="shared" si="93"/>
        <v>0</v>
      </c>
      <c r="M199" s="183">
        <f t="shared" si="93"/>
        <v>106163.1</v>
      </c>
      <c r="N199" s="183">
        <f t="shared" si="93"/>
        <v>0</v>
      </c>
      <c r="O199" s="183">
        <f t="shared" si="93"/>
        <v>106163.1</v>
      </c>
      <c r="P199" s="183">
        <f t="shared" si="93"/>
        <v>108107.50000000001</v>
      </c>
      <c r="Q199" s="183">
        <f t="shared" si="93"/>
        <v>104363.9</v>
      </c>
    </row>
    <row r="200" spans="1:17" ht="15.75" outlineLevel="1">
      <c r="A200" s="185" t="s">
        <v>808</v>
      </c>
      <c r="B200" s="184" t="s">
        <v>739</v>
      </c>
      <c r="C200" s="184" t="s">
        <v>807</v>
      </c>
      <c r="D200" s="184" t="s">
        <v>727</v>
      </c>
      <c r="E200" s="184" t="s">
        <v>219</v>
      </c>
      <c r="F200" s="180"/>
      <c r="G200" s="180"/>
      <c r="H200" s="180"/>
      <c r="I200" s="180"/>
      <c r="J200" s="190">
        <f aca="true" t="shared" si="94" ref="J200:Q200">SUM(J201,J234,J305,J308,J321)</f>
        <v>115532.90500000003</v>
      </c>
      <c r="K200" s="183">
        <f t="shared" si="94"/>
        <v>106110.1</v>
      </c>
      <c r="L200" s="183">
        <f t="shared" si="94"/>
        <v>0</v>
      </c>
      <c r="M200" s="183">
        <f t="shared" si="94"/>
        <v>106110.1</v>
      </c>
      <c r="N200" s="183">
        <f t="shared" si="94"/>
        <v>0</v>
      </c>
      <c r="O200" s="183">
        <f t="shared" si="94"/>
        <v>106110.1</v>
      </c>
      <c r="P200" s="183">
        <f t="shared" si="94"/>
        <v>106530.30000000002</v>
      </c>
      <c r="Q200" s="183">
        <f t="shared" si="94"/>
        <v>102793.9</v>
      </c>
    </row>
    <row r="201" spans="1:17" ht="15.75" outlineLevel="2">
      <c r="A201" s="185" t="s">
        <v>806</v>
      </c>
      <c r="B201" s="184" t="s">
        <v>739</v>
      </c>
      <c r="C201" s="184" t="s">
        <v>796</v>
      </c>
      <c r="D201" s="184" t="s">
        <v>727</v>
      </c>
      <c r="E201" s="184" t="s">
        <v>219</v>
      </c>
      <c r="F201" s="180"/>
      <c r="G201" s="180"/>
      <c r="H201" s="180"/>
      <c r="I201" s="180"/>
      <c r="J201" s="183">
        <f aca="true" t="shared" si="95" ref="J201:Q201">SUM(J202,J206,J208,J210,J213,J215,J217,J219,J221,J224,J226,J228,J230,J232)</f>
        <v>34989.1</v>
      </c>
      <c r="K201" s="183">
        <f t="shared" si="95"/>
        <v>31156.699999999997</v>
      </c>
      <c r="L201" s="183">
        <f t="shared" si="95"/>
        <v>0</v>
      </c>
      <c r="M201" s="183">
        <f t="shared" si="95"/>
        <v>31156.699999999997</v>
      </c>
      <c r="N201" s="183">
        <f t="shared" si="95"/>
        <v>0</v>
      </c>
      <c r="O201" s="183">
        <f t="shared" si="95"/>
        <v>31156.699999999997</v>
      </c>
      <c r="P201" s="183">
        <f t="shared" si="95"/>
        <v>32553.4</v>
      </c>
      <c r="Q201" s="183">
        <f t="shared" si="95"/>
        <v>30595</v>
      </c>
    </row>
    <row r="202" spans="1:17" ht="240" customHeight="1" outlineLevel="3">
      <c r="A202" s="181" t="s">
        <v>805</v>
      </c>
      <c r="B202" s="180" t="s">
        <v>739</v>
      </c>
      <c r="C202" s="180" t="s">
        <v>796</v>
      </c>
      <c r="D202" s="180" t="s">
        <v>709</v>
      </c>
      <c r="E202" s="180" t="s">
        <v>219</v>
      </c>
      <c r="F202" s="180"/>
      <c r="G202" s="180"/>
      <c r="H202" s="180"/>
      <c r="I202" s="180"/>
      <c r="J202" s="179">
        <f aca="true" t="shared" si="96" ref="J202:Q202">SUM(J203:J205)</f>
        <v>20705.8</v>
      </c>
      <c r="K202" s="179">
        <f t="shared" si="96"/>
        <v>20865.8</v>
      </c>
      <c r="L202" s="179">
        <f t="shared" si="96"/>
        <v>0</v>
      </c>
      <c r="M202" s="179">
        <f t="shared" si="96"/>
        <v>20865.8</v>
      </c>
      <c r="N202" s="179">
        <f t="shared" si="96"/>
        <v>0</v>
      </c>
      <c r="O202" s="179">
        <f t="shared" si="96"/>
        <v>20865.8</v>
      </c>
      <c r="P202" s="179">
        <f t="shared" si="96"/>
        <v>20447.8</v>
      </c>
      <c r="Q202" s="179">
        <f t="shared" si="96"/>
        <v>22079.1</v>
      </c>
    </row>
    <row r="203" spans="1:17" ht="114.75" customHeight="1" outlineLevel="4">
      <c r="A203" s="181" t="s">
        <v>725</v>
      </c>
      <c r="B203" s="180" t="s">
        <v>739</v>
      </c>
      <c r="C203" s="180" t="s">
        <v>796</v>
      </c>
      <c r="D203" s="180" t="s">
        <v>709</v>
      </c>
      <c r="E203" s="180" t="s">
        <v>394</v>
      </c>
      <c r="F203" s="180"/>
      <c r="G203" s="180"/>
      <c r="H203" s="180"/>
      <c r="I203" s="180"/>
      <c r="J203" s="179">
        <v>9750.5</v>
      </c>
      <c r="K203" s="179">
        <v>9250.5</v>
      </c>
      <c r="L203" s="179">
        <v>0</v>
      </c>
      <c r="M203" s="179">
        <v>9250.5</v>
      </c>
      <c r="N203" s="179">
        <v>0</v>
      </c>
      <c r="O203" s="179">
        <v>9250.5</v>
      </c>
      <c r="P203" s="179">
        <v>9250.5</v>
      </c>
      <c r="Q203" s="179">
        <v>9250.5</v>
      </c>
    </row>
    <row r="204" spans="1:17" ht="47.25" outlineLevel="4">
      <c r="A204" s="181" t="s">
        <v>724</v>
      </c>
      <c r="B204" s="180" t="s">
        <v>739</v>
      </c>
      <c r="C204" s="180" t="s">
        <v>796</v>
      </c>
      <c r="D204" s="180" t="s">
        <v>709</v>
      </c>
      <c r="E204" s="180" t="s">
        <v>337</v>
      </c>
      <c r="F204" s="180"/>
      <c r="G204" s="180"/>
      <c r="H204" s="180"/>
      <c r="I204" s="180"/>
      <c r="J204" s="179">
        <v>10580.8</v>
      </c>
      <c r="K204" s="179">
        <v>11240.8</v>
      </c>
      <c r="L204" s="179">
        <v>0</v>
      </c>
      <c r="M204" s="179">
        <v>11240.8</v>
      </c>
      <c r="N204" s="179">
        <v>0</v>
      </c>
      <c r="O204" s="179">
        <v>11240.8</v>
      </c>
      <c r="P204" s="179">
        <v>10822.8</v>
      </c>
      <c r="Q204" s="179">
        <v>12454.1</v>
      </c>
    </row>
    <row r="205" spans="1:17" ht="15.75" outlineLevel="4">
      <c r="A205" s="181" t="s">
        <v>723</v>
      </c>
      <c r="B205" s="180" t="s">
        <v>739</v>
      </c>
      <c r="C205" s="180" t="s">
        <v>796</v>
      </c>
      <c r="D205" s="180" t="s">
        <v>709</v>
      </c>
      <c r="E205" s="180" t="s">
        <v>369</v>
      </c>
      <c r="F205" s="180"/>
      <c r="G205" s="180"/>
      <c r="H205" s="180"/>
      <c r="I205" s="180"/>
      <c r="J205" s="179">
        <v>374.5</v>
      </c>
      <c r="K205" s="179">
        <v>374.5</v>
      </c>
      <c r="L205" s="179">
        <v>0</v>
      </c>
      <c r="M205" s="179">
        <v>374.5</v>
      </c>
      <c r="N205" s="179">
        <v>0</v>
      </c>
      <c r="O205" s="179">
        <v>374.5</v>
      </c>
      <c r="P205" s="179">
        <v>374.5</v>
      </c>
      <c r="Q205" s="179">
        <v>374.5</v>
      </c>
    </row>
    <row r="206" spans="1:17" ht="189" outlineLevel="4">
      <c r="A206" s="181" t="s">
        <v>804</v>
      </c>
      <c r="B206" s="180" t="s">
        <v>739</v>
      </c>
      <c r="C206" s="180" t="s">
        <v>796</v>
      </c>
      <c r="D206" s="180" t="s">
        <v>707</v>
      </c>
      <c r="E206" s="180" t="s">
        <v>219</v>
      </c>
      <c r="F206" s="180"/>
      <c r="G206" s="180"/>
      <c r="H206" s="180"/>
      <c r="I206" s="180"/>
      <c r="J206" s="179">
        <f aca="true" t="shared" si="97" ref="J206:Q206">SUM(J207)</f>
        <v>30</v>
      </c>
      <c r="K206" s="179">
        <f t="shared" si="97"/>
        <v>0</v>
      </c>
      <c r="L206" s="179">
        <f t="shared" si="97"/>
        <v>0</v>
      </c>
      <c r="M206" s="179">
        <f t="shared" si="97"/>
        <v>0</v>
      </c>
      <c r="N206" s="179">
        <f t="shared" si="97"/>
        <v>0</v>
      </c>
      <c r="O206" s="179">
        <f t="shared" si="97"/>
        <v>0</v>
      </c>
      <c r="P206" s="179">
        <f t="shared" si="97"/>
        <v>0</v>
      </c>
      <c r="Q206" s="179">
        <f t="shared" si="97"/>
        <v>0</v>
      </c>
    </row>
    <row r="207" spans="1:17" ht="47.25" outlineLevel="4">
      <c r="A207" s="181" t="s">
        <v>724</v>
      </c>
      <c r="B207" s="180" t="s">
        <v>739</v>
      </c>
      <c r="C207" s="180" t="s">
        <v>796</v>
      </c>
      <c r="D207" s="180" t="s">
        <v>707</v>
      </c>
      <c r="E207" s="180" t="s">
        <v>337</v>
      </c>
      <c r="F207" s="180"/>
      <c r="G207" s="180"/>
      <c r="H207" s="180"/>
      <c r="I207" s="180"/>
      <c r="J207" s="179">
        <v>30</v>
      </c>
      <c r="K207" s="179"/>
      <c r="L207" s="179"/>
      <c r="M207" s="179"/>
      <c r="N207" s="179"/>
      <c r="O207" s="179"/>
      <c r="P207" s="179"/>
      <c r="Q207" s="179"/>
    </row>
    <row r="208" spans="1:17" ht="300.75" customHeight="1" outlineLevel="3">
      <c r="A208" s="201" t="s">
        <v>803</v>
      </c>
      <c r="B208" s="180" t="s">
        <v>739</v>
      </c>
      <c r="C208" s="180" t="s">
        <v>796</v>
      </c>
      <c r="D208" s="180" t="s">
        <v>704</v>
      </c>
      <c r="E208" s="180" t="s">
        <v>219</v>
      </c>
      <c r="F208" s="180"/>
      <c r="G208" s="180"/>
      <c r="H208" s="180"/>
      <c r="I208" s="180"/>
      <c r="J208" s="179">
        <f aca="true" t="shared" si="98" ref="J208:Q208">SUM(J209)</f>
        <v>585.8</v>
      </c>
      <c r="K208" s="179">
        <f t="shared" si="98"/>
        <v>568.6</v>
      </c>
      <c r="L208" s="179">
        <f t="shared" si="98"/>
        <v>0</v>
      </c>
      <c r="M208" s="179">
        <f t="shared" si="98"/>
        <v>568.6</v>
      </c>
      <c r="N208" s="179">
        <f t="shared" si="98"/>
        <v>0</v>
      </c>
      <c r="O208" s="179">
        <f t="shared" si="98"/>
        <v>568.6</v>
      </c>
      <c r="P208" s="179">
        <f t="shared" si="98"/>
        <v>709.9</v>
      </c>
      <c r="Q208" s="179">
        <f t="shared" si="98"/>
        <v>784.8</v>
      </c>
    </row>
    <row r="209" spans="1:17" ht="47.25" outlineLevel="4">
      <c r="A209" s="181" t="s">
        <v>724</v>
      </c>
      <c r="B209" s="180" t="s">
        <v>739</v>
      </c>
      <c r="C209" s="180" t="s">
        <v>796</v>
      </c>
      <c r="D209" s="180" t="s">
        <v>704</v>
      </c>
      <c r="E209" s="180" t="s">
        <v>337</v>
      </c>
      <c r="F209" s="180"/>
      <c r="G209" s="180"/>
      <c r="H209" s="180"/>
      <c r="I209" s="180"/>
      <c r="J209" s="179">
        <v>585.8</v>
      </c>
      <c r="K209" s="179">
        <v>568.6</v>
      </c>
      <c r="L209" s="179">
        <v>0</v>
      </c>
      <c r="M209" s="179">
        <v>568.6</v>
      </c>
      <c r="N209" s="179">
        <v>0</v>
      </c>
      <c r="O209" s="179">
        <v>568.6</v>
      </c>
      <c r="P209" s="179">
        <v>709.9</v>
      </c>
      <c r="Q209" s="179">
        <v>784.8</v>
      </c>
    </row>
    <row r="210" spans="1:17" ht="331.5" customHeight="1" outlineLevel="3">
      <c r="A210" s="181" t="s">
        <v>802</v>
      </c>
      <c r="B210" s="180" t="s">
        <v>739</v>
      </c>
      <c r="C210" s="180" t="s">
        <v>796</v>
      </c>
      <c r="D210" s="180" t="s">
        <v>700</v>
      </c>
      <c r="E210" s="180" t="s">
        <v>219</v>
      </c>
      <c r="F210" s="180"/>
      <c r="G210" s="180"/>
      <c r="H210" s="180"/>
      <c r="I210" s="180"/>
      <c r="J210" s="179">
        <f aca="true" t="shared" si="99" ref="J210:Q210">SUM(J211:J212)</f>
        <v>12015</v>
      </c>
      <c r="K210" s="179">
        <f t="shared" si="99"/>
        <v>8995.300000000001</v>
      </c>
      <c r="L210" s="179">
        <f t="shared" si="99"/>
        <v>0</v>
      </c>
      <c r="M210" s="179">
        <f t="shared" si="99"/>
        <v>8995.300000000001</v>
      </c>
      <c r="N210" s="179">
        <f t="shared" si="99"/>
        <v>0</v>
      </c>
      <c r="O210" s="179">
        <f t="shared" si="99"/>
        <v>8995.300000000001</v>
      </c>
      <c r="P210" s="179">
        <f t="shared" si="99"/>
        <v>11051.7</v>
      </c>
      <c r="Q210" s="179">
        <f t="shared" si="99"/>
        <v>7394.1</v>
      </c>
    </row>
    <row r="211" spans="1:17" ht="95.25" customHeight="1" outlineLevel="4">
      <c r="A211" s="181" t="s">
        <v>725</v>
      </c>
      <c r="B211" s="180" t="s">
        <v>739</v>
      </c>
      <c r="C211" s="180" t="s">
        <v>796</v>
      </c>
      <c r="D211" s="180" t="s">
        <v>700</v>
      </c>
      <c r="E211" s="180" t="s">
        <v>394</v>
      </c>
      <c r="F211" s="180"/>
      <c r="G211" s="180"/>
      <c r="H211" s="180"/>
      <c r="I211" s="180"/>
      <c r="J211" s="179">
        <v>11607.5</v>
      </c>
      <c r="K211" s="179">
        <v>8365.6</v>
      </c>
      <c r="L211" s="179">
        <v>0</v>
      </c>
      <c r="M211" s="179">
        <v>8365.6</v>
      </c>
      <c r="N211" s="179">
        <v>0</v>
      </c>
      <c r="O211" s="179">
        <v>8365.6</v>
      </c>
      <c r="P211" s="179">
        <v>10644.2</v>
      </c>
      <c r="Q211" s="179">
        <v>6986.6</v>
      </c>
    </row>
    <row r="212" spans="1:17" ht="47.25" outlineLevel="4">
      <c r="A212" s="181" t="s">
        <v>724</v>
      </c>
      <c r="B212" s="180" t="s">
        <v>739</v>
      </c>
      <c r="C212" s="180" t="s">
        <v>796</v>
      </c>
      <c r="D212" s="180" t="s">
        <v>700</v>
      </c>
      <c r="E212" s="180" t="s">
        <v>337</v>
      </c>
      <c r="F212" s="180"/>
      <c r="G212" s="180"/>
      <c r="H212" s="180"/>
      <c r="I212" s="180"/>
      <c r="J212" s="179">
        <v>407.5</v>
      </c>
      <c r="K212" s="179">
        <v>629.7</v>
      </c>
      <c r="L212" s="179">
        <v>0</v>
      </c>
      <c r="M212" s="179">
        <v>629.7</v>
      </c>
      <c r="N212" s="179">
        <v>0</v>
      </c>
      <c r="O212" s="179">
        <v>629.7</v>
      </c>
      <c r="P212" s="179">
        <v>407.5</v>
      </c>
      <c r="Q212" s="179">
        <v>407.5</v>
      </c>
    </row>
    <row r="213" spans="1:17" ht="129" customHeight="1" outlineLevel="3">
      <c r="A213" s="181" t="s">
        <v>782</v>
      </c>
      <c r="B213" s="180" t="s">
        <v>739</v>
      </c>
      <c r="C213" s="180" t="s">
        <v>796</v>
      </c>
      <c r="D213" s="180" t="s">
        <v>657</v>
      </c>
      <c r="E213" s="180" t="s">
        <v>219</v>
      </c>
      <c r="F213" s="180"/>
      <c r="G213" s="180"/>
      <c r="H213" s="180"/>
      <c r="I213" s="180"/>
      <c r="J213" s="179">
        <f aca="true" t="shared" si="100" ref="J213:Q213">SUM(J214)</f>
        <v>130</v>
      </c>
      <c r="K213" s="179">
        <f t="shared" si="100"/>
        <v>30</v>
      </c>
      <c r="L213" s="179">
        <f t="shared" si="100"/>
        <v>0</v>
      </c>
      <c r="M213" s="179">
        <f t="shared" si="100"/>
        <v>30</v>
      </c>
      <c r="N213" s="179">
        <f t="shared" si="100"/>
        <v>0</v>
      </c>
      <c r="O213" s="179">
        <f t="shared" si="100"/>
        <v>30</v>
      </c>
      <c r="P213" s="179">
        <f t="shared" si="100"/>
        <v>30</v>
      </c>
      <c r="Q213" s="179">
        <f t="shared" si="100"/>
        <v>30</v>
      </c>
    </row>
    <row r="214" spans="1:17" ht="47.25" outlineLevel="4">
      <c r="A214" s="181" t="s">
        <v>724</v>
      </c>
      <c r="B214" s="180" t="s">
        <v>739</v>
      </c>
      <c r="C214" s="180" t="s">
        <v>796</v>
      </c>
      <c r="D214" s="180" t="s">
        <v>657</v>
      </c>
      <c r="E214" s="180" t="s">
        <v>337</v>
      </c>
      <c r="F214" s="180"/>
      <c r="G214" s="180"/>
      <c r="H214" s="180"/>
      <c r="I214" s="180"/>
      <c r="J214" s="179">
        <v>130</v>
      </c>
      <c r="K214" s="179">
        <v>30</v>
      </c>
      <c r="L214" s="179">
        <v>0</v>
      </c>
      <c r="M214" s="179">
        <v>30</v>
      </c>
      <c r="N214" s="179">
        <v>0</v>
      </c>
      <c r="O214" s="179">
        <v>30</v>
      </c>
      <c r="P214" s="179">
        <v>30</v>
      </c>
      <c r="Q214" s="179">
        <v>30</v>
      </c>
    </row>
    <row r="215" spans="1:17" ht="188.25" customHeight="1" outlineLevel="3">
      <c r="A215" s="181" t="s">
        <v>801</v>
      </c>
      <c r="B215" s="180" t="s">
        <v>739</v>
      </c>
      <c r="C215" s="180" t="s">
        <v>796</v>
      </c>
      <c r="D215" s="180" t="s">
        <v>645</v>
      </c>
      <c r="E215" s="180" t="s">
        <v>219</v>
      </c>
      <c r="F215" s="180"/>
      <c r="G215" s="180"/>
      <c r="H215" s="180"/>
      <c r="I215" s="180"/>
      <c r="J215" s="179">
        <f aca="true" t="shared" si="101" ref="J215:Q215">SUM(J216)</f>
        <v>400</v>
      </c>
      <c r="K215" s="179">
        <f t="shared" si="101"/>
        <v>400</v>
      </c>
      <c r="L215" s="179">
        <f t="shared" si="101"/>
        <v>0</v>
      </c>
      <c r="M215" s="179">
        <f t="shared" si="101"/>
        <v>400</v>
      </c>
      <c r="N215" s="179">
        <f t="shared" si="101"/>
        <v>0</v>
      </c>
      <c r="O215" s="179">
        <f t="shared" si="101"/>
        <v>400</v>
      </c>
      <c r="P215" s="179">
        <f t="shared" si="101"/>
        <v>200</v>
      </c>
      <c r="Q215" s="179">
        <f t="shared" si="101"/>
        <v>10</v>
      </c>
    </row>
    <row r="216" spans="1:17" ht="47.25" outlineLevel="4">
      <c r="A216" s="181" t="s">
        <v>724</v>
      </c>
      <c r="B216" s="180" t="s">
        <v>739</v>
      </c>
      <c r="C216" s="180" t="s">
        <v>796</v>
      </c>
      <c r="D216" s="180" t="s">
        <v>645</v>
      </c>
      <c r="E216" s="180" t="s">
        <v>337</v>
      </c>
      <c r="F216" s="180"/>
      <c r="G216" s="180"/>
      <c r="H216" s="180"/>
      <c r="I216" s="180"/>
      <c r="J216" s="179">
        <v>400</v>
      </c>
      <c r="K216" s="179">
        <v>400</v>
      </c>
      <c r="L216" s="179">
        <v>0</v>
      </c>
      <c r="M216" s="179">
        <v>400</v>
      </c>
      <c r="N216" s="179">
        <v>0</v>
      </c>
      <c r="O216" s="179">
        <v>400</v>
      </c>
      <c r="P216" s="179">
        <v>200</v>
      </c>
      <c r="Q216" s="179">
        <v>10</v>
      </c>
    </row>
    <row r="217" spans="1:17" ht="173.25" outlineLevel="3">
      <c r="A217" s="181" t="s">
        <v>777</v>
      </c>
      <c r="B217" s="180" t="s">
        <v>739</v>
      </c>
      <c r="C217" s="180" t="s">
        <v>796</v>
      </c>
      <c r="D217" s="180" t="s">
        <v>630</v>
      </c>
      <c r="E217" s="180" t="s">
        <v>219</v>
      </c>
      <c r="F217" s="180"/>
      <c r="G217" s="180"/>
      <c r="H217" s="180"/>
      <c r="I217" s="180"/>
      <c r="J217" s="179">
        <f aca="true" t="shared" si="102" ref="J217:Q217">SUM(J218)</f>
        <v>14</v>
      </c>
      <c r="K217" s="179">
        <f t="shared" si="102"/>
        <v>14</v>
      </c>
      <c r="L217" s="179">
        <f t="shared" si="102"/>
        <v>0</v>
      </c>
      <c r="M217" s="179">
        <f t="shared" si="102"/>
        <v>14</v>
      </c>
      <c r="N217" s="179">
        <f t="shared" si="102"/>
        <v>0</v>
      </c>
      <c r="O217" s="179">
        <f t="shared" si="102"/>
        <v>14</v>
      </c>
      <c r="P217" s="179">
        <f t="shared" si="102"/>
        <v>14</v>
      </c>
      <c r="Q217" s="179">
        <f t="shared" si="102"/>
        <v>14</v>
      </c>
    </row>
    <row r="218" spans="1:17" ht="47.25" outlineLevel="4">
      <c r="A218" s="181" t="s">
        <v>724</v>
      </c>
      <c r="B218" s="180" t="s">
        <v>739</v>
      </c>
      <c r="C218" s="180" t="s">
        <v>796</v>
      </c>
      <c r="D218" s="180" t="s">
        <v>630</v>
      </c>
      <c r="E218" s="180" t="s">
        <v>337</v>
      </c>
      <c r="F218" s="180"/>
      <c r="G218" s="180"/>
      <c r="H218" s="180"/>
      <c r="I218" s="180"/>
      <c r="J218" s="179">
        <v>14</v>
      </c>
      <c r="K218" s="179">
        <v>14</v>
      </c>
      <c r="L218" s="179">
        <v>0</v>
      </c>
      <c r="M218" s="179">
        <v>14</v>
      </c>
      <c r="N218" s="179">
        <v>0</v>
      </c>
      <c r="O218" s="179">
        <v>14</v>
      </c>
      <c r="P218" s="179">
        <v>14</v>
      </c>
      <c r="Q218" s="179">
        <v>14</v>
      </c>
    </row>
    <row r="219" spans="1:17" ht="141.75" outlineLevel="3">
      <c r="A219" s="181" t="s">
        <v>800</v>
      </c>
      <c r="B219" s="180" t="s">
        <v>739</v>
      </c>
      <c r="C219" s="180" t="s">
        <v>796</v>
      </c>
      <c r="D219" s="180" t="s">
        <v>628</v>
      </c>
      <c r="E219" s="180" t="s">
        <v>219</v>
      </c>
      <c r="F219" s="180"/>
      <c r="G219" s="180"/>
      <c r="H219" s="180"/>
      <c r="I219" s="180"/>
      <c r="J219" s="179">
        <f aca="true" t="shared" si="103" ref="J219:Q219">SUM(J220)</f>
        <v>8.5</v>
      </c>
      <c r="K219" s="179">
        <f t="shared" si="103"/>
        <v>150</v>
      </c>
      <c r="L219" s="179">
        <f t="shared" si="103"/>
        <v>0</v>
      </c>
      <c r="M219" s="179">
        <f t="shared" si="103"/>
        <v>150</v>
      </c>
      <c r="N219" s="179">
        <f t="shared" si="103"/>
        <v>0</v>
      </c>
      <c r="O219" s="179">
        <f t="shared" si="103"/>
        <v>150</v>
      </c>
      <c r="P219" s="179">
        <f t="shared" si="103"/>
        <v>0</v>
      </c>
      <c r="Q219" s="179">
        <f t="shared" si="103"/>
        <v>150</v>
      </c>
    </row>
    <row r="220" spans="1:17" ht="47.25" outlineLevel="4">
      <c r="A220" s="181" t="s">
        <v>724</v>
      </c>
      <c r="B220" s="180" t="s">
        <v>739</v>
      </c>
      <c r="C220" s="180" t="s">
        <v>796</v>
      </c>
      <c r="D220" s="180" t="s">
        <v>628</v>
      </c>
      <c r="E220" s="180" t="s">
        <v>337</v>
      </c>
      <c r="F220" s="180"/>
      <c r="G220" s="180"/>
      <c r="H220" s="180"/>
      <c r="I220" s="180"/>
      <c r="J220" s="179">
        <v>8.5</v>
      </c>
      <c r="K220" s="179">
        <v>150</v>
      </c>
      <c r="L220" s="179">
        <v>0</v>
      </c>
      <c r="M220" s="179">
        <v>150</v>
      </c>
      <c r="N220" s="179">
        <v>0</v>
      </c>
      <c r="O220" s="179">
        <v>150</v>
      </c>
      <c r="P220" s="179">
        <v>0</v>
      </c>
      <c r="Q220" s="179">
        <v>150</v>
      </c>
    </row>
    <row r="221" spans="1:17" ht="110.25" outlineLevel="3">
      <c r="A221" s="181" t="s">
        <v>770</v>
      </c>
      <c r="B221" s="180" t="s">
        <v>739</v>
      </c>
      <c r="C221" s="180" t="s">
        <v>796</v>
      </c>
      <c r="D221" s="180" t="s">
        <v>608</v>
      </c>
      <c r="E221" s="180" t="s">
        <v>219</v>
      </c>
      <c r="F221" s="180"/>
      <c r="G221" s="180"/>
      <c r="H221" s="180"/>
      <c r="I221" s="180"/>
      <c r="J221" s="179">
        <f aca="true" t="shared" si="104" ref="J221:Q221">SUM(J222:J223)</f>
        <v>68</v>
      </c>
      <c r="K221" s="179">
        <f t="shared" si="104"/>
        <v>68</v>
      </c>
      <c r="L221" s="179">
        <f t="shared" si="104"/>
        <v>0</v>
      </c>
      <c r="M221" s="179">
        <f t="shared" si="104"/>
        <v>68</v>
      </c>
      <c r="N221" s="179">
        <f t="shared" si="104"/>
        <v>0</v>
      </c>
      <c r="O221" s="179">
        <f t="shared" si="104"/>
        <v>68</v>
      </c>
      <c r="P221" s="179">
        <f t="shared" si="104"/>
        <v>68</v>
      </c>
      <c r="Q221" s="179">
        <f t="shared" si="104"/>
        <v>68</v>
      </c>
    </row>
    <row r="222" spans="1:17" ht="111.75" customHeight="1" outlineLevel="4">
      <c r="A222" s="181" t="s">
        <v>725</v>
      </c>
      <c r="B222" s="180" t="s">
        <v>739</v>
      </c>
      <c r="C222" s="180" t="s">
        <v>796</v>
      </c>
      <c r="D222" s="180" t="s">
        <v>608</v>
      </c>
      <c r="E222" s="180" t="s">
        <v>394</v>
      </c>
      <c r="F222" s="180"/>
      <c r="G222" s="180"/>
      <c r="H222" s="180"/>
      <c r="I222" s="180"/>
      <c r="J222" s="179">
        <v>34</v>
      </c>
      <c r="K222" s="179">
        <v>14</v>
      </c>
      <c r="L222" s="179">
        <v>0</v>
      </c>
      <c r="M222" s="179">
        <v>14</v>
      </c>
      <c r="N222" s="179">
        <v>0</v>
      </c>
      <c r="O222" s="179">
        <v>14</v>
      </c>
      <c r="P222" s="179">
        <v>14</v>
      </c>
      <c r="Q222" s="179">
        <v>14</v>
      </c>
    </row>
    <row r="223" spans="1:17" ht="47.25" outlineLevel="4">
      <c r="A223" s="181" t="s">
        <v>724</v>
      </c>
      <c r="B223" s="180" t="s">
        <v>739</v>
      </c>
      <c r="C223" s="180" t="s">
        <v>796</v>
      </c>
      <c r="D223" s="180" t="s">
        <v>608</v>
      </c>
      <c r="E223" s="180" t="s">
        <v>337</v>
      </c>
      <c r="F223" s="180"/>
      <c r="G223" s="180"/>
      <c r="H223" s="180"/>
      <c r="I223" s="180"/>
      <c r="J223" s="179">
        <v>34</v>
      </c>
      <c r="K223" s="179">
        <v>54</v>
      </c>
      <c r="L223" s="179">
        <v>0</v>
      </c>
      <c r="M223" s="179">
        <v>54</v>
      </c>
      <c r="N223" s="179">
        <v>0</v>
      </c>
      <c r="O223" s="179">
        <v>54</v>
      </c>
      <c r="P223" s="179">
        <v>54</v>
      </c>
      <c r="Q223" s="179">
        <v>54</v>
      </c>
    </row>
    <row r="224" spans="1:17" ht="110.25" customHeight="1" outlineLevel="3">
      <c r="A224" s="181" t="s">
        <v>776</v>
      </c>
      <c r="B224" s="180" t="s">
        <v>739</v>
      </c>
      <c r="C224" s="180" t="s">
        <v>796</v>
      </c>
      <c r="D224" s="180" t="s">
        <v>602</v>
      </c>
      <c r="E224" s="180" t="s">
        <v>219</v>
      </c>
      <c r="F224" s="180"/>
      <c r="G224" s="180"/>
      <c r="H224" s="180"/>
      <c r="I224" s="180"/>
      <c r="J224" s="179">
        <f aca="true" t="shared" si="105" ref="J224:Q224">SUM(J225)</f>
        <v>60</v>
      </c>
      <c r="K224" s="179">
        <f t="shared" si="105"/>
        <v>60</v>
      </c>
      <c r="L224" s="179">
        <f t="shared" si="105"/>
        <v>0</v>
      </c>
      <c r="M224" s="179">
        <f t="shared" si="105"/>
        <v>60</v>
      </c>
      <c r="N224" s="179">
        <f t="shared" si="105"/>
        <v>0</v>
      </c>
      <c r="O224" s="179">
        <f t="shared" si="105"/>
        <v>60</v>
      </c>
      <c r="P224" s="179">
        <f t="shared" si="105"/>
        <v>30</v>
      </c>
      <c r="Q224" s="179">
        <f t="shared" si="105"/>
        <v>60</v>
      </c>
    </row>
    <row r="225" spans="1:17" ht="47.25" outlineLevel="4">
      <c r="A225" s="181" t="s">
        <v>724</v>
      </c>
      <c r="B225" s="180" t="s">
        <v>739</v>
      </c>
      <c r="C225" s="180" t="s">
        <v>796</v>
      </c>
      <c r="D225" s="180" t="s">
        <v>602</v>
      </c>
      <c r="E225" s="180" t="s">
        <v>337</v>
      </c>
      <c r="F225" s="180"/>
      <c r="G225" s="180"/>
      <c r="H225" s="180"/>
      <c r="I225" s="180"/>
      <c r="J225" s="179">
        <v>60</v>
      </c>
      <c r="K225" s="179">
        <v>60</v>
      </c>
      <c r="L225" s="179">
        <v>0</v>
      </c>
      <c r="M225" s="179">
        <v>60</v>
      </c>
      <c r="N225" s="179">
        <v>0</v>
      </c>
      <c r="O225" s="179">
        <v>60</v>
      </c>
      <c r="P225" s="179">
        <v>30</v>
      </c>
      <c r="Q225" s="179">
        <v>60</v>
      </c>
    </row>
    <row r="226" spans="1:17" ht="192" customHeight="1" outlineLevel="3">
      <c r="A226" s="181" t="s">
        <v>775</v>
      </c>
      <c r="B226" s="180" t="s">
        <v>739</v>
      </c>
      <c r="C226" s="180" t="s">
        <v>796</v>
      </c>
      <c r="D226" s="180" t="s">
        <v>598</v>
      </c>
      <c r="E226" s="180" t="s">
        <v>219</v>
      </c>
      <c r="F226" s="180"/>
      <c r="G226" s="180"/>
      <c r="H226" s="180"/>
      <c r="I226" s="180"/>
      <c r="J226" s="179">
        <f aca="true" t="shared" si="106" ref="J226:Q226">SUM(J227)</f>
        <v>5</v>
      </c>
      <c r="K226" s="179">
        <f t="shared" si="106"/>
        <v>5</v>
      </c>
      <c r="L226" s="179">
        <f t="shared" si="106"/>
        <v>0</v>
      </c>
      <c r="M226" s="179">
        <f t="shared" si="106"/>
        <v>5</v>
      </c>
      <c r="N226" s="179">
        <f t="shared" si="106"/>
        <v>0</v>
      </c>
      <c r="O226" s="179">
        <f t="shared" si="106"/>
        <v>5</v>
      </c>
      <c r="P226" s="179">
        <f t="shared" si="106"/>
        <v>2</v>
      </c>
      <c r="Q226" s="179">
        <f t="shared" si="106"/>
        <v>5</v>
      </c>
    </row>
    <row r="227" spans="1:17" ht="47.25" outlineLevel="4">
      <c r="A227" s="181" t="s">
        <v>724</v>
      </c>
      <c r="B227" s="180" t="s">
        <v>739</v>
      </c>
      <c r="C227" s="180" t="s">
        <v>796</v>
      </c>
      <c r="D227" s="180" t="s">
        <v>598</v>
      </c>
      <c r="E227" s="180" t="s">
        <v>337</v>
      </c>
      <c r="F227" s="180"/>
      <c r="G227" s="180"/>
      <c r="H227" s="180"/>
      <c r="I227" s="180"/>
      <c r="J227" s="179">
        <v>5</v>
      </c>
      <c r="K227" s="179">
        <v>5</v>
      </c>
      <c r="L227" s="179">
        <v>0</v>
      </c>
      <c r="M227" s="179">
        <v>5</v>
      </c>
      <c r="N227" s="179">
        <v>0</v>
      </c>
      <c r="O227" s="179">
        <v>5</v>
      </c>
      <c r="P227" s="179">
        <v>2</v>
      </c>
      <c r="Q227" s="179">
        <v>5</v>
      </c>
    </row>
    <row r="228" spans="1:17" ht="113.25" customHeight="1" outlineLevel="4">
      <c r="A228" s="181" t="s">
        <v>799</v>
      </c>
      <c r="B228" s="180" t="s">
        <v>739</v>
      </c>
      <c r="C228" s="180" t="s">
        <v>796</v>
      </c>
      <c r="D228" s="180" t="s">
        <v>379</v>
      </c>
      <c r="E228" s="180" t="s">
        <v>219</v>
      </c>
      <c r="F228" s="180"/>
      <c r="G228" s="180"/>
      <c r="H228" s="180"/>
      <c r="I228" s="180"/>
      <c r="J228" s="179">
        <f aca="true" t="shared" si="107" ref="J228:Q228">SUM(J229)</f>
        <v>57</v>
      </c>
      <c r="K228" s="179">
        <f t="shared" si="107"/>
        <v>0</v>
      </c>
      <c r="L228" s="179">
        <f t="shared" si="107"/>
        <v>0</v>
      </c>
      <c r="M228" s="179">
        <f t="shared" si="107"/>
        <v>0</v>
      </c>
      <c r="N228" s="179">
        <f t="shared" si="107"/>
        <v>0</v>
      </c>
      <c r="O228" s="179">
        <f t="shared" si="107"/>
        <v>0</v>
      </c>
      <c r="P228" s="179">
        <f t="shared" si="107"/>
        <v>0</v>
      </c>
      <c r="Q228" s="179">
        <f t="shared" si="107"/>
        <v>0</v>
      </c>
    </row>
    <row r="229" spans="1:17" ht="47.25" outlineLevel="4">
      <c r="A229" s="181" t="s">
        <v>724</v>
      </c>
      <c r="B229" s="180" t="s">
        <v>739</v>
      </c>
      <c r="C229" s="180" t="s">
        <v>796</v>
      </c>
      <c r="D229" s="180" t="s">
        <v>379</v>
      </c>
      <c r="E229" s="180" t="s">
        <v>337</v>
      </c>
      <c r="F229" s="180"/>
      <c r="G229" s="180"/>
      <c r="H229" s="180"/>
      <c r="I229" s="180"/>
      <c r="J229" s="179">
        <v>57</v>
      </c>
      <c r="K229" s="179"/>
      <c r="L229" s="179"/>
      <c r="M229" s="179"/>
      <c r="N229" s="179"/>
      <c r="O229" s="179"/>
      <c r="P229" s="179"/>
      <c r="Q229" s="179"/>
    </row>
    <row r="230" spans="1:17" ht="126" outlineLevel="4">
      <c r="A230" s="181" t="s">
        <v>798</v>
      </c>
      <c r="B230" s="180" t="s">
        <v>739</v>
      </c>
      <c r="C230" s="180" t="s">
        <v>796</v>
      </c>
      <c r="D230" s="180" t="s">
        <v>342</v>
      </c>
      <c r="E230" s="180" t="s">
        <v>219</v>
      </c>
      <c r="F230" s="180"/>
      <c r="G230" s="180"/>
      <c r="H230" s="180"/>
      <c r="I230" s="180"/>
      <c r="J230" s="179">
        <f aca="true" t="shared" si="108" ref="J230:Q230">SUM(J231)</f>
        <v>60</v>
      </c>
      <c r="K230" s="179">
        <f t="shared" si="108"/>
        <v>0</v>
      </c>
      <c r="L230" s="179">
        <f t="shared" si="108"/>
        <v>0</v>
      </c>
      <c r="M230" s="179">
        <f t="shared" si="108"/>
        <v>0</v>
      </c>
      <c r="N230" s="179">
        <f t="shared" si="108"/>
        <v>0</v>
      </c>
      <c r="O230" s="179">
        <f t="shared" si="108"/>
        <v>0</v>
      </c>
      <c r="P230" s="179">
        <f t="shared" si="108"/>
        <v>0</v>
      </c>
      <c r="Q230" s="179">
        <f t="shared" si="108"/>
        <v>0</v>
      </c>
    </row>
    <row r="231" spans="1:17" ht="47.25" outlineLevel="4">
      <c r="A231" s="181" t="s">
        <v>724</v>
      </c>
      <c r="B231" s="180" t="s">
        <v>739</v>
      </c>
      <c r="C231" s="180" t="s">
        <v>796</v>
      </c>
      <c r="D231" s="180" t="s">
        <v>342</v>
      </c>
      <c r="E231" s="180" t="s">
        <v>337</v>
      </c>
      <c r="F231" s="180"/>
      <c r="G231" s="180"/>
      <c r="H231" s="180"/>
      <c r="I231" s="180"/>
      <c r="J231" s="179">
        <v>60</v>
      </c>
      <c r="K231" s="179"/>
      <c r="L231" s="179"/>
      <c r="M231" s="179"/>
      <c r="N231" s="179"/>
      <c r="O231" s="179"/>
      <c r="P231" s="179"/>
      <c r="Q231" s="179"/>
    </row>
    <row r="232" spans="1:17" ht="110.25" outlineLevel="4">
      <c r="A232" s="181" t="s">
        <v>797</v>
      </c>
      <c r="B232" s="180" t="s">
        <v>739</v>
      </c>
      <c r="C232" s="180" t="s">
        <v>796</v>
      </c>
      <c r="D232" s="180" t="s">
        <v>335</v>
      </c>
      <c r="E232" s="180" t="s">
        <v>219</v>
      </c>
      <c r="F232" s="180"/>
      <c r="G232" s="180"/>
      <c r="H232" s="180"/>
      <c r="I232" s="180"/>
      <c r="J232" s="179">
        <f aca="true" t="shared" si="109" ref="J232:Q232">SUM(J233)</f>
        <v>850</v>
      </c>
      <c r="K232" s="179">
        <f t="shared" si="109"/>
        <v>0</v>
      </c>
      <c r="L232" s="179">
        <f t="shared" si="109"/>
        <v>0</v>
      </c>
      <c r="M232" s="179">
        <f t="shared" si="109"/>
        <v>0</v>
      </c>
      <c r="N232" s="179">
        <f t="shared" si="109"/>
        <v>0</v>
      </c>
      <c r="O232" s="179">
        <f t="shared" si="109"/>
        <v>0</v>
      </c>
      <c r="P232" s="179">
        <f t="shared" si="109"/>
        <v>0</v>
      </c>
      <c r="Q232" s="179">
        <f t="shared" si="109"/>
        <v>0</v>
      </c>
    </row>
    <row r="233" spans="1:17" ht="47.25" outlineLevel="4">
      <c r="A233" s="181" t="s">
        <v>724</v>
      </c>
      <c r="B233" s="180" t="s">
        <v>739</v>
      </c>
      <c r="C233" s="180" t="s">
        <v>796</v>
      </c>
      <c r="D233" s="180" t="s">
        <v>335</v>
      </c>
      <c r="E233" s="180" t="s">
        <v>337</v>
      </c>
      <c r="F233" s="180"/>
      <c r="G233" s="180"/>
      <c r="H233" s="180"/>
      <c r="I233" s="180"/>
      <c r="J233" s="179">
        <v>850</v>
      </c>
      <c r="K233" s="179"/>
      <c r="L233" s="179"/>
      <c r="M233" s="179"/>
      <c r="N233" s="179"/>
      <c r="O233" s="179"/>
      <c r="P233" s="179"/>
      <c r="Q233" s="179"/>
    </row>
    <row r="234" spans="1:17" ht="15.75" outlineLevel="2">
      <c r="A234" s="185" t="s">
        <v>795</v>
      </c>
      <c r="B234" s="184" t="s">
        <v>739</v>
      </c>
      <c r="C234" s="184" t="s">
        <v>772</v>
      </c>
      <c r="D234" s="184" t="s">
        <v>727</v>
      </c>
      <c r="E234" s="184" t="s">
        <v>219</v>
      </c>
      <c r="F234" s="180"/>
      <c r="G234" s="180"/>
      <c r="H234" s="180"/>
      <c r="I234" s="180"/>
      <c r="J234" s="190">
        <f aca="true" t="shared" si="110" ref="J234:Q234">SUM(J235,J240,J242,J245,J247,J249,J251,J254,J258,J262,J264,J266,J268,J270,J272,J275,J278,J281,J283,J285,J288,J291,J294,J297,J299,J302)</f>
        <v>73293.70500000002</v>
      </c>
      <c r="K234" s="190">
        <f t="shared" si="110"/>
        <v>67976.90000000001</v>
      </c>
      <c r="L234" s="190">
        <f t="shared" si="110"/>
        <v>0</v>
      </c>
      <c r="M234" s="190">
        <f t="shared" si="110"/>
        <v>67976.90000000001</v>
      </c>
      <c r="N234" s="190">
        <f t="shared" si="110"/>
        <v>0</v>
      </c>
      <c r="O234" s="190">
        <f t="shared" si="110"/>
        <v>67976.90000000001</v>
      </c>
      <c r="P234" s="183">
        <f t="shared" si="110"/>
        <v>67177.90000000001</v>
      </c>
      <c r="Q234" s="183">
        <f t="shared" si="110"/>
        <v>65214.799999999996</v>
      </c>
    </row>
    <row r="235" spans="1:17" ht="206.25" customHeight="1" outlineLevel="3">
      <c r="A235" s="181" t="s">
        <v>794</v>
      </c>
      <c r="B235" s="180" t="s">
        <v>739</v>
      </c>
      <c r="C235" s="180" t="s">
        <v>772</v>
      </c>
      <c r="D235" s="180" t="s">
        <v>696</v>
      </c>
      <c r="E235" s="180" t="s">
        <v>219</v>
      </c>
      <c r="F235" s="180"/>
      <c r="G235" s="180"/>
      <c r="H235" s="180"/>
      <c r="I235" s="180"/>
      <c r="J235" s="179">
        <f aca="true" t="shared" si="111" ref="J235:Q235">SUM(J236:J239)</f>
        <v>16805.8</v>
      </c>
      <c r="K235" s="179">
        <f t="shared" si="111"/>
        <v>16044.800000000001</v>
      </c>
      <c r="L235" s="179">
        <f t="shared" si="111"/>
        <v>0</v>
      </c>
      <c r="M235" s="179">
        <f t="shared" si="111"/>
        <v>16044.800000000001</v>
      </c>
      <c r="N235" s="179">
        <f t="shared" si="111"/>
        <v>0</v>
      </c>
      <c r="O235" s="179">
        <f t="shared" si="111"/>
        <v>16044.800000000001</v>
      </c>
      <c r="P235" s="179">
        <f t="shared" si="111"/>
        <v>15136.900000000001</v>
      </c>
      <c r="Q235" s="179">
        <f t="shared" si="111"/>
        <v>16589</v>
      </c>
    </row>
    <row r="236" spans="1:17" ht="111" customHeight="1" outlineLevel="4">
      <c r="A236" s="181" t="s">
        <v>725</v>
      </c>
      <c r="B236" s="180" t="s">
        <v>739</v>
      </c>
      <c r="C236" s="180" t="s">
        <v>772</v>
      </c>
      <c r="D236" s="180" t="s">
        <v>696</v>
      </c>
      <c r="E236" s="180" t="s">
        <v>394</v>
      </c>
      <c r="F236" s="180"/>
      <c r="G236" s="180"/>
      <c r="H236" s="180"/>
      <c r="I236" s="180"/>
      <c r="J236" s="179">
        <v>741.1</v>
      </c>
      <c r="K236" s="179">
        <v>741.1</v>
      </c>
      <c r="L236" s="179">
        <v>0</v>
      </c>
      <c r="M236" s="179">
        <v>741.1</v>
      </c>
      <c r="N236" s="179">
        <v>0</v>
      </c>
      <c r="O236" s="179">
        <v>741.1</v>
      </c>
      <c r="P236" s="179">
        <v>741.1</v>
      </c>
      <c r="Q236" s="179">
        <v>741.1</v>
      </c>
    </row>
    <row r="237" spans="1:17" ht="47.25" outlineLevel="4">
      <c r="A237" s="181" t="s">
        <v>724</v>
      </c>
      <c r="B237" s="180" t="s">
        <v>739</v>
      </c>
      <c r="C237" s="180" t="s">
        <v>772</v>
      </c>
      <c r="D237" s="180" t="s">
        <v>696</v>
      </c>
      <c r="E237" s="180" t="s">
        <v>337</v>
      </c>
      <c r="F237" s="180"/>
      <c r="G237" s="180"/>
      <c r="H237" s="180"/>
      <c r="I237" s="180"/>
      <c r="J237" s="179">
        <v>10177.4</v>
      </c>
      <c r="K237" s="179">
        <v>9377.4</v>
      </c>
      <c r="L237" s="179">
        <v>0</v>
      </c>
      <c r="M237" s="179">
        <v>9377.4</v>
      </c>
      <c r="N237" s="179">
        <v>0</v>
      </c>
      <c r="O237" s="179">
        <v>9377.4</v>
      </c>
      <c r="P237" s="179">
        <v>8669.5</v>
      </c>
      <c r="Q237" s="179">
        <v>9602.8</v>
      </c>
    </row>
    <row r="238" spans="1:17" ht="66" customHeight="1" outlineLevel="4">
      <c r="A238" s="181" t="s">
        <v>745</v>
      </c>
      <c r="B238" s="180" t="s">
        <v>739</v>
      </c>
      <c r="C238" s="180" t="s">
        <v>772</v>
      </c>
      <c r="D238" s="180" t="s">
        <v>696</v>
      </c>
      <c r="E238" s="180" t="s">
        <v>334</v>
      </c>
      <c r="F238" s="180"/>
      <c r="G238" s="180"/>
      <c r="H238" s="180"/>
      <c r="I238" s="180"/>
      <c r="J238" s="179">
        <v>5253.6</v>
      </c>
      <c r="K238" s="179">
        <v>5292.6</v>
      </c>
      <c r="L238" s="179">
        <v>0</v>
      </c>
      <c r="M238" s="179">
        <v>5292.6</v>
      </c>
      <c r="N238" s="179">
        <v>0</v>
      </c>
      <c r="O238" s="179">
        <v>5292.6</v>
      </c>
      <c r="P238" s="179">
        <v>5092.6</v>
      </c>
      <c r="Q238" s="179">
        <v>5611.4</v>
      </c>
    </row>
    <row r="239" spans="1:17" ht="15.75" outlineLevel="4">
      <c r="A239" s="181" t="s">
        <v>723</v>
      </c>
      <c r="B239" s="180" t="s">
        <v>739</v>
      </c>
      <c r="C239" s="180" t="s">
        <v>772</v>
      </c>
      <c r="D239" s="180" t="s">
        <v>696</v>
      </c>
      <c r="E239" s="180" t="s">
        <v>369</v>
      </c>
      <c r="F239" s="180"/>
      <c r="G239" s="180"/>
      <c r="H239" s="180"/>
      <c r="I239" s="180"/>
      <c r="J239" s="179">
        <v>633.7</v>
      </c>
      <c r="K239" s="179">
        <v>633.7</v>
      </c>
      <c r="L239" s="179">
        <v>0</v>
      </c>
      <c r="M239" s="179">
        <v>633.7</v>
      </c>
      <c r="N239" s="179">
        <v>0</v>
      </c>
      <c r="O239" s="179">
        <v>633.7</v>
      </c>
      <c r="P239" s="179">
        <v>633.7</v>
      </c>
      <c r="Q239" s="179">
        <v>633.7</v>
      </c>
    </row>
    <row r="240" spans="1:17" ht="141.75" outlineLevel="4">
      <c r="A240" s="181" t="s">
        <v>793</v>
      </c>
      <c r="B240" s="180" t="s">
        <v>739</v>
      </c>
      <c r="C240" s="180" t="s">
        <v>772</v>
      </c>
      <c r="D240" s="180" t="s">
        <v>694</v>
      </c>
      <c r="E240" s="180" t="s">
        <v>219</v>
      </c>
      <c r="F240" s="180"/>
      <c r="G240" s="180"/>
      <c r="H240" s="180"/>
      <c r="I240" s="180"/>
      <c r="J240" s="179">
        <f aca="true" t="shared" si="112" ref="J240:Q240">SUM(J241)</f>
        <v>98</v>
      </c>
      <c r="K240" s="179">
        <f t="shared" si="112"/>
        <v>0</v>
      </c>
      <c r="L240" s="179">
        <f t="shared" si="112"/>
        <v>0</v>
      </c>
      <c r="M240" s="179">
        <f t="shared" si="112"/>
        <v>0</v>
      </c>
      <c r="N240" s="179">
        <f t="shared" si="112"/>
        <v>0</v>
      </c>
      <c r="O240" s="179">
        <f t="shared" si="112"/>
        <v>0</v>
      </c>
      <c r="P240" s="179">
        <f t="shared" si="112"/>
        <v>0</v>
      </c>
      <c r="Q240" s="179">
        <f t="shared" si="112"/>
        <v>0</v>
      </c>
    </row>
    <row r="241" spans="1:17" ht="63" customHeight="1" outlineLevel="4">
      <c r="A241" s="181" t="s">
        <v>745</v>
      </c>
      <c r="B241" s="180" t="s">
        <v>739</v>
      </c>
      <c r="C241" s="180" t="s">
        <v>772</v>
      </c>
      <c r="D241" s="180" t="s">
        <v>694</v>
      </c>
      <c r="E241" s="180" t="s">
        <v>334</v>
      </c>
      <c r="F241" s="180"/>
      <c r="G241" s="180"/>
      <c r="H241" s="180"/>
      <c r="I241" s="180"/>
      <c r="J241" s="179">
        <v>98</v>
      </c>
      <c r="K241" s="179"/>
      <c r="L241" s="179"/>
      <c r="M241" s="179"/>
      <c r="N241" s="179"/>
      <c r="O241" s="179"/>
      <c r="P241" s="179"/>
      <c r="Q241" s="179"/>
    </row>
    <row r="242" spans="1:17" ht="144" customHeight="1" outlineLevel="4">
      <c r="A242" s="181" t="s">
        <v>792</v>
      </c>
      <c r="B242" s="180" t="s">
        <v>739</v>
      </c>
      <c r="C242" s="180" t="s">
        <v>772</v>
      </c>
      <c r="D242" s="180" t="s">
        <v>692</v>
      </c>
      <c r="E242" s="180" t="s">
        <v>219</v>
      </c>
      <c r="F242" s="180"/>
      <c r="G242" s="180"/>
      <c r="H242" s="180"/>
      <c r="I242" s="180"/>
      <c r="J242" s="179">
        <f aca="true" t="shared" si="113" ref="J242:Q242">SUM(J243:J244)</f>
        <v>13.5</v>
      </c>
      <c r="K242" s="179">
        <f t="shared" si="113"/>
        <v>0</v>
      </c>
      <c r="L242" s="179">
        <f t="shared" si="113"/>
        <v>0</v>
      </c>
      <c r="M242" s="179">
        <f t="shared" si="113"/>
        <v>0</v>
      </c>
      <c r="N242" s="179">
        <f t="shared" si="113"/>
        <v>0</v>
      </c>
      <c r="O242" s="179">
        <f t="shared" si="113"/>
        <v>0</v>
      </c>
      <c r="P242" s="179">
        <f t="shared" si="113"/>
        <v>0</v>
      </c>
      <c r="Q242" s="179">
        <f t="shared" si="113"/>
        <v>0</v>
      </c>
    </row>
    <row r="243" spans="1:17" ht="47.25" outlineLevel="4">
      <c r="A243" s="181" t="s">
        <v>724</v>
      </c>
      <c r="B243" s="180" t="s">
        <v>739</v>
      </c>
      <c r="C243" s="180" t="s">
        <v>772</v>
      </c>
      <c r="D243" s="180" t="s">
        <v>692</v>
      </c>
      <c r="E243" s="180" t="s">
        <v>337</v>
      </c>
      <c r="F243" s="180"/>
      <c r="G243" s="180"/>
      <c r="H243" s="180"/>
      <c r="I243" s="180"/>
      <c r="J243" s="189">
        <v>6.591</v>
      </c>
      <c r="K243" s="179"/>
      <c r="L243" s="179"/>
      <c r="M243" s="179"/>
      <c r="N243" s="179"/>
      <c r="O243" s="179"/>
      <c r="P243" s="179"/>
      <c r="Q243" s="179"/>
    </row>
    <row r="244" spans="1:17" ht="64.5" customHeight="1" outlineLevel="4">
      <c r="A244" s="181" t="s">
        <v>745</v>
      </c>
      <c r="B244" s="180" t="s">
        <v>739</v>
      </c>
      <c r="C244" s="180" t="s">
        <v>772</v>
      </c>
      <c r="D244" s="180" t="s">
        <v>692</v>
      </c>
      <c r="E244" s="180" t="s">
        <v>334</v>
      </c>
      <c r="F244" s="180"/>
      <c r="G244" s="180"/>
      <c r="H244" s="180"/>
      <c r="I244" s="180"/>
      <c r="J244" s="189">
        <v>6.909</v>
      </c>
      <c r="K244" s="179"/>
      <c r="L244" s="179"/>
      <c r="M244" s="179"/>
      <c r="N244" s="179"/>
      <c r="O244" s="179"/>
      <c r="P244" s="179"/>
      <c r="Q244" s="179"/>
    </row>
    <row r="245" spans="1:17" ht="64.5" customHeight="1" outlineLevel="4">
      <c r="A245" s="181" t="s">
        <v>791</v>
      </c>
      <c r="B245" s="180" t="s">
        <v>739</v>
      </c>
      <c r="C245" s="180" t="s">
        <v>772</v>
      </c>
      <c r="D245" s="180" t="s">
        <v>690</v>
      </c>
      <c r="E245" s="180" t="s">
        <v>219</v>
      </c>
      <c r="F245" s="180"/>
      <c r="G245" s="180"/>
      <c r="H245" s="180"/>
      <c r="I245" s="180"/>
      <c r="J245" s="179">
        <f aca="true" t="shared" si="114" ref="J245:Q245">SUM(J246)</f>
        <v>39</v>
      </c>
      <c r="K245" s="179">
        <f t="shared" si="114"/>
        <v>0</v>
      </c>
      <c r="L245" s="179">
        <f t="shared" si="114"/>
        <v>0</v>
      </c>
      <c r="M245" s="179">
        <f t="shared" si="114"/>
        <v>0</v>
      </c>
      <c r="N245" s="179">
        <f t="shared" si="114"/>
        <v>0</v>
      </c>
      <c r="O245" s="179">
        <f t="shared" si="114"/>
        <v>0</v>
      </c>
      <c r="P245" s="179">
        <f t="shared" si="114"/>
        <v>0</v>
      </c>
      <c r="Q245" s="179">
        <f t="shared" si="114"/>
        <v>0</v>
      </c>
    </row>
    <row r="246" spans="1:17" ht="64.5" customHeight="1" outlineLevel="4">
      <c r="A246" s="181" t="s">
        <v>789</v>
      </c>
      <c r="B246" s="180" t="s">
        <v>739</v>
      </c>
      <c r="C246" s="180" t="s">
        <v>772</v>
      </c>
      <c r="D246" s="180" t="s">
        <v>690</v>
      </c>
      <c r="E246" s="180" t="s">
        <v>334</v>
      </c>
      <c r="F246" s="180"/>
      <c r="G246" s="180"/>
      <c r="H246" s="180"/>
      <c r="I246" s="180"/>
      <c r="J246" s="179">
        <v>39</v>
      </c>
      <c r="K246" s="179"/>
      <c r="L246" s="179"/>
      <c r="M246" s="179"/>
      <c r="N246" s="179"/>
      <c r="O246" s="179"/>
      <c r="P246" s="179"/>
      <c r="Q246" s="179"/>
    </row>
    <row r="247" spans="1:17" ht="298.5" customHeight="1" outlineLevel="4">
      <c r="A247" s="181" t="s">
        <v>689</v>
      </c>
      <c r="B247" s="180" t="s">
        <v>739</v>
      </c>
      <c r="C247" s="180" t="s">
        <v>772</v>
      </c>
      <c r="D247" s="180" t="s">
        <v>688</v>
      </c>
      <c r="E247" s="180" t="s">
        <v>219</v>
      </c>
      <c r="F247" s="180"/>
      <c r="G247" s="180"/>
      <c r="H247" s="180"/>
      <c r="I247" s="180"/>
      <c r="J247" s="179">
        <f aca="true" t="shared" si="115" ref="J247:Q247">SUM(J248)</f>
        <v>400</v>
      </c>
      <c r="K247" s="179">
        <f t="shared" si="115"/>
        <v>0</v>
      </c>
      <c r="L247" s="179">
        <f t="shared" si="115"/>
        <v>0</v>
      </c>
      <c r="M247" s="179">
        <f t="shared" si="115"/>
        <v>0</v>
      </c>
      <c r="N247" s="179">
        <f t="shared" si="115"/>
        <v>0</v>
      </c>
      <c r="O247" s="179">
        <f t="shared" si="115"/>
        <v>0</v>
      </c>
      <c r="P247" s="179">
        <f t="shared" si="115"/>
        <v>0</v>
      </c>
      <c r="Q247" s="179">
        <f t="shared" si="115"/>
        <v>0</v>
      </c>
    </row>
    <row r="248" spans="1:17" ht="47.25" customHeight="1" outlineLevel="4">
      <c r="A248" s="181" t="s">
        <v>790</v>
      </c>
      <c r="B248" s="180" t="s">
        <v>739</v>
      </c>
      <c r="C248" s="180" t="s">
        <v>772</v>
      </c>
      <c r="D248" s="180" t="s">
        <v>688</v>
      </c>
      <c r="E248" s="180" t="s">
        <v>337</v>
      </c>
      <c r="F248" s="180"/>
      <c r="G248" s="180"/>
      <c r="H248" s="180"/>
      <c r="I248" s="180"/>
      <c r="J248" s="179">
        <v>400</v>
      </c>
      <c r="K248" s="179"/>
      <c r="L248" s="179"/>
      <c r="M248" s="179"/>
      <c r="N248" s="179"/>
      <c r="O248" s="179"/>
      <c r="P248" s="179"/>
      <c r="Q248" s="179"/>
    </row>
    <row r="249" spans="1:17" ht="177.75" customHeight="1" outlineLevel="4">
      <c r="A249" s="181" t="s">
        <v>687</v>
      </c>
      <c r="B249" s="180" t="s">
        <v>739</v>
      </c>
      <c r="C249" s="180" t="s">
        <v>772</v>
      </c>
      <c r="D249" s="180" t="s">
        <v>686</v>
      </c>
      <c r="E249" s="180" t="s">
        <v>219</v>
      </c>
      <c r="F249" s="180"/>
      <c r="G249" s="180"/>
      <c r="H249" s="180"/>
      <c r="I249" s="180"/>
      <c r="J249" s="189">
        <f aca="true" t="shared" si="116" ref="J249:Q249">SUM(J250)</f>
        <v>765.205</v>
      </c>
      <c r="K249" s="179">
        <f t="shared" si="116"/>
        <v>0</v>
      </c>
      <c r="L249" s="179">
        <f t="shared" si="116"/>
        <v>0</v>
      </c>
      <c r="M249" s="179">
        <f t="shared" si="116"/>
        <v>0</v>
      </c>
      <c r="N249" s="179">
        <f t="shared" si="116"/>
        <v>0</v>
      </c>
      <c r="O249" s="179">
        <f t="shared" si="116"/>
        <v>0</v>
      </c>
      <c r="P249" s="179">
        <f t="shared" si="116"/>
        <v>0</v>
      </c>
      <c r="Q249" s="179">
        <f t="shared" si="116"/>
        <v>0</v>
      </c>
    </row>
    <row r="250" spans="1:17" ht="64.5" customHeight="1" outlineLevel="4">
      <c r="A250" s="181" t="s">
        <v>789</v>
      </c>
      <c r="B250" s="180" t="s">
        <v>739</v>
      </c>
      <c r="C250" s="180" t="s">
        <v>772</v>
      </c>
      <c r="D250" s="180" t="s">
        <v>686</v>
      </c>
      <c r="E250" s="180" t="s">
        <v>334</v>
      </c>
      <c r="F250" s="180"/>
      <c r="G250" s="180"/>
      <c r="H250" s="180"/>
      <c r="I250" s="180"/>
      <c r="J250" s="189">
        <v>765.205</v>
      </c>
      <c r="K250" s="179"/>
      <c r="L250" s="179"/>
      <c r="M250" s="179"/>
      <c r="N250" s="179"/>
      <c r="O250" s="179"/>
      <c r="P250" s="179"/>
      <c r="Q250" s="179"/>
    </row>
    <row r="251" spans="1:17" ht="141.75" customHeight="1" outlineLevel="4">
      <c r="A251" s="181" t="s">
        <v>788</v>
      </c>
      <c r="B251" s="180" t="s">
        <v>739</v>
      </c>
      <c r="C251" s="180" t="s">
        <v>772</v>
      </c>
      <c r="D251" s="180" t="s">
        <v>683</v>
      </c>
      <c r="E251" s="180" t="s">
        <v>219</v>
      </c>
      <c r="F251" s="180"/>
      <c r="G251" s="180"/>
      <c r="H251" s="180"/>
      <c r="I251" s="180"/>
      <c r="J251" s="179">
        <f aca="true" t="shared" si="117" ref="J251:Q251">SUM(J252:J253)</f>
        <v>1323.6</v>
      </c>
      <c r="K251" s="179">
        <f t="shared" si="117"/>
        <v>0</v>
      </c>
      <c r="L251" s="179">
        <f t="shared" si="117"/>
        <v>0</v>
      </c>
      <c r="M251" s="179">
        <f t="shared" si="117"/>
        <v>0</v>
      </c>
      <c r="N251" s="179">
        <f t="shared" si="117"/>
        <v>0</v>
      </c>
      <c r="O251" s="179">
        <f t="shared" si="117"/>
        <v>0</v>
      </c>
      <c r="P251" s="179">
        <f t="shared" si="117"/>
        <v>1274.7</v>
      </c>
      <c r="Q251" s="179">
        <f t="shared" si="117"/>
        <v>1271.4</v>
      </c>
    </row>
    <row r="252" spans="1:17" ht="47.25" outlineLevel="4">
      <c r="A252" s="181" t="s">
        <v>724</v>
      </c>
      <c r="B252" s="180" t="s">
        <v>739</v>
      </c>
      <c r="C252" s="180" t="s">
        <v>772</v>
      </c>
      <c r="D252" s="180" t="s">
        <v>683</v>
      </c>
      <c r="E252" s="180" t="s">
        <v>337</v>
      </c>
      <c r="F252" s="180"/>
      <c r="G252" s="180"/>
      <c r="H252" s="180"/>
      <c r="I252" s="180"/>
      <c r="J252" s="179">
        <v>632.8</v>
      </c>
      <c r="K252" s="179"/>
      <c r="L252" s="179"/>
      <c r="M252" s="179"/>
      <c r="N252" s="179"/>
      <c r="O252" s="179"/>
      <c r="P252" s="179">
        <v>655.7</v>
      </c>
      <c r="Q252" s="179">
        <v>649</v>
      </c>
    </row>
    <row r="253" spans="1:17" ht="62.25" customHeight="1" outlineLevel="4">
      <c r="A253" s="181" t="s">
        <v>745</v>
      </c>
      <c r="B253" s="180" t="s">
        <v>739</v>
      </c>
      <c r="C253" s="180" t="s">
        <v>772</v>
      </c>
      <c r="D253" s="180" t="s">
        <v>683</v>
      </c>
      <c r="E253" s="180" t="s">
        <v>334</v>
      </c>
      <c r="F253" s="180"/>
      <c r="G253" s="180"/>
      <c r="H253" s="180"/>
      <c r="I253" s="180"/>
      <c r="J253" s="179">
        <v>690.8</v>
      </c>
      <c r="K253" s="179"/>
      <c r="L253" s="179"/>
      <c r="M253" s="179"/>
      <c r="N253" s="179"/>
      <c r="O253" s="179"/>
      <c r="P253" s="179">
        <v>619</v>
      </c>
      <c r="Q253" s="179">
        <v>622.4</v>
      </c>
    </row>
    <row r="254" spans="1:17" ht="345" customHeight="1" outlineLevel="3">
      <c r="A254" s="201" t="s">
        <v>787</v>
      </c>
      <c r="B254" s="180" t="s">
        <v>739</v>
      </c>
      <c r="C254" s="180" t="s">
        <v>772</v>
      </c>
      <c r="D254" s="180" t="s">
        <v>681</v>
      </c>
      <c r="E254" s="180" t="s">
        <v>219</v>
      </c>
      <c r="F254" s="180"/>
      <c r="G254" s="180"/>
      <c r="H254" s="180"/>
      <c r="I254" s="180"/>
      <c r="J254" s="179">
        <f aca="true" t="shared" si="118" ref="J254:Q254">SUM(J255:J257)</f>
        <v>45010.899999999994</v>
      </c>
      <c r="K254" s="179">
        <f t="shared" si="118"/>
        <v>44502.6</v>
      </c>
      <c r="L254" s="179">
        <f t="shared" si="118"/>
        <v>0</v>
      </c>
      <c r="M254" s="179">
        <f t="shared" si="118"/>
        <v>44502.6</v>
      </c>
      <c r="N254" s="179">
        <f t="shared" si="118"/>
        <v>0</v>
      </c>
      <c r="O254" s="179">
        <f t="shared" si="118"/>
        <v>44502.6</v>
      </c>
      <c r="P254" s="179">
        <f t="shared" si="118"/>
        <v>44580.8</v>
      </c>
      <c r="Q254" s="179">
        <f t="shared" si="118"/>
        <v>42056.5</v>
      </c>
    </row>
    <row r="255" spans="1:17" ht="111.75" customHeight="1" outlineLevel="4">
      <c r="A255" s="181" t="s">
        <v>725</v>
      </c>
      <c r="B255" s="180" t="s">
        <v>739</v>
      </c>
      <c r="C255" s="180" t="s">
        <v>772</v>
      </c>
      <c r="D255" s="180" t="s">
        <v>681</v>
      </c>
      <c r="E255" s="180" t="s">
        <v>394</v>
      </c>
      <c r="F255" s="180"/>
      <c r="G255" s="180"/>
      <c r="H255" s="180"/>
      <c r="I255" s="180"/>
      <c r="J255" s="179">
        <v>23844</v>
      </c>
      <c r="K255" s="179">
        <v>22134.3</v>
      </c>
      <c r="L255" s="179">
        <v>0</v>
      </c>
      <c r="M255" s="179">
        <v>22134.3</v>
      </c>
      <c r="N255" s="179">
        <v>0</v>
      </c>
      <c r="O255" s="179">
        <v>22134.3</v>
      </c>
      <c r="P255" s="179">
        <v>23428.8</v>
      </c>
      <c r="Q255" s="179">
        <v>22139.1</v>
      </c>
    </row>
    <row r="256" spans="1:17" ht="47.25" outlineLevel="4">
      <c r="A256" s="181" t="s">
        <v>724</v>
      </c>
      <c r="B256" s="180" t="s">
        <v>739</v>
      </c>
      <c r="C256" s="180" t="s">
        <v>772</v>
      </c>
      <c r="D256" s="180" t="s">
        <v>681</v>
      </c>
      <c r="E256" s="180" t="s">
        <v>337</v>
      </c>
      <c r="F256" s="180"/>
      <c r="G256" s="180"/>
      <c r="H256" s="180"/>
      <c r="I256" s="180"/>
      <c r="J256" s="179">
        <v>552.3</v>
      </c>
      <c r="K256" s="179">
        <v>1200</v>
      </c>
      <c r="L256" s="179">
        <v>0</v>
      </c>
      <c r="M256" s="179">
        <v>1200</v>
      </c>
      <c r="N256" s="179">
        <v>0</v>
      </c>
      <c r="O256" s="179">
        <v>1200</v>
      </c>
      <c r="P256" s="179">
        <v>537.4</v>
      </c>
      <c r="Q256" s="179">
        <v>476.9</v>
      </c>
    </row>
    <row r="257" spans="1:17" ht="66.75" customHeight="1" outlineLevel="4">
      <c r="A257" s="181" t="s">
        <v>745</v>
      </c>
      <c r="B257" s="180" t="s">
        <v>739</v>
      </c>
      <c r="C257" s="180" t="s">
        <v>772</v>
      </c>
      <c r="D257" s="180" t="s">
        <v>681</v>
      </c>
      <c r="E257" s="180" t="s">
        <v>334</v>
      </c>
      <c r="F257" s="180"/>
      <c r="G257" s="180"/>
      <c r="H257" s="180"/>
      <c r="I257" s="180"/>
      <c r="J257" s="179">
        <v>20614.6</v>
      </c>
      <c r="K257" s="179">
        <v>21168.3</v>
      </c>
      <c r="L257" s="179">
        <v>0</v>
      </c>
      <c r="M257" s="179">
        <v>21168.3</v>
      </c>
      <c r="N257" s="179">
        <v>0</v>
      </c>
      <c r="O257" s="179">
        <v>21168.3</v>
      </c>
      <c r="P257" s="179">
        <v>20614.6</v>
      </c>
      <c r="Q257" s="179">
        <v>19440.5</v>
      </c>
    </row>
    <row r="258" spans="1:17" ht="141" customHeight="1" outlineLevel="3">
      <c r="A258" s="181" t="s">
        <v>786</v>
      </c>
      <c r="B258" s="180" t="s">
        <v>739</v>
      </c>
      <c r="C258" s="180" t="s">
        <v>772</v>
      </c>
      <c r="D258" s="180" t="s">
        <v>677</v>
      </c>
      <c r="E258" s="180" t="s">
        <v>219</v>
      </c>
      <c r="F258" s="180"/>
      <c r="G258" s="180"/>
      <c r="H258" s="180"/>
      <c r="I258" s="180"/>
      <c r="J258" s="179">
        <f aca="true" t="shared" si="119" ref="J258:Q258">SUM(J259:J261)</f>
        <v>3922.1</v>
      </c>
      <c r="K258" s="179">
        <f t="shared" si="119"/>
        <v>3602.2999999999997</v>
      </c>
      <c r="L258" s="179">
        <f t="shared" si="119"/>
        <v>0</v>
      </c>
      <c r="M258" s="179">
        <f t="shared" si="119"/>
        <v>3602.2999999999997</v>
      </c>
      <c r="N258" s="179">
        <f t="shared" si="119"/>
        <v>0</v>
      </c>
      <c r="O258" s="179">
        <f t="shared" si="119"/>
        <v>3602.2999999999997</v>
      </c>
      <c r="P258" s="179">
        <f t="shared" si="119"/>
        <v>4292.8</v>
      </c>
      <c r="Q258" s="179">
        <f t="shared" si="119"/>
        <v>4660.299999999999</v>
      </c>
    </row>
    <row r="259" spans="1:17" ht="113.25" customHeight="1" outlineLevel="4">
      <c r="A259" s="181" t="s">
        <v>725</v>
      </c>
      <c r="B259" s="180" t="s">
        <v>739</v>
      </c>
      <c r="C259" s="180" t="s">
        <v>772</v>
      </c>
      <c r="D259" s="180" t="s">
        <v>677</v>
      </c>
      <c r="E259" s="180" t="s">
        <v>394</v>
      </c>
      <c r="F259" s="180"/>
      <c r="G259" s="180"/>
      <c r="H259" s="180"/>
      <c r="I259" s="180"/>
      <c r="J259" s="179">
        <v>3105.24</v>
      </c>
      <c r="K259" s="179">
        <v>2602.7</v>
      </c>
      <c r="L259" s="179">
        <v>0</v>
      </c>
      <c r="M259" s="179">
        <v>2602.7</v>
      </c>
      <c r="N259" s="179">
        <v>0</v>
      </c>
      <c r="O259" s="179">
        <v>2602.7</v>
      </c>
      <c r="P259" s="179">
        <v>3423.2</v>
      </c>
      <c r="Q259" s="179">
        <v>3570.7</v>
      </c>
    </row>
    <row r="260" spans="1:17" ht="47.25" outlineLevel="4">
      <c r="A260" s="181" t="s">
        <v>724</v>
      </c>
      <c r="B260" s="180" t="s">
        <v>739</v>
      </c>
      <c r="C260" s="180" t="s">
        <v>772</v>
      </c>
      <c r="D260" s="180" t="s">
        <v>677</v>
      </c>
      <c r="E260" s="180" t="s">
        <v>337</v>
      </c>
      <c r="F260" s="180"/>
      <c r="G260" s="180"/>
      <c r="H260" s="180"/>
      <c r="I260" s="180"/>
      <c r="J260" s="179">
        <v>768.86</v>
      </c>
      <c r="K260" s="179">
        <v>951.6</v>
      </c>
      <c r="L260" s="179">
        <v>0</v>
      </c>
      <c r="M260" s="179">
        <v>951.6</v>
      </c>
      <c r="N260" s="179">
        <v>0</v>
      </c>
      <c r="O260" s="179">
        <v>951.6</v>
      </c>
      <c r="P260" s="179">
        <v>821.6</v>
      </c>
      <c r="Q260" s="179">
        <v>1041.6</v>
      </c>
    </row>
    <row r="261" spans="1:17" ht="15.75" outlineLevel="4">
      <c r="A261" s="181" t="s">
        <v>723</v>
      </c>
      <c r="B261" s="180" t="s">
        <v>739</v>
      </c>
      <c r="C261" s="180" t="s">
        <v>772</v>
      </c>
      <c r="D261" s="180" t="s">
        <v>677</v>
      </c>
      <c r="E261" s="180" t="s">
        <v>369</v>
      </c>
      <c r="F261" s="180"/>
      <c r="G261" s="180"/>
      <c r="H261" s="180"/>
      <c r="I261" s="180"/>
      <c r="J261" s="179">
        <v>48</v>
      </c>
      <c r="K261" s="179">
        <v>48</v>
      </c>
      <c r="L261" s="179">
        <v>0</v>
      </c>
      <c r="M261" s="179">
        <v>48</v>
      </c>
      <c r="N261" s="179">
        <v>0</v>
      </c>
      <c r="O261" s="179">
        <v>48</v>
      </c>
      <c r="P261" s="179">
        <v>48</v>
      </c>
      <c r="Q261" s="179">
        <v>48</v>
      </c>
    </row>
    <row r="262" spans="1:17" ht="221.25" customHeight="1" outlineLevel="3">
      <c r="A262" s="181" t="s">
        <v>785</v>
      </c>
      <c r="B262" s="180" t="s">
        <v>739</v>
      </c>
      <c r="C262" s="180" t="s">
        <v>772</v>
      </c>
      <c r="D262" s="180" t="s">
        <v>675</v>
      </c>
      <c r="E262" s="180" t="s">
        <v>219</v>
      </c>
      <c r="F262" s="180"/>
      <c r="G262" s="180"/>
      <c r="H262" s="180"/>
      <c r="I262" s="180"/>
      <c r="J262" s="179">
        <f aca="true" t="shared" si="120" ref="J262:Q262">SUM(J263)</f>
        <v>196.6</v>
      </c>
      <c r="K262" s="179">
        <f t="shared" si="120"/>
        <v>609</v>
      </c>
      <c r="L262" s="179">
        <f t="shared" si="120"/>
        <v>0</v>
      </c>
      <c r="M262" s="179">
        <f t="shared" si="120"/>
        <v>609</v>
      </c>
      <c r="N262" s="179">
        <f t="shared" si="120"/>
        <v>0</v>
      </c>
      <c r="O262" s="179">
        <f t="shared" si="120"/>
        <v>609</v>
      </c>
      <c r="P262" s="179">
        <f t="shared" si="120"/>
        <v>0</v>
      </c>
      <c r="Q262" s="179">
        <f t="shared" si="120"/>
        <v>0</v>
      </c>
    </row>
    <row r="263" spans="1:17" ht="111" customHeight="1" outlineLevel="4">
      <c r="A263" s="181" t="s">
        <v>725</v>
      </c>
      <c r="B263" s="180" t="s">
        <v>739</v>
      </c>
      <c r="C263" s="180" t="s">
        <v>772</v>
      </c>
      <c r="D263" s="180" t="s">
        <v>675</v>
      </c>
      <c r="E263" s="180" t="s">
        <v>394</v>
      </c>
      <c r="F263" s="180"/>
      <c r="G263" s="180"/>
      <c r="H263" s="180"/>
      <c r="I263" s="180"/>
      <c r="J263" s="179">
        <v>196.6</v>
      </c>
      <c r="K263" s="179">
        <v>609</v>
      </c>
      <c r="L263" s="179">
        <v>0</v>
      </c>
      <c r="M263" s="179">
        <v>609</v>
      </c>
      <c r="N263" s="179">
        <v>0</v>
      </c>
      <c r="O263" s="179">
        <v>609</v>
      </c>
      <c r="P263" s="179"/>
      <c r="Q263" s="179"/>
    </row>
    <row r="264" spans="1:17" ht="222.75" customHeight="1" outlineLevel="3">
      <c r="A264" s="181" t="s">
        <v>674</v>
      </c>
      <c r="B264" s="180" t="s">
        <v>739</v>
      </c>
      <c r="C264" s="180" t="s">
        <v>772</v>
      </c>
      <c r="D264" s="180" t="s">
        <v>673</v>
      </c>
      <c r="E264" s="180" t="s">
        <v>219</v>
      </c>
      <c r="F264" s="180"/>
      <c r="G264" s="180"/>
      <c r="H264" s="180"/>
      <c r="I264" s="180"/>
      <c r="J264" s="179">
        <f aca="true" t="shared" si="121" ref="J264:Q264">SUM(J265)</f>
        <v>451.6</v>
      </c>
      <c r="K264" s="179">
        <f t="shared" si="121"/>
        <v>359</v>
      </c>
      <c r="L264" s="179">
        <f t="shared" si="121"/>
        <v>0</v>
      </c>
      <c r="M264" s="179">
        <f t="shared" si="121"/>
        <v>359</v>
      </c>
      <c r="N264" s="179">
        <f t="shared" si="121"/>
        <v>0</v>
      </c>
      <c r="O264" s="179">
        <f t="shared" si="121"/>
        <v>359</v>
      </c>
      <c r="P264" s="179">
        <f t="shared" si="121"/>
        <v>147.5</v>
      </c>
      <c r="Q264" s="179">
        <f t="shared" si="121"/>
        <v>0</v>
      </c>
    </row>
    <row r="265" spans="1:17" ht="109.5" customHeight="1" outlineLevel="4">
      <c r="A265" s="181" t="s">
        <v>725</v>
      </c>
      <c r="B265" s="180" t="s">
        <v>739</v>
      </c>
      <c r="C265" s="180" t="s">
        <v>772</v>
      </c>
      <c r="D265" s="180" t="s">
        <v>673</v>
      </c>
      <c r="E265" s="180" t="s">
        <v>394</v>
      </c>
      <c r="F265" s="180"/>
      <c r="G265" s="180"/>
      <c r="H265" s="180"/>
      <c r="I265" s="180"/>
      <c r="J265" s="179">
        <v>451.6</v>
      </c>
      <c r="K265" s="179">
        <v>359</v>
      </c>
      <c r="L265" s="179">
        <v>0</v>
      </c>
      <c r="M265" s="179">
        <v>359</v>
      </c>
      <c r="N265" s="179">
        <v>0</v>
      </c>
      <c r="O265" s="179">
        <v>359</v>
      </c>
      <c r="P265" s="179">
        <v>147.5</v>
      </c>
      <c r="Q265" s="179"/>
    </row>
    <row r="266" spans="1:17" ht="125.25" customHeight="1" outlineLevel="3">
      <c r="A266" s="181" t="s">
        <v>784</v>
      </c>
      <c r="B266" s="180" t="s">
        <v>739</v>
      </c>
      <c r="C266" s="180" t="s">
        <v>772</v>
      </c>
      <c r="D266" s="180" t="s">
        <v>671</v>
      </c>
      <c r="E266" s="180" t="s">
        <v>219</v>
      </c>
      <c r="F266" s="180"/>
      <c r="G266" s="180"/>
      <c r="H266" s="180"/>
      <c r="I266" s="180"/>
      <c r="J266" s="179">
        <f aca="true" t="shared" si="122" ref="J266:Q266">SUM(J267)</f>
        <v>50</v>
      </c>
      <c r="K266" s="179">
        <f t="shared" si="122"/>
        <v>50</v>
      </c>
      <c r="L266" s="179">
        <f t="shared" si="122"/>
        <v>0</v>
      </c>
      <c r="M266" s="179">
        <f t="shared" si="122"/>
        <v>50</v>
      </c>
      <c r="N266" s="179">
        <f t="shared" si="122"/>
        <v>0</v>
      </c>
      <c r="O266" s="179">
        <f t="shared" si="122"/>
        <v>50</v>
      </c>
      <c r="P266" s="179">
        <f t="shared" si="122"/>
        <v>0</v>
      </c>
      <c r="Q266" s="179">
        <f t="shared" si="122"/>
        <v>80</v>
      </c>
    </row>
    <row r="267" spans="1:17" ht="47.25" outlineLevel="4">
      <c r="A267" s="181" t="s">
        <v>724</v>
      </c>
      <c r="B267" s="180" t="s">
        <v>739</v>
      </c>
      <c r="C267" s="180" t="s">
        <v>772</v>
      </c>
      <c r="D267" s="180" t="s">
        <v>671</v>
      </c>
      <c r="E267" s="180" t="s">
        <v>337</v>
      </c>
      <c r="F267" s="180"/>
      <c r="G267" s="180"/>
      <c r="H267" s="180"/>
      <c r="I267" s="180"/>
      <c r="J267" s="179">
        <v>50</v>
      </c>
      <c r="K267" s="179">
        <v>50</v>
      </c>
      <c r="L267" s="179">
        <v>0</v>
      </c>
      <c r="M267" s="179">
        <v>50</v>
      </c>
      <c r="N267" s="179">
        <v>0</v>
      </c>
      <c r="O267" s="179">
        <v>50</v>
      </c>
      <c r="P267" s="179">
        <v>0</v>
      </c>
      <c r="Q267" s="179">
        <v>80</v>
      </c>
    </row>
    <row r="268" spans="1:17" ht="204.75" outlineLevel="4">
      <c r="A268" s="181" t="s">
        <v>668</v>
      </c>
      <c r="B268" s="180" t="s">
        <v>739</v>
      </c>
      <c r="C268" s="180" t="s">
        <v>772</v>
      </c>
      <c r="D268" s="180" t="s">
        <v>667</v>
      </c>
      <c r="E268" s="180" t="s">
        <v>219</v>
      </c>
      <c r="F268" s="180"/>
      <c r="G268" s="180"/>
      <c r="H268" s="180"/>
      <c r="I268" s="180"/>
      <c r="J268" s="179">
        <f aca="true" t="shared" si="123" ref="J268:Q268">SUM(J269)</f>
        <v>196.6</v>
      </c>
      <c r="K268" s="179">
        <f t="shared" si="123"/>
        <v>0</v>
      </c>
      <c r="L268" s="179">
        <f t="shared" si="123"/>
        <v>0</v>
      </c>
      <c r="M268" s="179">
        <f t="shared" si="123"/>
        <v>0</v>
      </c>
      <c r="N268" s="179">
        <f t="shared" si="123"/>
        <v>0</v>
      </c>
      <c r="O268" s="179">
        <f t="shared" si="123"/>
        <v>0</v>
      </c>
      <c r="P268" s="179">
        <f t="shared" si="123"/>
        <v>0</v>
      </c>
      <c r="Q268" s="179">
        <f t="shared" si="123"/>
        <v>0</v>
      </c>
    </row>
    <row r="269" spans="1:17" ht="112.5" customHeight="1" outlineLevel="4">
      <c r="A269" s="181" t="s">
        <v>710</v>
      </c>
      <c r="B269" s="180" t="s">
        <v>739</v>
      </c>
      <c r="C269" s="180" t="s">
        <v>772</v>
      </c>
      <c r="D269" s="180" t="s">
        <v>667</v>
      </c>
      <c r="E269" s="180" t="s">
        <v>394</v>
      </c>
      <c r="F269" s="180"/>
      <c r="G269" s="180"/>
      <c r="H269" s="180"/>
      <c r="I269" s="180"/>
      <c r="J269" s="179">
        <v>196.6</v>
      </c>
      <c r="K269" s="179"/>
      <c r="L269" s="179"/>
      <c r="M269" s="179"/>
      <c r="N269" s="179"/>
      <c r="O269" s="179"/>
      <c r="P269" s="179"/>
      <c r="Q269" s="179"/>
    </row>
    <row r="270" spans="1:17" ht="204.75" customHeight="1" outlineLevel="4">
      <c r="A270" s="181" t="s">
        <v>783</v>
      </c>
      <c r="B270" s="180" t="s">
        <v>739</v>
      </c>
      <c r="C270" s="180" t="s">
        <v>772</v>
      </c>
      <c r="D270" s="180" t="s">
        <v>665</v>
      </c>
      <c r="E270" s="180" t="s">
        <v>219</v>
      </c>
      <c r="F270" s="180"/>
      <c r="G270" s="180"/>
      <c r="H270" s="180"/>
      <c r="I270" s="180"/>
      <c r="J270" s="179">
        <f aca="true" t="shared" si="124" ref="J270:Q270">SUM(J271)</f>
        <v>451.6</v>
      </c>
      <c r="K270" s="179">
        <f t="shared" si="124"/>
        <v>0</v>
      </c>
      <c r="L270" s="179">
        <f t="shared" si="124"/>
        <v>0</v>
      </c>
      <c r="M270" s="179">
        <f t="shared" si="124"/>
        <v>0</v>
      </c>
      <c r="N270" s="179">
        <f t="shared" si="124"/>
        <v>0</v>
      </c>
      <c r="O270" s="179">
        <f t="shared" si="124"/>
        <v>0</v>
      </c>
      <c r="P270" s="179">
        <f t="shared" si="124"/>
        <v>147.5</v>
      </c>
      <c r="Q270" s="179">
        <f t="shared" si="124"/>
        <v>0</v>
      </c>
    </row>
    <row r="271" spans="1:17" ht="110.25" outlineLevel="4">
      <c r="A271" s="181" t="s">
        <v>725</v>
      </c>
      <c r="B271" s="180" t="s">
        <v>739</v>
      </c>
      <c r="C271" s="180" t="s">
        <v>772</v>
      </c>
      <c r="D271" s="180" t="s">
        <v>665</v>
      </c>
      <c r="E271" s="180" t="s">
        <v>394</v>
      </c>
      <c r="F271" s="180"/>
      <c r="G271" s="180"/>
      <c r="H271" s="180"/>
      <c r="I271" s="180"/>
      <c r="J271" s="179">
        <v>451.6</v>
      </c>
      <c r="K271" s="179"/>
      <c r="L271" s="179"/>
      <c r="M271" s="179"/>
      <c r="N271" s="179"/>
      <c r="O271" s="179"/>
      <c r="P271" s="179">
        <v>147.5</v>
      </c>
      <c r="Q271" s="179"/>
    </row>
    <row r="272" spans="1:17" ht="126.75" customHeight="1" outlineLevel="3">
      <c r="A272" s="181" t="s">
        <v>782</v>
      </c>
      <c r="B272" s="180" t="s">
        <v>739</v>
      </c>
      <c r="C272" s="180" t="s">
        <v>772</v>
      </c>
      <c r="D272" s="180" t="s">
        <v>657</v>
      </c>
      <c r="E272" s="180" t="s">
        <v>219</v>
      </c>
      <c r="F272" s="180"/>
      <c r="G272" s="180"/>
      <c r="H272" s="180"/>
      <c r="I272" s="180"/>
      <c r="J272" s="179">
        <f aca="true" t="shared" si="125" ref="J272:Q272">SUM(J273:J274)</f>
        <v>80</v>
      </c>
      <c r="K272" s="179">
        <f t="shared" si="125"/>
        <v>80</v>
      </c>
      <c r="L272" s="179">
        <f t="shared" si="125"/>
        <v>0</v>
      </c>
      <c r="M272" s="179">
        <f t="shared" si="125"/>
        <v>80</v>
      </c>
      <c r="N272" s="179">
        <f t="shared" si="125"/>
        <v>0</v>
      </c>
      <c r="O272" s="179">
        <f t="shared" si="125"/>
        <v>80</v>
      </c>
      <c r="P272" s="179">
        <f t="shared" si="125"/>
        <v>80</v>
      </c>
      <c r="Q272" s="179">
        <f t="shared" si="125"/>
        <v>80</v>
      </c>
    </row>
    <row r="273" spans="1:17" ht="47.25" outlineLevel="4">
      <c r="A273" s="181" t="s">
        <v>724</v>
      </c>
      <c r="B273" s="180" t="s">
        <v>739</v>
      </c>
      <c r="C273" s="180" t="s">
        <v>772</v>
      </c>
      <c r="D273" s="180" t="s">
        <v>657</v>
      </c>
      <c r="E273" s="180" t="s">
        <v>337</v>
      </c>
      <c r="F273" s="180"/>
      <c r="G273" s="180"/>
      <c r="H273" s="180"/>
      <c r="I273" s="180"/>
      <c r="J273" s="179">
        <v>40</v>
      </c>
      <c r="K273" s="179">
        <v>40</v>
      </c>
      <c r="L273" s="179">
        <v>0</v>
      </c>
      <c r="M273" s="179">
        <v>40</v>
      </c>
      <c r="N273" s="179">
        <v>0</v>
      </c>
      <c r="O273" s="179">
        <v>40</v>
      </c>
      <c r="P273" s="179">
        <v>40</v>
      </c>
      <c r="Q273" s="179">
        <v>40</v>
      </c>
    </row>
    <row r="274" spans="1:17" ht="67.5" customHeight="1" outlineLevel="4">
      <c r="A274" s="181" t="s">
        <v>745</v>
      </c>
      <c r="B274" s="180" t="s">
        <v>739</v>
      </c>
      <c r="C274" s="180" t="s">
        <v>772</v>
      </c>
      <c r="D274" s="180" t="s">
        <v>657</v>
      </c>
      <c r="E274" s="180" t="s">
        <v>334</v>
      </c>
      <c r="F274" s="180"/>
      <c r="G274" s="180"/>
      <c r="H274" s="180"/>
      <c r="I274" s="180"/>
      <c r="J274" s="179">
        <v>40</v>
      </c>
      <c r="K274" s="179">
        <v>40</v>
      </c>
      <c r="L274" s="179">
        <v>0</v>
      </c>
      <c r="M274" s="179">
        <v>40</v>
      </c>
      <c r="N274" s="179">
        <v>0</v>
      </c>
      <c r="O274" s="179">
        <v>40</v>
      </c>
      <c r="P274" s="179">
        <v>40</v>
      </c>
      <c r="Q274" s="179">
        <v>40</v>
      </c>
    </row>
    <row r="275" spans="1:17" ht="191.25" customHeight="1" outlineLevel="3">
      <c r="A275" s="181" t="s">
        <v>781</v>
      </c>
      <c r="B275" s="180" t="s">
        <v>739</v>
      </c>
      <c r="C275" s="180" t="s">
        <v>772</v>
      </c>
      <c r="D275" s="180" t="s">
        <v>645</v>
      </c>
      <c r="E275" s="180" t="s">
        <v>219</v>
      </c>
      <c r="F275" s="180"/>
      <c r="G275" s="180"/>
      <c r="H275" s="180"/>
      <c r="I275" s="180"/>
      <c r="J275" s="179">
        <f aca="true" t="shared" si="126" ref="J275:Q275">SUM(J276:J277)</f>
        <v>936.7</v>
      </c>
      <c r="K275" s="179">
        <f t="shared" si="126"/>
        <v>876.7</v>
      </c>
      <c r="L275" s="179">
        <f t="shared" si="126"/>
        <v>0</v>
      </c>
      <c r="M275" s="179">
        <f t="shared" si="126"/>
        <v>876.7</v>
      </c>
      <c r="N275" s="179">
        <f t="shared" si="126"/>
        <v>0</v>
      </c>
      <c r="O275" s="179">
        <f t="shared" si="126"/>
        <v>876.7</v>
      </c>
      <c r="P275" s="179">
        <f t="shared" si="126"/>
        <v>471.7</v>
      </c>
      <c r="Q275" s="179">
        <f t="shared" si="126"/>
        <v>85.1</v>
      </c>
    </row>
    <row r="276" spans="1:17" ht="47.25" outlineLevel="4">
      <c r="A276" s="181" t="s">
        <v>724</v>
      </c>
      <c r="B276" s="180" t="s">
        <v>739</v>
      </c>
      <c r="C276" s="180" t="s">
        <v>772</v>
      </c>
      <c r="D276" s="180" t="s">
        <v>645</v>
      </c>
      <c r="E276" s="180" t="s">
        <v>337</v>
      </c>
      <c r="F276" s="180"/>
      <c r="G276" s="180"/>
      <c r="H276" s="180"/>
      <c r="I276" s="180"/>
      <c r="J276" s="179">
        <v>736.7</v>
      </c>
      <c r="K276" s="179">
        <v>736.7</v>
      </c>
      <c r="L276" s="179">
        <v>0</v>
      </c>
      <c r="M276" s="179">
        <v>736.7</v>
      </c>
      <c r="N276" s="179">
        <v>0</v>
      </c>
      <c r="O276" s="179">
        <v>736.7</v>
      </c>
      <c r="P276" s="179">
        <v>331.7</v>
      </c>
      <c r="Q276" s="179">
        <v>85.1</v>
      </c>
    </row>
    <row r="277" spans="1:17" ht="66" customHeight="1" outlineLevel="4">
      <c r="A277" s="181" t="s">
        <v>745</v>
      </c>
      <c r="B277" s="180" t="s">
        <v>739</v>
      </c>
      <c r="C277" s="180" t="s">
        <v>772</v>
      </c>
      <c r="D277" s="180" t="s">
        <v>645</v>
      </c>
      <c r="E277" s="180" t="s">
        <v>334</v>
      </c>
      <c r="F277" s="180"/>
      <c r="G277" s="180"/>
      <c r="H277" s="180"/>
      <c r="I277" s="180"/>
      <c r="J277" s="179">
        <v>200</v>
      </c>
      <c r="K277" s="179">
        <v>140</v>
      </c>
      <c r="L277" s="179">
        <v>0</v>
      </c>
      <c r="M277" s="179">
        <v>140</v>
      </c>
      <c r="N277" s="179">
        <v>0</v>
      </c>
      <c r="O277" s="179">
        <v>140</v>
      </c>
      <c r="P277" s="179">
        <v>140</v>
      </c>
      <c r="Q277" s="179">
        <v>0</v>
      </c>
    </row>
    <row r="278" spans="1:17" ht="191.25" customHeight="1" outlineLevel="4">
      <c r="A278" s="181" t="s">
        <v>643</v>
      </c>
      <c r="B278" s="180" t="s">
        <v>739</v>
      </c>
      <c r="C278" s="180" t="s">
        <v>772</v>
      </c>
      <c r="D278" s="180" t="s">
        <v>642</v>
      </c>
      <c r="E278" s="180" t="s">
        <v>219</v>
      </c>
      <c r="F278" s="180"/>
      <c r="G278" s="180"/>
      <c r="H278" s="180"/>
      <c r="I278" s="180"/>
      <c r="J278" s="179">
        <f aca="true" t="shared" si="127" ref="J278:Q278">SUM(J279:J280)</f>
        <v>340</v>
      </c>
      <c r="K278" s="179">
        <f t="shared" si="127"/>
        <v>0</v>
      </c>
      <c r="L278" s="179">
        <f t="shared" si="127"/>
        <v>0</v>
      </c>
      <c r="M278" s="179">
        <f t="shared" si="127"/>
        <v>0</v>
      </c>
      <c r="N278" s="179">
        <f t="shared" si="127"/>
        <v>0</v>
      </c>
      <c r="O278" s="179">
        <f t="shared" si="127"/>
        <v>0</v>
      </c>
      <c r="P278" s="179">
        <f t="shared" si="127"/>
        <v>0</v>
      </c>
      <c r="Q278" s="179">
        <f t="shared" si="127"/>
        <v>0</v>
      </c>
    </row>
    <row r="279" spans="1:17" ht="49.5" customHeight="1" outlineLevel="4">
      <c r="A279" s="181" t="s">
        <v>338</v>
      </c>
      <c r="B279" s="180" t="s">
        <v>739</v>
      </c>
      <c r="C279" s="180" t="s">
        <v>772</v>
      </c>
      <c r="D279" s="180" t="s">
        <v>642</v>
      </c>
      <c r="E279" s="180" t="s">
        <v>337</v>
      </c>
      <c r="F279" s="180"/>
      <c r="G279" s="180"/>
      <c r="H279" s="180"/>
      <c r="I279" s="180"/>
      <c r="J279" s="179">
        <v>140</v>
      </c>
      <c r="K279" s="179"/>
      <c r="L279" s="179"/>
      <c r="M279" s="179"/>
      <c r="N279" s="179"/>
      <c r="O279" s="179"/>
      <c r="P279" s="179"/>
      <c r="Q279" s="179"/>
    </row>
    <row r="280" spans="1:17" ht="64.5" customHeight="1" outlineLevel="4">
      <c r="A280" s="181" t="s">
        <v>745</v>
      </c>
      <c r="B280" s="180" t="s">
        <v>739</v>
      </c>
      <c r="C280" s="180" t="s">
        <v>772</v>
      </c>
      <c r="D280" s="180" t="s">
        <v>642</v>
      </c>
      <c r="E280" s="180" t="s">
        <v>334</v>
      </c>
      <c r="F280" s="180"/>
      <c r="G280" s="180"/>
      <c r="H280" s="180"/>
      <c r="I280" s="180"/>
      <c r="J280" s="179">
        <v>200</v>
      </c>
      <c r="K280" s="179"/>
      <c r="L280" s="179"/>
      <c r="M280" s="179"/>
      <c r="N280" s="179"/>
      <c r="O280" s="179"/>
      <c r="P280" s="179"/>
      <c r="Q280" s="179"/>
    </row>
    <row r="281" spans="1:17" ht="193.5" customHeight="1" outlineLevel="3">
      <c r="A281" s="181" t="s">
        <v>780</v>
      </c>
      <c r="B281" s="180" t="s">
        <v>739</v>
      </c>
      <c r="C281" s="180" t="s">
        <v>772</v>
      </c>
      <c r="D281" s="180" t="s">
        <v>638</v>
      </c>
      <c r="E281" s="180" t="s">
        <v>219</v>
      </c>
      <c r="F281" s="180"/>
      <c r="G281" s="180"/>
      <c r="H281" s="180"/>
      <c r="I281" s="180"/>
      <c r="J281" s="179">
        <f aca="true" t="shared" si="128" ref="J281:Q281">SUM(J282)</f>
        <v>56</v>
      </c>
      <c r="K281" s="179">
        <f t="shared" si="128"/>
        <v>56</v>
      </c>
      <c r="L281" s="179">
        <f t="shared" si="128"/>
        <v>0</v>
      </c>
      <c r="M281" s="179">
        <f t="shared" si="128"/>
        <v>56</v>
      </c>
      <c r="N281" s="179">
        <f t="shared" si="128"/>
        <v>0</v>
      </c>
      <c r="O281" s="179">
        <f t="shared" si="128"/>
        <v>56</v>
      </c>
      <c r="P281" s="179">
        <f t="shared" si="128"/>
        <v>56</v>
      </c>
      <c r="Q281" s="179">
        <f t="shared" si="128"/>
        <v>56</v>
      </c>
    </row>
    <row r="282" spans="1:17" ht="47.25" outlineLevel="4">
      <c r="A282" s="181" t="s">
        <v>724</v>
      </c>
      <c r="B282" s="180" t="s">
        <v>739</v>
      </c>
      <c r="C282" s="180" t="s">
        <v>772</v>
      </c>
      <c r="D282" s="180" t="s">
        <v>638</v>
      </c>
      <c r="E282" s="180" t="s">
        <v>337</v>
      </c>
      <c r="F282" s="180"/>
      <c r="G282" s="180"/>
      <c r="H282" s="180"/>
      <c r="I282" s="180"/>
      <c r="J282" s="179">
        <v>56</v>
      </c>
      <c r="K282" s="179">
        <v>56</v>
      </c>
      <c r="L282" s="179">
        <v>0</v>
      </c>
      <c r="M282" s="179">
        <v>56</v>
      </c>
      <c r="N282" s="179">
        <v>0</v>
      </c>
      <c r="O282" s="179">
        <v>56</v>
      </c>
      <c r="P282" s="179">
        <v>56</v>
      </c>
      <c r="Q282" s="179">
        <v>56</v>
      </c>
    </row>
    <row r="283" spans="1:17" ht="175.5" customHeight="1" outlineLevel="3">
      <c r="A283" s="181" t="s">
        <v>779</v>
      </c>
      <c r="B283" s="180" t="s">
        <v>739</v>
      </c>
      <c r="C283" s="180" t="s">
        <v>772</v>
      </c>
      <c r="D283" s="180" t="s">
        <v>636</v>
      </c>
      <c r="E283" s="180" t="s">
        <v>219</v>
      </c>
      <c r="F283" s="180"/>
      <c r="G283" s="180"/>
      <c r="H283" s="180"/>
      <c r="I283" s="180"/>
      <c r="J283" s="179">
        <f aca="true" t="shared" si="129" ref="J283:Q283">SUM(J284)</f>
        <v>80</v>
      </c>
      <c r="K283" s="179">
        <f t="shared" si="129"/>
        <v>80</v>
      </c>
      <c r="L283" s="179">
        <f t="shared" si="129"/>
        <v>0</v>
      </c>
      <c r="M283" s="179">
        <f t="shared" si="129"/>
        <v>80</v>
      </c>
      <c r="N283" s="179">
        <f t="shared" si="129"/>
        <v>0</v>
      </c>
      <c r="O283" s="179">
        <f t="shared" si="129"/>
        <v>80</v>
      </c>
      <c r="P283" s="179">
        <f t="shared" si="129"/>
        <v>30</v>
      </c>
      <c r="Q283" s="179">
        <f t="shared" si="129"/>
        <v>80</v>
      </c>
    </row>
    <row r="284" spans="1:17" ht="47.25" outlineLevel="4">
      <c r="A284" s="181" t="s">
        <v>724</v>
      </c>
      <c r="B284" s="180" t="s">
        <v>739</v>
      </c>
      <c r="C284" s="180" t="s">
        <v>772</v>
      </c>
      <c r="D284" s="180" t="s">
        <v>636</v>
      </c>
      <c r="E284" s="180" t="s">
        <v>337</v>
      </c>
      <c r="F284" s="180"/>
      <c r="G284" s="180"/>
      <c r="H284" s="180"/>
      <c r="I284" s="180"/>
      <c r="J284" s="179">
        <v>80</v>
      </c>
      <c r="K284" s="179">
        <v>80</v>
      </c>
      <c r="L284" s="179">
        <v>0</v>
      </c>
      <c r="M284" s="179">
        <v>80</v>
      </c>
      <c r="N284" s="179">
        <v>0</v>
      </c>
      <c r="O284" s="179">
        <v>80</v>
      </c>
      <c r="P284" s="179">
        <v>30</v>
      </c>
      <c r="Q284" s="179">
        <v>80</v>
      </c>
    </row>
    <row r="285" spans="1:17" ht="158.25" customHeight="1" outlineLevel="3">
      <c r="A285" s="181" t="s">
        <v>778</v>
      </c>
      <c r="B285" s="180" t="s">
        <v>739</v>
      </c>
      <c r="C285" s="180" t="s">
        <v>772</v>
      </c>
      <c r="D285" s="180" t="s">
        <v>634</v>
      </c>
      <c r="E285" s="180" t="s">
        <v>219</v>
      </c>
      <c r="F285" s="180"/>
      <c r="G285" s="180"/>
      <c r="H285" s="180"/>
      <c r="I285" s="180"/>
      <c r="J285" s="179">
        <f aca="true" t="shared" si="130" ref="J285:Q285">SUM(J286:J287)</f>
        <v>40</v>
      </c>
      <c r="K285" s="179">
        <f t="shared" si="130"/>
        <v>40</v>
      </c>
      <c r="L285" s="179">
        <f t="shared" si="130"/>
        <v>0</v>
      </c>
      <c r="M285" s="179">
        <f t="shared" si="130"/>
        <v>40</v>
      </c>
      <c r="N285" s="179">
        <f t="shared" si="130"/>
        <v>0</v>
      </c>
      <c r="O285" s="179">
        <f t="shared" si="130"/>
        <v>40</v>
      </c>
      <c r="P285" s="179">
        <f t="shared" si="130"/>
        <v>40</v>
      </c>
      <c r="Q285" s="179">
        <f t="shared" si="130"/>
        <v>40</v>
      </c>
    </row>
    <row r="286" spans="1:17" ht="47.25" outlineLevel="4">
      <c r="A286" s="181" t="s">
        <v>724</v>
      </c>
      <c r="B286" s="180" t="s">
        <v>739</v>
      </c>
      <c r="C286" s="180" t="s">
        <v>772</v>
      </c>
      <c r="D286" s="180" t="s">
        <v>634</v>
      </c>
      <c r="E286" s="180" t="s">
        <v>337</v>
      </c>
      <c r="F286" s="180"/>
      <c r="G286" s="180"/>
      <c r="H286" s="180"/>
      <c r="I286" s="180"/>
      <c r="J286" s="179">
        <v>20</v>
      </c>
      <c r="K286" s="179">
        <v>20</v>
      </c>
      <c r="L286" s="179">
        <v>0</v>
      </c>
      <c r="M286" s="179">
        <v>20</v>
      </c>
      <c r="N286" s="179">
        <v>0</v>
      </c>
      <c r="O286" s="179">
        <v>20</v>
      </c>
      <c r="P286" s="179">
        <v>20</v>
      </c>
      <c r="Q286" s="179">
        <v>20</v>
      </c>
    </row>
    <row r="287" spans="1:17" ht="64.5" customHeight="1" outlineLevel="4">
      <c r="A287" s="181" t="s">
        <v>745</v>
      </c>
      <c r="B287" s="180" t="s">
        <v>739</v>
      </c>
      <c r="C287" s="180" t="s">
        <v>772</v>
      </c>
      <c r="D287" s="180" t="s">
        <v>634</v>
      </c>
      <c r="E287" s="180" t="s">
        <v>334</v>
      </c>
      <c r="F287" s="180"/>
      <c r="G287" s="180"/>
      <c r="H287" s="180"/>
      <c r="I287" s="180"/>
      <c r="J287" s="179">
        <v>20</v>
      </c>
      <c r="K287" s="179">
        <v>20</v>
      </c>
      <c r="L287" s="179">
        <v>0</v>
      </c>
      <c r="M287" s="179">
        <v>20</v>
      </c>
      <c r="N287" s="179">
        <v>0</v>
      </c>
      <c r="O287" s="179">
        <v>20</v>
      </c>
      <c r="P287" s="179">
        <v>20</v>
      </c>
      <c r="Q287" s="179">
        <v>20</v>
      </c>
    </row>
    <row r="288" spans="1:17" ht="173.25" outlineLevel="3">
      <c r="A288" s="181" t="s">
        <v>777</v>
      </c>
      <c r="B288" s="180" t="s">
        <v>739</v>
      </c>
      <c r="C288" s="180" t="s">
        <v>772</v>
      </c>
      <c r="D288" s="180" t="s">
        <v>630</v>
      </c>
      <c r="E288" s="180" t="s">
        <v>219</v>
      </c>
      <c r="F288" s="180"/>
      <c r="G288" s="180"/>
      <c r="H288" s="180"/>
      <c r="I288" s="180"/>
      <c r="J288" s="179">
        <f aca="true" t="shared" si="131" ref="J288:Q288">SUM(J289:J290)</f>
        <v>16</v>
      </c>
      <c r="K288" s="179">
        <f t="shared" si="131"/>
        <v>16</v>
      </c>
      <c r="L288" s="179">
        <f t="shared" si="131"/>
        <v>0</v>
      </c>
      <c r="M288" s="179">
        <f t="shared" si="131"/>
        <v>16</v>
      </c>
      <c r="N288" s="179">
        <f t="shared" si="131"/>
        <v>0</v>
      </c>
      <c r="O288" s="179">
        <f t="shared" si="131"/>
        <v>16</v>
      </c>
      <c r="P288" s="179">
        <f t="shared" si="131"/>
        <v>16</v>
      </c>
      <c r="Q288" s="179">
        <f t="shared" si="131"/>
        <v>16</v>
      </c>
    </row>
    <row r="289" spans="1:17" ht="47.25" outlineLevel="4">
      <c r="A289" s="181" t="s">
        <v>724</v>
      </c>
      <c r="B289" s="180" t="s">
        <v>739</v>
      </c>
      <c r="C289" s="180" t="s">
        <v>772</v>
      </c>
      <c r="D289" s="180" t="s">
        <v>630</v>
      </c>
      <c r="E289" s="180" t="s">
        <v>337</v>
      </c>
      <c r="F289" s="180"/>
      <c r="G289" s="180"/>
      <c r="H289" s="180"/>
      <c r="I289" s="180"/>
      <c r="J289" s="179">
        <v>12</v>
      </c>
      <c r="K289" s="179">
        <v>12</v>
      </c>
      <c r="L289" s="179">
        <v>0</v>
      </c>
      <c r="M289" s="179">
        <v>12</v>
      </c>
      <c r="N289" s="179">
        <v>0</v>
      </c>
      <c r="O289" s="179">
        <v>12</v>
      </c>
      <c r="P289" s="179">
        <v>12</v>
      </c>
      <c r="Q289" s="179">
        <v>12</v>
      </c>
    </row>
    <row r="290" spans="1:17" ht="65.25" customHeight="1" outlineLevel="4">
      <c r="A290" s="181" t="s">
        <v>745</v>
      </c>
      <c r="B290" s="180" t="s">
        <v>739</v>
      </c>
      <c r="C290" s="180" t="s">
        <v>772</v>
      </c>
      <c r="D290" s="180" t="s">
        <v>630</v>
      </c>
      <c r="E290" s="180" t="s">
        <v>334</v>
      </c>
      <c r="F290" s="180"/>
      <c r="G290" s="180"/>
      <c r="H290" s="180"/>
      <c r="I290" s="180"/>
      <c r="J290" s="179">
        <v>4</v>
      </c>
      <c r="K290" s="179">
        <v>4</v>
      </c>
      <c r="L290" s="179">
        <v>0</v>
      </c>
      <c r="M290" s="179">
        <v>4</v>
      </c>
      <c r="N290" s="179">
        <v>0</v>
      </c>
      <c r="O290" s="179">
        <v>4</v>
      </c>
      <c r="P290" s="179">
        <v>4</v>
      </c>
      <c r="Q290" s="179">
        <v>4</v>
      </c>
    </row>
    <row r="291" spans="1:17" ht="110.25" outlineLevel="3">
      <c r="A291" s="181" t="s">
        <v>770</v>
      </c>
      <c r="B291" s="180" t="s">
        <v>739</v>
      </c>
      <c r="C291" s="180" t="s">
        <v>772</v>
      </c>
      <c r="D291" s="180" t="s">
        <v>608</v>
      </c>
      <c r="E291" s="180" t="s">
        <v>219</v>
      </c>
      <c r="F291" s="180"/>
      <c r="G291" s="180"/>
      <c r="H291" s="180"/>
      <c r="I291" s="180"/>
      <c r="J291" s="179">
        <f aca="true" t="shared" si="132" ref="J291:Q291">SUM(J292:J293)</f>
        <v>55.5</v>
      </c>
      <c r="K291" s="179">
        <f t="shared" si="132"/>
        <v>55.5</v>
      </c>
      <c r="L291" s="179">
        <f t="shared" si="132"/>
        <v>0</v>
      </c>
      <c r="M291" s="179">
        <f t="shared" si="132"/>
        <v>55.5</v>
      </c>
      <c r="N291" s="179">
        <f t="shared" si="132"/>
        <v>0</v>
      </c>
      <c r="O291" s="179">
        <f t="shared" si="132"/>
        <v>55.5</v>
      </c>
      <c r="P291" s="179">
        <f t="shared" si="132"/>
        <v>55.5</v>
      </c>
      <c r="Q291" s="179">
        <f t="shared" si="132"/>
        <v>55.5</v>
      </c>
    </row>
    <row r="292" spans="1:17" ht="112.5" customHeight="1" outlineLevel="4">
      <c r="A292" s="181" t="s">
        <v>725</v>
      </c>
      <c r="B292" s="180" t="s">
        <v>739</v>
      </c>
      <c r="C292" s="180" t="s">
        <v>772</v>
      </c>
      <c r="D292" s="180" t="s">
        <v>608</v>
      </c>
      <c r="E292" s="180" t="s">
        <v>394</v>
      </c>
      <c r="F292" s="180"/>
      <c r="G292" s="180"/>
      <c r="H292" s="180"/>
      <c r="I292" s="180"/>
      <c r="J292" s="179">
        <v>11.5</v>
      </c>
      <c r="K292" s="179">
        <v>11.5</v>
      </c>
      <c r="L292" s="179">
        <v>0</v>
      </c>
      <c r="M292" s="179">
        <v>11.5</v>
      </c>
      <c r="N292" s="179">
        <v>0</v>
      </c>
      <c r="O292" s="179">
        <v>11.5</v>
      </c>
      <c r="P292" s="179">
        <v>11.5</v>
      </c>
      <c r="Q292" s="179">
        <v>11.5</v>
      </c>
    </row>
    <row r="293" spans="1:17" ht="47.25" outlineLevel="4">
      <c r="A293" s="181" t="s">
        <v>724</v>
      </c>
      <c r="B293" s="180" t="s">
        <v>739</v>
      </c>
      <c r="C293" s="180" t="s">
        <v>772</v>
      </c>
      <c r="D293" s="180" t="s">
        <v>608</v>
      </c>
      <c r="E293" s="180" t="s">
        <v>337</v>
      </c>
      <c r="F293" s="180"/>
      <c r="G293" s="180"/>
      <c r="H293" s="180"/>
      <c r="I293" s="180"/>
      <c r="J293" s="179">
        <v>44</v>
      </c>
      <c r="K293" s="179">
        <v>44</v>
      </c>
      <c r="L293" s="179">
        <v>0</v>
      </c>
      <c r="M293" s="179">
        <v>44</v>
      </c>
      <c r="N293" s="179">
        <v>0</v>
      </c>
      <c r="O293" s="179">
        <v>44</v>
      </c>
      <c r="P293" s="179">
        <v>44</v>
      </c>
      <c r="Q293" s="179">
        <v>44</v>
      </c>
    </row>
    <row r="294" spans="1:17" ht="110.25" customHeight="1" outlineLevel="3">
      <c r="A294" s="181" t="s">
        <v>776</v>
      </c>
      <c r="B294" s="180" t="s">
        <v>739</v>
      </c>
      <c r="C294" s="180" t="s">
        <v>772</v>
      </c>
      <c r="D294" s="180" t="s">
        <v>602</v>
      </c>
      <c r="E294" s="180" t="s">
        <v>219</v>
      </c>
      <c r="F294" s="180"/>
      <c r="G294" s="180"/>
      <c r="H294" s="180"/>
      <c r="I294" s="180"/>
      <c r="J294" s="179">
        <f aca="true" t="shared" si="133" ref="J294:Q294">SUM(J295:J296)</f>
        <v>100</v>
      </c>
      <c r="K294" s="179">
        <f t="shared" si="133"/>
        <v>140</v>
      </c>
      <c r="L294" s="179">
        <f t="shared" si="133"/>
        <v>0</v>
      </c>
      <c r="M294" s="179">
        <f t="shared" si="133"/>
        <v>140</v>
      </c>
      <c r="N294" s="179">
        <f t="shared" si="133"/>
        <v>0</v>
      </c>
      <c r="O294" s="179">
        <f t="shared" si="133"/>
        <v>140</v>
      </c>
      <c r="P294" s="179">
        <f t="shared" si="133"/>
        <v>70</v>
      </c>
      <c r="Q294" s="179">
        <f t="shared" si="133"/>
        <v>140</v>
      </c>
    </row>
    <row r="295" spans="1:17" ht="47.25" outlineLevel="4">
      <c r="A295" s="181" t="s">
        <v>724</v>
      </c>
      <c r="B295" s="180" t="s">
        <v>739</v>
      </c>
      <c r="C295" s="180" t="s">
        <v>772</v>
      </c>
      <c r="D295" s="180" t="s">
        <v>602</v>
      </c>
      <c r="E295" s="180" t="s">
        <v>337</v>
      </c>
      <c r="F295" s="180"/>
      <c r="G295" s="180"/>
      <c r="H295" s="180"/>
      <c r="I295" s="180"/>
      <c r="J295" s="179">
        <v>60</v>
      </c>
      <c r="K295" s="179">
        <v>100</v>
      </c>
      <c r="L295" s="179">
        <v>0</v>
      </c>
      <c r="M295" s="179">
        <v>100</v>
      </c>
      <c r="N295" s="179">
        <v>0</v>
      </c>
      <c r="O295" s="179">
        <v>100</v>
      </c>
      <c r="P295" s="179">
        <v>50</v>
      </c>
      <c r="Q295" s="179">
        <v>100</v>
      </c>
    </row>
    <row r="296" spans="1:17" ht="67.5" customHeight="1" outlineLevel="4">
      <c r="A296" s="181" t="s">
        <v>745</v>
      </c>
      <c r="B296" s="180" t="s">
        <v>739</v>
      </c>
      <c r="C296" s="180" t="s">
        <v>772</v>
      </c>
      <c r="D296" s="180" t="s">
        <v>602</v>
      </c>
      <c r="E296" s="180" t="s">
        <v>334</v>
      </c>
      <c r="F296" s="180"/>
      <c r="G296" s="180"/>
      <c r="H296" s="180"/>
      <c r="I296" s="180"/>
      <c r="J296" s="179">
        <v>40</v>
      </c>
      <c r="K296" s="179">
        <v>40</v>
      </c>
      <c r="L296" s="179">
        <v>0</v>
      </c>
      <c r="M296" s="179">
        <v>40</v>
      </c>
      <c r="N296" s="179">
        <v>0</v>
      </c>
      <c r="O296" s="179">
        <v>40</v>
      </c>
      <c r="P296" s="179">
        <v>20</v>
      </c>
      <c r="Q296" s="179">
        <v>40</v>
      </c>
    </row>
    <row r="297" spans="1:17" ht="190.5" customHeight="1" outlineLevel="3">
      <c r="A297" s="181" t="s">
        <v>775</v>
      </c>
      <c r="B297" s="180" t="s">
        <v>739</v>
      </c>
      <c r="C297" s="180" t="s">
        <v>772</v>
      </c>
      <c r="D297" s="180" t="s">
        <v>598</v>
      </c>
      <c r="E297" s="180" t="s">
        <v>219</v>
      </c>
      <c r="F297" s="180"/>
      <c r="G297" s="180"/>
      <c r="H297" s="180"/>
      <c r="I297" s="180"/>
      <c r="J297" s="179">
        <f aca="true" t="shared" si="134" ref="J297:Q297">SUM(J298)</f>
        <v>5</v>
      </c>
      <c r="K297" s="179">
        <f t="shared" si="134"/>
        <v>5</v>
      </c>
      <c r="L297" s="179">
        <f t="shared" si="134"/>
        <v>0</v>
      </c>
      <c r="M297" s="179">
        <f t="shared" si="134"/>
        <v>5</v>
      </c>
      <c r="N297" s="179">
        <f t="shared" si="134"/>
        <v>0</v>
      </c>
      <c r="O297" s="179">
        <f t="shared" si="134"/>
        <v>5</v>
      </c>
      <c r="P297" s="179">
        <f t="shared" si="134"/>
        <v>2</v>
      </c>
      <c r="Q297" s="179">
        <f t="shared" si="134"/>
        <v>5</v>
      </c>
    </row>
    <row r="298" spans="1:17" ht="47.25" outlineLevel="4">
      <c r="A298" s="181" t="s">
        <v>724</v>
      </c>
      <c r="B298" s="180" t="s">
        <v>739</v>
      </c>
      <c r="C298" s="180" t="s">
        <v>772</v>
      </c>
      <c r="D298" s="180" t="s">
        <v>598</v>
      </c>
      <c r="E298" s="180" t="s">
        <v>337</v>
      </c>
      <c r="F298" s="180"/>
      <c r="G298" s="180"/>
      <c r="H298" s="180"/>
      <c r="I298" s="180"/>
      <c r="J298" s="179">
        <v>5</v>
      </c>
      <c r="K298" s="179">
        <v>5</v>
      </c>
      <c r="L298" s="179">
        <v>0</v>
      </c>
      <c r="M298" s="179">
        <v>5</v>
      </c>
      <c r="N298" s="179">
        <v>0</v>
      </c>
      <c r="O298" s="179">
        <v>5</v>
      </c>
      <c r="P298" s="179">
        <v>2</v>
      </c>
      <c r="Q298" s="179">
        <v>5</v>
      </c>
    </row>
    <row r="299" spans="1:17" ht="157.5" outlineLevel="3">
      <c r="A299" s="181" t="s">
        <v>774</v>
      </c>
      <c r="B299" s="180" t="s">
        <v>739</v>
      </c>
      <c r="C299" s="180" t="s">
        <v>772</v>
      </c>
      <c r="D299" s="180" t="s">
        <v>596</v>
      </c>
      <c r="E299" s="180" t="s">
        <v>219</v>
      </c>
      <c r="F299" s="180"/>
      <c r="G299" s="180"/>
      <c r="H299" s="180"/>
      <c r="I299" s="180"/>
      <c r="J299" s="179">
        <f aca="true" t="shared" si="135" ref="J299:Q299">SUM(J300:J301)</f>
        <v>1460</v>
      </c>
      <c r="K299" s="179">
        <f t="shared" si="135"/>
        <v>1460</v>
      </c>
      <c r="L299" s="179">
        <f t="shared" si="135"/>
        <v>0</v>
      </c>
      <c r="M299" s="179">
        <f t="shared" si="135"/>
        <v>1460</v>
      </c>
      <c r="N299" s="179">
        <f t="shared" si="135"/>
        <v>0</v>
      </c>
      <c r="O299" s="179">
        <f t="shared" si="135"/>
        <v>1460</v>
      </c>
      <c r="P299" s="179">
        <f t="shared" si="135"/>
        <v>776.5</v>
      </c>
      <c r="Q299" s="179">
        <f t="shared" si="135"/>
        <v>0</v>
      </c>
    </row>
    <row r="300" spans="1:17" ht="47.25" outlineLevel="4">
      <c r="A300" s="181" t="s">
        <v>724</v>
      </c>
      <c r="B300" s="180" t="s">
        <v>739</v>
      </c>
      <c r="C300" s="180" t="s">
        <v>772</v>
      </c>
      <c r="D300" s="180" t="s">
        <v>596</v>
      </c>
      <c r="E300" s="180" t="s">
        <v>337</v>
      </c>
      <c r="F300" s="180"/>
      <c r="G300" s="180"/>
      <c r="H300" s="180"/>
      <c r="I300" s="180"/>
      <c r="J300" s="179">
        <v>760</v>
      </c>
      <c r="K300" s="179">
        <v>760</v>
      </c>
      <c r="L300" s="179">
        <v>0</v>
      </c>
      <c r="M300" s="179">
        <v>760</v>
      </c>
      <c r="N300" s="179">
        <v>0</v>
      </c>
      <c r="O300" s="179">
        <v>760</v>
      </c>
      <c r="P300" s="179">
        <v>426.5</v>
      </c>
      <c r="Q300" s="179">
        <v>0</v>
      </c>
    </row>
    <row r="301" spans="1:17" ht="66" customHeight="1" outlineLevel="4">
      <c r="A301" s="181" t="s">
        <v>745</v>
      </c>
      <c r="B301" s="180" t="s">
        <v>739</v>
      </c>
      <c r="C301" s="180" t="s">
        <v>772</v>
      </c>
      <c r="D301" s="180" t="s">
        <v>596</v>
      </c>
      <c r="E301" s="180" t="s">
        <v>334</v>
      </c>
      <c r="F301" s="180"/>
      <c r="G301" s="180"/>
      <c r="H301" s="180"/>
      <c r="I301" s="180"/>
      <c r="J301" s="179">
        <v>700</v>
      </c>
      <c r="K301" s="179">
        <v>700</v>
      </c>
      <c r="L301" s="179">
        <v>0</v>
      </c>
      <c r="M301" s="179">
        <v>700</v>
      </c>
      <c r="N301" s="179">
        <v>0</v>
      </c>
      <c r="O301" s="179">
        <v>700</v>
      </c>
      <c r="P301" s="179">
        <v>350</v>
      </c>
      <c r="Q301" s="179">
        <v>0</v>
      </c>
    </row>
    <row r="302" spans="1:17" ht="111.75" customHeight="1" outlineLevel="4">
      <c r="A302" s="181" t="s">
        <v>773</v>
      </c>
      <c r="B302" s="180" t="s">
        <v>739</v>
      </c>
      <c r="C302" s="180" t="s">
        <v>772</v>
      </c>
      <c r="D302" s="180" t="s">
        <v>335</v>
      </c>
      <c r="E302" s="180" t="s">
        <v>219</v>
      </c>
      <c r="F302" s="180"/>
      <c r="G302" s="180"/>
      <c r="H302" s="180"/>
      <c r="I302" s="180"/>
      <c r="J302" s="179">
        <f aca="true" t="shared" si="136" ref="J302:Q302">SUM(J303:J304)</f>
        <v>400</v>
      </c>
      <c r="K302" s="179">
        <f t="shared" si="136"/>
        <v>0</v>
      </c>
      <c r="L302" s="179">
        <f t="shared" si="136"/>
        <v>0</v>
      </c>
      <c r="M302" s="179">
        <f t="shared" si="136"/>
        <v>0</v>
      </c>
      <c r="N302" s="179">
        <f t="shared" si="136"/>
        <v>0</v>
      </c>
      <c r="O302" s="179">
        <f t="shared" si="136"/>
        <v>0</v>
      </c>
      <c r="P302" s="179">
        <f t="shared" si="136"/>
        <v>0</v>
      </c>
      <c r="Q302" s="179">
        <f t="shared" si="136"/>
        <v>0</v>
      </c>
    </row>
    <row r="303" spans="1:17" ht="47.25" customHeight="1" outlineLevel="4">
      <c r="A303" s="181" t="s">
        <v>724</v>
      </c>
      <c r="B303" s="180" t="s">
        <v>739</v>
      </c>
      <c r="C303" s="180" t="s">
        <v>772</v>
      </c>
      <c r="D303" s="180" t="s">
        <v>335</v>
      </c>
      <c r="E303" s="180" t="s">
        <v>337</v>
      </c>
      <c r="F303" s="180"/>
      <c r="G303" s="180"/>
      <c r="H303" s="180"/>
      <c r="I303" s="180"/>
      <c r="J303" s="179">
        <v>200</v>
      </c>
      <c r="K303" s="179"/>
      <c r="L303" s="179"/>
      <c r="M303" s="179"/>
      <c r="N303" s="179"/>
      <c r="O303" s="179"/>
      <c r="P303" s="179"/>
      <c r="Q303" s="179"/>
    </row>
    <row r="304" spans="1:17" ht="47.25" customHeight="1" outlineLevel="4">
      <c r="A304" s="181" t="s">
        <v>745</v>
      </c>
      <c r="B304" s="180" t="s">
        <v>739</v>
      </c>
      <c r="C304" s="180" t="s">
        <v>772</v>
      </c>
      <c r="D304" s="180" t="s">
        <v>335</v>
      </c>
      <c r="E304" s="180" t="s">
        <v>334</v>
      </c>
      <c r="F304" s="180"/>
      <c r="G304" s="180"/>
      <c r="H304" s="180"/>
      <c r="I304" s="180"/>
      <c r="J304" s="179">
        <v>200</v>
      </c>
      <c r="K304" s="179"/>
      <c r="L304" s="179"/>
      <c r="M304" s="179"/>
      <c r="N304" s="179"/>
      <c r="O304" s="179"/>
      <c r="P304" s="179"/>
      <c r="Q304" s="179"/>
    </row>
    <row r="305" spans="1:17" ht="47.25" outlineLevel="2">
      <c r="A305" s="185" t="s">
        <v>771</v>
      </c>
      <c r="B305" s="184" t="s">
        <v>739</v>
      </c>
      <c r="C305" s="184" t="s">
        <v>769</v>
      </c>
      <c r="D305" s="184" t="s">
        <v>727</v>
      </c>
      <c r="E305" s="184" t="s">
        <v>219</v>
      </c>
      <c r="F305" s="180"/>
      <c r="G305" s="180"/>
      <c r="H305" s="180"/>
      <c r="I305" s="180"/>
      <c r="J305" s="183">
        <f aca="true" t="shared" si="137" ref="J305:Q306">SUM(J306)</f>
        <v>227.5</v>
      </c>
      <c r="K305" s="183">
        <f t="shared" si="137"/>
        <v>227.5</v>
      </c>
      <c r="L305" s="183">
        <f t="shared" si="137"/>
        <v>0</v>
      </c>
      <c r="M305" s="183">
        <f t="shared" si="137"/>
        <v>227.5</v>
      </c>
      <c r="N305" s="183">
        <f t="shared" si="137"/>
        <v>0</v>
      </c>
      <c r="O305" s="183">
        <f t="shared" si="137"/>
        <v>227.5</v>
      </c>
      <c r="P305" s="183">
        <f t="shared" si="137"/>
        <v>177.4</v>
      </c>
      <c r="Q305" s="183">
        <f t="shared" si="137"/>
        <v>227.5</v>
      </c>
    </row>
    <row r="306" spans="1:17" ht="110.25" outlineLevel="3">
      <c r="A306" s="181" t="s">
        <v>770</v>
      </c>
      <c r="B306" s="180" t="s">
        <v>739</v>
      </c>
      <c r="C306" s="180" t="s">
        <v>769</v>
      </c>
      <c r="D306" s="180" t="s">
        <v>608</v>
      </c>
      <c r="E306" s="180" t="s">
        <v>219</v>
      </c>
      <c r="F306" s="180"/>
      <c r="G306" s="180"/>
      <c r="H306" s="180"/>
      <c r="I306" s="180"/>
      <c r="J306" s="179">
        <f t="shared" si="137"/>
        <v>227.5</v>
      </c>
      <c r="K306" s="179">
        <f t="shared" si="137"/>
        <v>227.5</v>
      </c>
      <c r="L306" s="179">
        <f t="shared" si="137"/>
        <v>0</v>
      </c>
      <c r="M306" s="179">
        <f t="shared" si="137"/>
        <v>227.5</v>
      </c>
      <c r="N306" s="179">
        <f t="shared" si="137"/>
        <v>0</v>
      </c>
      <c r="O306" s="179">
        <f t="shared" si="137"/>
        <v>227.5</v>
      </c>
      <c r="P306" s="179">
        <f t="shared" si="137"/>
        <v>177.4</v>
      </c>
      <c r="Q306" s="179">
        <f t="shared" si="137"/>
        <v>227.5</v>
      </c>
    </row>
    <row r="307" spans="1:17" ht="47.25" outlineLevel="4">
      <c r="A307" s="181" t="s">
        <v>724</v>
      </c>
      <c r="B307" s="180" t="s">
        <v>739</v>
      </c>
      <c r="C307" s="180" t="s">
        <v>769</v>
      </c>
      <c r="D307" s="180" t="s">
        <v>608</v>
      </c>
      <c r="E307" s="180" t="s">
        <v>337</v>
      </c>
      <c r="F307" s="180"/>
      <c r="G307" s="180"/>
      <c r="H307" s="180"/>
      <c r="I307" s="180"/>
      <c r="J307" s="179">
        <v>227.5</v>
      </c>
      <c r="K307" s="179">
        <v>227.5</v>
      </c>
      <c r="L307" s="179">
        <v>0</v>
      </c>
      <c r="M307" s="179">
        <v>227.5</v>
      </c>
      <c r="N307" s="179">
        <v>0</v>
      </c>
      <c r="O307" s="179">
        <v>227.5</v>
      </c>
      <c r="P307" s="179">
        <v>177.4</v>
      </c>
      <c r="Q307" s="179">
        <v>227.5</v>
      </c>
    </row>
    <row r="308" spans="1:17" ht="31.5" outlineLevel="2">
      <c r="A308" s="185" t="s">
        <v>768</v>
      </c>
      <c r="B308" s="184" t="s">
        <v>739</v>
      </c>
      <c r="C308" s="184" t="s">
        <v>762</v>
      </c>
      <c r="D308" s="184" t="s">
        <v>727</v>
      </c>
      <c r="E308" s="184" t="s">
        <v>219</v>
      </c>
      <c r="F308" s="180"/>
      <c r="G308" s="180"/>
      <c r="H308" s="180"/>
      <c r="I308" s="180"/>
      <c r="J308" s="183">
        <f aca="true" t="shared" si="138" ref="J308:Q308">SUM(J309,J311,J314,J316,J319)</f>
        <v>1061.6000000000001</v>
      </c>
      <c r="K308" s="183">
        <f t="shared" si="138"/>
        <v>818</v>
      </c>
      <c r="L308" s="183">
        <f t="shared" si="138"/>
        <v>0</v>
      </c>
      <c r="M308" s="183">
        <f t="shared" si="138"/>
        <v>818</v>
      </c>
      <c r="N308" s="183">
        <f t="shared" si="138"/>
        <v>0</v>
      </c>
      <c r="O308" s="183">
        <f t="shared" si="138"/>
        <v>818</v>
      </c>
      <c r="P308" s="183">
        <f t="shared" si="138"/>
        <v>725.6</v>
      </c>
      <c r="Q308" s="183">
        <f t="shared" si="138"/>
        <v>725.6</v>
      </c>
    </row>
    <row r="309" spans="1:17" ht="129" customHeight="1" outlineLevel="3">
      <c r="A309" s="181" t="s">
        <v>767</v>
      </c>
      <c r="B309" s="180" t="s">
        <v>739</v>
      </c>
      <c r="C309" s="180" t="s">
        <v>762</v>
      </c>
      <c r="D309" s="180" t="s">
        <v>661</v>
      </c>
      <c r="E309" s="180" t="s">
        <v>219</v>
      </c>
      <c r="F309" s="180"/>
      <c r="G309" s="180"/>
      <c r="H309" s="180"/>
      <c r="I309" s="180"/>
      <c r="J309" s="179">
        <f aca="true" t="shared" si="139" ref="J309:Q309">SUM(J310)</f>
        <v>402</v>
      </c>
      <c r="K309" s="179">
        <f t="shared" si="139"/>
        <v>402</v>
      </c>
      <c r="L309" s="179">
        <f t="shared" si="139"/>
        <v>0</v>
      </c>
      <c r="M309" s="179">
        <f t="shared" si="139"/>
        <v>402</v>
      </c>
      <c r="N309" s="179">
        <f t="shared" si="139"/>
        <v>0</v>
      </c>
      <c r="O309" s="179">
        <f t="shared" si="139"/>
        <v>402</v>
      </c>
      <c r="P309" s="179">
        <f t="shared" si="139"/>
        <v>402</v>
      </c>
      <c r="Q309" s="179">
        <f t="shared" si="139"/>
        <v>402</v>
      </c>
    </row>
    <row r="310" spans="1:17" ht="47.25" outlineLevel="4">
      <c r="A310" s="181" t="s">
        <v>724</v>
      </c>
      <c r="B310" s="180" t="s">
        <v>739</v>
      </c>
      <c r="C310" s="180" t="s">
        <v>762</v>
      </c>
      <c r="D310" s="180" t="s">
        <v>661</v>
      </c>
      <c r="E310" s="180" t="s">
        <v>337</v>
      </c>
      <c r="F310" s="180"/>
      <c r="G310" s="180"/>
      <c r="H310" s="180"/>
      <c r="I310" s="180"/>
      <c r="J310" s="179">
        <v>402</v>
      </c>
      <c r="K310" s="179">
        <v>402</v>
      </c>
      <c r="L310" s="179">
        <v>0</v>
      </c>
      <c r="M310" s="179">
        <v>402</v>
      </c>
      <c r="N310" s="179">
        <v>0</v>
      </c>
      <c r="O310" s="179">
        <v>402</v>
      </c>
      <c r="P310" s="179">
        <v>402</v>
      </c>
      <c r="Q310" s="179">
        <v>402</v>
      </c>
    </row>
    <row r="311" spans="1:17" ht="114" customHeight="1" outlineLevel="3">
      <c r="A311" s="181" t="s">
        <v>766</v>
      </c>
      <c r="B311" s="180" t="s">
        <v>739</v>
      </c>
      <c r="C311" s="180" t="s">
        <v>762</v>
      </c>
      <c r="D311" s="180" t="s">
        <v>659</v>
      </c>
      <c r="E311" s="180" t="s">
        <v>219</v>
      </c>
      <c r="F311" s="180"/>
      <c r="G311" s="180"/>
      <c r="H311" s="180"/>
      <c r="I311" s="180"/>
      <c r="J311" s="179">
        <f aca="true" t="shared" si="140" ref="J311:Q311">SUM(J312:J313)</f>
        <v>315.2</v>
      </c>
      <c r="K311" s="179">
        <f t="shared" si="140"/>
        <v>315.2</v>
      </c>
      <c r="L311" s="179">
        <f t="shared" si="140"/>
        <v>0</v>
      </c>
      <c r="M311" s="179">
        <f t="shared" si="140"/>
        <v>315.2</v>
      </c>
      <c r="N311" s="179">
        <f t="shared" si="140"/>
        <v>0</v>
      </c>
      <c r="O311" s="179">
        <f t="shared" si="140"/>
        <v>315.2</v>
      </c>
      <c r="P311" s="179">
        <f t="shared" si="140"/>
        <v>315.2</v>
      </c>
      <c r="Q311" s="179">
        <f t="shared" si="140"/>
        <v>315.2</v>
      </c>
    </row>
    <row r="312" spans="1:17" ht="47.25" outlineLevel="4">
      <c r="A312" s="181" t="s">
        <v>724</v>
      </c>
      <c r="B312" s="180" t="s">
        <v>739</v>
      </c>
      <c r="C312" s="180" t="s">
        <v>762</v>
      </c>
      <c r="D312" s="180" t="s">
        <v>659</v>
      </c>
      <c r="E312" s="180" t="s">
        <v>337</v>
      </c>
      <c r="F312" s="180"/>
      <c r="G312" s="180"/>
      <c r="H312" s="180"/>
      <c r="I312" s="180"/>
      <c r="J312" s="179">
        <v>267.2</v>
      </c>
      <c r="K312" s="179">
        <v>267.2</v>
      </c>
      <c r="L312" s="179">
        <v>0</v>
      </c>
      <c r="M312" s="179">
        <v>267.2</v>
      </c>
      <c r="N312" s="179">
        <v>0</v>
      </c>
      <c r="O312" s="179">
        <v>267.2</v>
      </c>
      <c r="P312" s="179">
        <v>267.2</v>
      </c>
      <c r="Q312" s="179">
        <v>267.2</v>
      </c>
    </row>
    <row r="313" spans="1:17" ht="63.75" customHeight="1" outlineLevel="4">
      <c r="A313" s="181" t="s">
        <v>745</v>
      </c>
      <c r="B313" s="180" t="s">
        <v>739</v>
      </c>
      <c r="C313" s="180" t="s">
        <v>762</v>
      </c>
      <c r="D313" s="180" t="s">
        <v>659</v>
      </c>
      <c r="E313" s="180" t="s">
        <v>334</v>
      </c>
      <c r="F313" s="180"/>
      <c r="G313" s="180"/>
      <c r="H313" s="180"/>
      <c r="I313" s="180"/>
      <c r="J313" s="179">
        <v>48</v>
      </c>
      <c r="K313" s="179">
        <v>48</v>
      </c>
      <c r="L313" s="179">
        <v>0</v>
      </c>
      <c r="M313" s="179">
        <v>48</v>
      </c>
      <c r="N313" s="179">
        <v>0</v>
      </c>
      <c r="O313" s="179">
        <v>48</v>
      </c>
      <c r="P313" s="179">
        <v>48</v>
      </c>
      <c r="Q313" s="179">
        <v>48</v>
      </c>
    </row>
    <row r="314" spans="1:17" ht="141.75" customHeight="1" outlineLevel="4">
      <c r="A314" s="181" t="s">
        <v>765</v>
      </c>
      <c r="B314" s="180" t="s">
        <v>739</v>
      </c>
      <c r="C314" s="180" t="s">
        <v>762</v>
      </c>
      <c r="D314" s="180" t="s">
        <v>654</v>
      </c>
      <c r="E314" s="180" t="s">
        <v>219</v>
      </c>
      <c r="F314" s="180"/>
      <c r="G314" s="180"/>
      <c r="H314" s="180"/>
      <c r="I314" s="180"/>
      <c r="J314" s="179">
        <f aca="true" t="shared" si="141" ref="J314:Q314">SUM(J315)</f>
        <v>92.4</v>
      </c>
      <c r="K314" s="179">
        <f t="shared" si="141"/>
        <v>92.4</v>
      </c>
      <c r="L314" s="179">
        <f t="shared" si="141"/>
        <v>0</v>
      </c>
      <c r="M314" s="179">
        <f t="shared" si="141"/>
        <v>92.4</v>
      </c>
      <c r="N314" s="179">
        <f t="shared" si="141"/>
        <v>0</v>
      </c>
      <c r="O314" s="179">
        <f t="shared" si="141"/>
        <v>92.4</v>
      </c>
      <c r="P314" s="179">
        <f t="shared" si="141"/>
        <v>0</v>
      </c>
      <c r="Q314" s="179">
        <f t="shared" si="141"/>
        <v>0</v>
      </c>
    </row>
    <row r="315" spans="1:17" ht="45.75" customHeight="1" outlineLevel="4">
      <c r="A315" s="181" t="s">
        <v>724</v>
      </c>
      <c r="B315" s="180" t="s">
        <v>739</v>
      </c>
      <c r="C315" s="180" t="s">
        <v>762</v>
      </c>
      <c r="D315" s="180" t="s">
        <v>654</v>
      </c>
      <c r="E315" s="180" t="s">
        <v>337</v>
      </c>
      <c r="F315" s="180"/>
      <c r="G315" s="180"/>
      <c r="H315" s="180"/>
      <c r="I315" s="180"/>
      <c r="J315" s="179">
        <v>92.4</v>
      </c>
      <c r="K315" s="179">
        <v>92.4</v>
      </c>
      <c r="L315" s="179">
        <v>0</v>
      </c>
      <c r="M315" s="179">
        <v>92.4</v>
      </c>
      <c r="N315" s="179">
        <v>0</v>
      </c>
      <c r="O315" s="179">
        <v>92.4</v>
      </c>
      <c r="P315" s="179">
        <v>0</v>
      </c>
      <c r="Q315" s="179">
        <v>0</v>
      </c>
    </row>
    <row r="316" spans="1:17" ht="158.25" customHeight="1" outlineLevel="4">
      <c r="A316" s="181" t="s">
        <v>764</v>
      </c>
      <c r="B316" s="180" t="s">
        <v>739</v>
      </c>
      <c r="C316" s="180" t="s">
        <v>762</v>
      </c>
      <c r="D316" s="180" t="s">
        <v>651</v>
      </c>
      <c r="E316" s="180" t="s">
        <v>219</v>
      </c>
      <c r="F316" s="180"/>
      <c r="G316" s="180"/>
      <c r="H316" s="180"/>
      <c r="I316" s="180"/>
      <c r="J316" s="179">
        <f aca="true" t="shared" si="142" ref="J316:Q316">SUM(J317:J318)</f>
        <v>243.6</v>
      </c>
      <c r="K316" s="179">
        <f t="shared" si="142"/>
        <v>0</v>
      </c>
      <c r="L316" s="179">
        <f t="shared" si="142"/>
        <v>0</v>
      </c>
      <c r="M316" s="179">
        <f t="shared" si="142"/>
        <v>0</v>
      </c>
      <c r="N316" s="179">
        <f t="shared" si="142"/>
        <v>0</v>
      </c>
      <c r="O316" s="179">
        <f t="shared" si="142"/>
        <v>0</v>
      </c>
      <c r="P316" s="179">
        <f t="shared" si="142"/>
        <v>0</v>
      </c>
      <c r="Q316" s="179">
        <f t="shared" si="142"/>
        <v>0</v>
      </c>
    </row>
    <row r="317" spans="1:17" ht="45.75" customHeight="1" outlineLevel="4">
      <c r="A317" s="181" t="s">
        <v>724</v>
      </c>
      <c r="B317" s="180" t="s">
        <v>739</v>
      </c>
      <c r="C317" s="180" t="s">
        <v>762</v>
      </c>
      <c r="D317" s="180" t="s">
        <v>651</v>
      </c>
      <c r="E317" s="180" t="s">
        <v>337</v>
      </c>
      <c r="F317" s="180"/>
      <c r="G317" s="180"/>
      <c r="H317" s="180"/>
      <c r="I317" s="180"/>
      <c r="J317" s="179">
        <v>42</v>
      </c>
      <c r="K317" s="179"/>
      <c r="L317" s="179"/>
      <c r="M317" s="179"/>
      <c r="N317" s="179"/>
      <c r="O317" s="179"/>
      <c r="P317" s="179"/>
      <c r="Q317" s="179"/>
    </row>
    <row r="318" spans="1:17" ht="60.75" customHeight="1" outlineLevel="4">
      <c r="A318" s="181" t="s">
        <v>745</v>
      </c>
      <c r="B318" s="180" t="s">
        <v>739</v>
      </c>
      <c r="C318" s="180" t="s">
        <v>762</v>
      </c>
      <c r="D318" s="180" t="s">
        <v>651</v>
      </c>
      <c r="E318" s="180" t="s">
        <v>334</v>
      </c>
      <c r="F318" s="180"/>
      <c r="G318" s="180"/>
      <c r="H318" s="180"/>
      <c r="I318" s="180"/>
      <c r="J318" s="179">
        <v>201.6</v>
      </c>
      <c r="K318" s="179"/>
      <c r="L318" s="179"/>
      <c r="M318" s="179"/>
      <c r="N318" s="179"/>
      <c r="O318" s="179"/>
      <c r="P318" s="179"/>
      <c r="Q318" s="179"/>
    </row>
    <row r="319" spans="1:17" ht="188.25" customHeight="1" outlineLevel="4">
      <c r="A319" s="201" t="s">
        <v>763</v>
      </c>
      <c r="B319" s="180" t="s">
        <v>739</v>
      </c>
      <c r="C319" s="180" t="s">
        <v>762</v>
      </c>
      <c r="D319" s="180" t="s">
        <v>649</v>
      </c>
      <c r="E319" s="180" t="s">
        <v>219</v>
      </c>
      <c r="F319" s="180"/>
      <c r="G319" s="180"/>
      <c r="H319" s="180"/>
      <c r="I319" s="180"/>
      <c r="J319" s="179">
        <f aca="true" t="shared" si="143" ref="J319:Q319">SUM(J320)</f>
        <v>8.4</v>
      </c>
      <c r="K319" s="179">
        <f t="shared" si="143"/>
        <v>8.4</v>
      </c>
      <c r="L319" s="179">
        <f t="shared" si="143"/>
        <v>0</v>
      </c>
      <c r="M319" s="179">
        <f t="shared" si="143"/>
        <v>8.4</v>
      </c>
      <c r="N319" s="179">
        <f t="shared" si="143"/>
        <v>0</v>
      </c>
      <c r="O319" s="179">
        <f t="shared" si="143"/>
        <v>8.4</v>
      </c>
      <c r="P319" s="179">
        <f t="shared" si="143"/>
        <v>8.4</v>
      </c>
      <c r="Q319" s="179">
        <f t="shared" si="143"/>
        <v>8.4</v>
      </c>
    </row>
    <row r="320" spans="1:17" ht="45.75" customHeight="1" outlineLevel="4">
      <c r="A320" s="181" t="s">
        <v>724</v>
      </c>
      <c r="B320" s="180" t="s">
        <v>739</v>
      </c>
      <c r="C320" s="180" t="s">
        <v>762</v>
      </c>
      <c r="D320" s="180" t="s">
        <v>649</v>
      </c>
      <c r="E320" s="180" t="s">
        <v>337</v>
      </c>
      <c r="F320" s="180"/>
      <c r="G320" s="180"/>
      <c r="H320" s="180"/>
      <c r="I320" s="180"/>
      <c r="J320" s="179">
        <v>8.4</v>
      </c>
      <c r="K320" s="179">
        <v>8.4</v>
      </c>
      <c r="L320" s="179">
        <v>0</v>
      </c>
      <c r="M320" s="179">
        <v>8.4</v>
      </c>
      <c r="N320" s="179">
        <v>0</v>
      </c>
      <c r="O320" s="179">
        <v>8.4</v>
      </c>
      <c r="P320" s="179">
        <v>8.4</v>
      </c>
      <c r="Q320" s="179">
        <v>8.4</v>
      </c>
    </row>
    <row r="321" spans="1:17" ht="31.5" outlineLevel="2">
      <c r="A321" s="185" t="s">
        <v>761</v>
      </c>
      <c r="B321" s="184" t="s">
        <v>739</v>
      </c>
      <c r="C321" s="184" t="s">
        <v>750</v>
      </c>
      <c r="D321" s="184" t="s">
        <v>727</v>
      </c>
      <c r="E321" s="184" t="s">
        <v>219</v>
      </c>
      <c r="F321" s="180"/>
      <c r="G321" s="180"/>
      <c r="H321" s="180"/>
      <c r="I321" s="180"/>
      <c r="J321" s="183">
        <f aca="true" t="shared" si="144" ref="J321:Q321">SUM(J322,J324,J326,J328,J330,J332,J336,J338,J340,J342,)</f>
        <v>5961</v>
      </c>
      <c r="K321" s="183">
        <f t="shared" si="144"/>
        <v>5931</v>
      </c>
      <c r="L321" s="183">
        <f t="shared" si="144"/>
        <v>0</v>
      </c>
      <c r="M321" s="183">
        <f t="shared" si="144"/>
        <v>5931</v>
      </c>
      <c r="N321" s="183">
        <f t="shared" si="144"/>
        <v>0</v>
      </c>
      <c r="O321" s="183">
        <f t="shared" si="144"/>
        <v>5931</v>
      </c>
      <c r="P321" s="183">
        <f t="shared" si="144"/>
        <v>5896</v>
      </c>
      <c r="Q321" s="183">
        <f t="shared" si="144"/>
        <v>6031</v>
      </c>
    </row>
    <row r="322" spans="1:17" ht="96.75" customHeight="1" outlineLevel="3">
      <c r="A322" s="181" t="s">
        <v>760</v>
      </c>
      <c r="B322" s="180" t="s">
        <v>739</v>
      </c>
      <c r="C322" s="180" t="s">
        <v>750</v>
      </c>
      <c r="D322" s="180" t="s">
        <v>624</v>
      </c>
      <c r="E322" s="180" t="s">
        <v>219</v>
      </c>
      <c r="F322" s="180"/>
      <c r="G322" s="180"/>
      <c r="H322" s="180"/>
      <c r="I322" s="180"/>
      <c r="J322" s="179">
        <f aca="true" t="shared" si="145" ref="J322:Q322">SUM(J323)</f>
        <v>10</v>
      </c>
      <c r="K322" s="179">
        <f t="shared" si="145"/>
        <v>10</v>
      </c>
      <c r="L322" s="179">
        <f t="shared" si="145"/>
        <v>0</v>
      </c>
      <c r="M322" s="179">
        <f t="shared" si="145"/>
        <v>10</v>
      </c>
      <c r="N322" s="179">
        <f t="shared" si="145"/>
        <v>0</v>
      </c>
      <c r="O322" s="179">
        <f t="shared" si="145"/>
        <v>10</v>
      </c>
      <c r="P322" s="179">
        <f t="shared" si="145"/>
        <v>5</v>
      </c>
      <c r="Q322" s="179">
        <f t="shared" si="145"/>
        <v>10</v>
      </c>
    </row>
    <row r="323" spans="1:17" ht="47.25" outlineLevel="4">
      <c r="A323" s="181" t="s">
        <v>724</v>
      </c>
      <c r="B323" s="180" t="s">
        <v>739</v>
      </c>
      <c r="C323" s="180" t="s">
        <v>750</v>
      </c>
      <c r="D323" s="180" t="s">
        <v>624</v>
      </c>
      <c r="E323" s="180" t="s">
        <v>337</v>
      </c>
      <c r="F323" s="180"/>
      <c r="G323" s="180"/>
      <c r="H323" s="180"/>
      <c r="I323" s="180"/>
      <c r="J323" s="179">
        <v>10</v>
      </c>
      <c r="K323" s="179">
        <v>10</v>
      </c>
      <c r="L323" s="179">
        <v>0</v>
      </c>
      <c r="M323" s="179">
        <v>10</v>
      </c>
      <c r="N323" s="179">
        <v>0</v>
      </c>
      <c r="O323" s="179">
        <v>10</v>
      </c>
      <c r="P323" s="179">
        <v>5</v>
      </c>
      <c r="Q323" s="179">
        <v>10</v>
      </c>
    </row>
    <row r="324" spans="1:17" ht="126.75" customHeight="1" outlineLevel="3">
      <c r="A324" s="181" t="s">
        <v>759</v>
      </c>
      <c r="B324" s="180" t="s">
        <v>739</v>
      </c>
      <c r="C324" s="180" t="s">
        <v>750</v>
      </c>
      <c r="D324" s="180" t="s">
        <v>622</v>
      </c>
      <c r="E324" s="180" t="s">
        <v>219</v>
      </c>
      <c r="F324" s="180"/>
      <c r="G324" s="180"/>
      <c r="H324" s="180"/>
      <c r="I324" s="180"/>
      <c r="J324" s="179">
        <f aca="true" t="shared" si="146" ref="J324:Q324">SUM(J325)</f>
        <v>50</v>
      </c>
      <c r="K324" s="179">
        <f t="shared" si="146"/>
        <v>50</v>
      </c>
      <c r="L324" s="179">
        <f t="shared" si="146"/>
        <v>0</v>
      </c>
      <c r="M324" s="179">
        <f t="shared" si="146"/>
        <v>50</v>
      </c>
      <c r="N324" s="179">
        <f t="shared" si="146"/>
        <v>0</v>
      </c>
      <c r="O324" s="179">
        <f t="shared" si="146"/>
        <v>50</v>
      </c>
      <c r="P324" s="179">
        <f t="shared" si="146"/>
        <v>15</v>
      </c>
      <c r="Q324" s="179">
        <f t="shared" si="146"/>
        <v>50</v>
      </c>
    </row>
    <row r="325" spans="1:17" ht="47.25" outlineLevel="4">
      <c r="A325" s="181" t="s">
        <v>724</v>
      </c>
      <c r="B325" s="180" t="s">
        <v>739</v>
      </c>
      <c r="C325" s="180" t="s">
        <v>750</v>
      </c>
      <c r="D325" s="180" t="s">
        <v>622</v>
      </c>
      <c r="E325" s="180" t="s">
        <v>337</v>
      </c>
      <c r="F325" s="180"/>
      <c r="G325" s="180"/>
      <c r="H325" s="180"/>
      <c r="I325" s="180"/>
      <c r="J325" s="179">
        <v>50</v>
      </c>
      <c r="K325" s="179">
        <v>50</v>
      </c>
      <c r="L325" s="179">
        <v>0</v>
      </c>
      <c r="M325" s="179">
        <v>50</v>
      </c>
      <c r="N325" s="179">
        <v>0</v>
      </c>
      <c r="O325" s="179">
        <v>50</v>
      </c>
      <c r="P325" s="179">
        <v>15</v>
      </c>
      <c r="Q325" s="179">
        <v>50</v>
      </c>
    </row>
    <row r="326" spans="1:17" ht="109.5" customHeight="1" outlineLevel="3">
      <c r="A326" s="181" t="s">
        <v>758</v>
      </c>
      <c r="B326" s="180" t="s">
        <v>739</v>
      </c>
      <c r="C326" s="180" t="s">
        <v>750</v>
      </c>
      <c r="D326" s="180" t="s">
        <v>620</v>
      </c>
      <c r="E326" s="180" t="s">
        <v>219</v>
      </c>
      <c r="F326" s="180"/>
      <c r="G326" s="180"/>
      <c r="H326" s="180"/>
      <c r="I326" s="180"/>
      <c r="J326" s="179">
        <f aca="true" t="shared" si="147" ref="J326:Q326">SUM(J327)</f>
        <v>5</v>
      </c>
      <c r="K326" s="179">
        <f t="shared" si="147"/>
        <v>5</v>
      </c>
      <c r="L326" s="179">
        <f t="shared" si="147"/>
        <v>0</v>
      </c>
      <c r="M326" s="179">
        <f t="shared" si="147"/>
        <v>5</v>
      </c>
      <c r="N326" s="179">
        <f t="shared" si="147"/>
        <v>0</v>
      </c>
      <c r="O326" s="179">
        <f t="shared" si="147"/>
        <v>5</v>
      </c>
      <c r="P326" s="179">
        <f t="shared" si="147"/>
        <v>5</v>
      </c>
      <c r="Q326" s="179">
        <f t="shared" si="147"/>
        <v>5</v>
      </c>
    </row>
    <row r="327" spans="1:17" ht="31.5" outlineLevel="4">
      <c r="A327" s="181" t="s">
        <v>740</v>
      </c>
      <c r="B327" s="180" t="s">
        <v>739</v>
      </c>
      <c r="C327" s="180" t="s">
        <v>750</v>
      </c>
      <c r="D327" s="180" t="s">
        <v>620</v>
      </c>
      <c r="E327" s="180" t="s">
        <v>425</v>
      </c>
      <c r="F327" s="180"/>
      <c r="G327" s="180"/>
      <c r="H327" s="180"/>
      <c r="I327" s="180"/>
      <c r="J327" s="179">
        <v>5</v>
      </c>
      <c r="K327" s="179">
        <v>5</v>
      </c>
      <c r="L327" s="179">
        <v>0</v>
      </c>
      <c r="M327" s="179">
        <v>5</v>
      </c>
      <c r="N327" s="179">
        <v>0</v>
      </c>
      <c r="O327" s="179">
        <v>5</v>
      </c>
      <c r="P327" s="179">
        <v>5</v>
      </c>
      <c r="Q327" s="179">
        <v>5</v>
      </c>
    </row>
    <row r="328" spans="1:17" ht="109.5" customHeight="1" outlineLevel="3">
      <c r="A328" s="181" t="s">
        <v>757</v>
      </c>
      <c r="B328" s="180" t="s">
        <v>739</v>
      </c>
      <c r="C328" s="180" t="s">
        <v>750</v>
      </c>
      <c r="D328" s="180" t="s">
        <v>618</v>
      </c>
      <c r="E328" s="180" t="s">
        <v>219</v>
      </c>
      <c r="F328" s="180"/>
      <c r="G328" s="180"/>
      <c r="H328" s="180"/>
      <c r="I328" s="180"/>
      <c r="J328" s="179">
        <f aca="true" t="shared" si="148" ref="J328:Q328">SUM(J329)</f>
        <v>10</v>
      </c>
      <c r="K328" s="179">
        <f t="shared" si="148"/>
        <v>10</v>
      </c>
      <c r="L328" s="179">
        <f t="shared" si="148"/>
        <v>0</v>
      </c>
      <c r="M328" s="179">
        <f t="shared" si="148"/>
        <v>10</v>
      </c>
      <c r="N328" s="179">
        <f t="shared" si="148"/>
        <v>0</v>
      </c>
      <c r="O328" s="179">
        <f t="shared" si="148"/>
        <v>10</v>
      </c>
      <c r="P328" s="179">
        <f t="shared" si="148"/>
        <v>5</v>
      </c>
      <c r="Q328" s="179">
        <f t="shared" si="148"/>
        <v>10</v>
      </c>
    </row>
    <row r="329" spans="1:17" ht="31.5" outlineLevel="4">
      <c r="A329" s="181" t="s">
        <v>740</v>
      </c>
      <c r="B329" s="180" t="s">
        <v>739</v>
      </c>
      <c r="C329" s="180" t="s">
        <v>750</v>
      </c>
      <c r="D329" s="180" t="s">
        <v>618</v>
      </c>
      <c r="E329" s="180" t="s">
        <v>425</v>
      </c>
      <c r="F329" s="180"/>
      <c r="G329" s="180"/>
      <c r="H329" s="180"/>
      <c r="I329" s="180"/>
      <c r="J329" s="179">
        <v>10</v>
      </c>
      <c r="K329" s="179">
        <v>10</v>
      </c>
      <c r="L329" s="179">
        <v>0</v>
      </c>
      <c r="M329" s="179">
        <v>10</v>
      </c>
      <c r="N329" s="179">
        <v>0</v>
      </c>
      <c r="O329" s="179">
        <v>10</v>
      </c>
      <c r="P329" s="179">
        <v>5</v>
      </c>
      <c r="Q329" s="179">
        <v>10</v>
      </c>
    </row>
    <row r="330" spans="1:17" ht="171.75" customHeight="1" outlineLevel="3">
      <c r="A330" s="181" t="s">
        <v>756</v>
      </c>
      <c r="B330" s="180" t="s">
        <v>739</v>
      </c>
      <c r="C330" s="180" t="s">
        <v>750</v>
      </c>
      <c r="D330" s="180" t="s">
        <v>614</v>
      </c>
      <c r="E330" s="180" t="s">
        <v>219</v>
      </c>
      <c r="F330" s="180"/>
      <c r="G330" s="180"/>
      <c r="H330" s="180"/>
      <c r="I330" s="180"/>
      <c r="J330" s="179">
        <f aca="true" t="shared" si="149" ref="J330:Q330">SUM(J331)</f>
        <v>1512.8</v>
      </c>
      <c r="K330" s="179">
        <f t="shared" si="149"/>
        <v>1512.8</v>
      </c>
      <c r="L330" s="179">
        <f t="shared" si="149"/>
        <v>0</v>
      </c>
      <c r="M330" s="179">
        <f t="shared" si="149"/>
        <v>1512.8</v>
      </c>
      <c r="N330" s="179">
        <f t="shared" si="149"/>
        <v>0</v>
      </c>
      <c r="O330" s="179">
        <f t="shared" si="149"/>
        <v>1512.8</v>
      </c>
      <c r="P330" s="179">
        <f t="shared" si="149"/>
        <v>1512.8</v>
      </c>
      <c r="Q330" s="179">
        <f t="shared" si="149"/>
        <v>1512.8</v>
      </c>
    </row>
    <row r="331" spans="1:17" ht="112.5" customHeight="1" outlineLevel="4">
      <c r="A331" s="181" t="s">
        <v>725</v>
      </c>
      <c r="B331" s="180" t="s">
        <v>739</v>
      </c>
      <c r="C331" s="180" t="s">
        <v>750</v>
      </c>
      <c r="D331" s="180" t="s">
        <v>614</v>
      </c>
      <c r="E331" s="180" t="s">
        <v>394</v>
      </c>
      <c r="F331" s="180"/>
      <c r="G331" s="180"/>
      <c r="H331" s="180"/>
      <c r="I331" s="180"/>
      <c r="J331" s="179">
        <v>1512.8</v>
      </c>
      <c r="K331" s="179">
        <v>1512.8</v>
      </c>
      <c r="L331" s="179">
        <v>0</v>
      </c>
      <c r="M331" s="179">
        <v>1512.8</v>
      </c>
      <c r="N331" s="179">
        <v>0</v>
      </c>
      <c r="O331" s="179">
        <v>1512.8</v>
      </c>
      <c r="P331" s="179">
        <v>1512.8</v>
      </c>
      <c r="Q331" s="179">
        <v>1512.8</v>
      </c>
    </row>
    <row r="332" spans="1:17" ht="190.5" customHeight="1" outlineLevel="3">
      <c r="A332" s="181" t="s">
        <v>755</v>
      </c>
      <c r="B332" s="180" t="s">
        <v>739</v>
      </c>
      <c r="C332" s="180" t="s">
        <v>750</v>
      </c>
      <c r="D332" s="180" t="s">
        <v>612</v>
      </c>
      <c r="E332" s="180" t="s">
        <v>219</v>
      </c>
      <c r="F332" s="180"/>
      <c r="G332" s="180"/>
      <c r="H332" s="180"/>
      <c r="I332" s="180"/>
      <c r="J332" s="179">
        <f aca="true" t="shared" si="150" ref="J332:Q332">SUM(J333:J335)</f>
        <v>4318.2</v>
      </c>
      <c r="K332" s="179">
        <f t="shared" si="150"/>
        <v>4318.2</v>
      </c>
      <c r="L332" s="179">
        <f t="shared" si="150"/>
        <v>0</v>
      </c>
      <c r="M332" s="179">
        <f t="shared" si="150"/>
        <v>4318.2</v>
      </c>
      <c r="N332" s="179">
        <f t="shared" si="150"/>
        <v>0</v>
      </c>
      <c r="O332" s="179">
        <f t="shared" si="150"/>
        <v>4318.2</v>
      </c>
      <c r="P332" s="179">
        <f t="shared" si="150"/>
        <v>4318.2</v>
      </c>
      <c r="Q332" s="179">
        <f t="shared" si="150"/>
        <v>4388.2</v>
      </c>
    </row>
    <row r="333" spans="1:17" ht="111.75" customHeight="1" outlineLevel="4">
      <c r="A333" s="181" t="s">
        <v>725</v>
      </c>
      <c r="B333" s="180" t="s">
        <v>739</v>
      </c>
      <c r="C333" s="180" t="s">
        <v>750</v>
      </c>
      <c r="D333" s="180" t="s">
        <v>612</v>
      </c>
      <c r="E333" s="180" t="s">
        <v>394</v>
      </c>
      <c r="F333" s="180"/>
      <c r="G333" s="180"/>
      <c r="H333" s="180"/>
      <c r="I333" s="180"/>
      <c r="J333" s="179">
        <v>3780.7</v>
      </c>
      <c r="K333" s="179">
        <v>3780.7</v>
      </c>
      <c r="L333" s="179">
        <v>0</v>
      </c>
      <c r="M333" s="179">
        <v>3780.7</v>
      </c>
      <c r="N333" s="179">
        <v>0</v>
      </c>
      <c r="O333" s="179">
        <v>3780.7</v>
      </c>
      <c r="P333" s="179">
        <v>3780.7</v>
      </c>
      <c r="Q333" s="179">
        <v>3780.7</v>
      </c>
    </row>
    <row r="334" spans="1:17" ht="47.25" outlineLevel="4">
      <c r="A334" s="181" t="s">
        <v>724</v>
      </c>
      <c r="B334" s="180" t="s">
        <v>739</v>
      </c>
      <c r="C334" s="180" t="s">
        <v>750</v>
      </c>
      <c r="D334" s="180" t="s">
        <v>612</v>
      </c>
      <c r="E334" s="180" t="s">
        <v>337</v>
      </c>
      <c r="F334" s="180"/>
      <c r="G334" s="180"/>
      <c r="H334" s="180"/>
      <c r="I334" s="180"/>
      <c r="J334" s="179">
        <v>522.5</v>
      </c>
      <c r="K334" s="179">
        <v>522.5</v>
      </c>
      <c r="L334" s="179">
        <v>0</v>
      </c>
      <c r="M334" s="179">
        <v>522.5</v>
      </c>
      <c r="N334" s="179">
        <v>0</v>
      </c>
      <c r="O334" s="179">
        <v>522.5</v>
      </c>
      <c r="P334" s="179">
        <v>522.5</v>
      </c>
      <c r="Q334" s="179">
        <v>592.5</v>
      </c>
    </row>
    <row r="335" spans="1:17" ht="15.75" outlineLevel="4">
      <c r="A335" s="181" t="s">
        <v>723</v>
      </c>
      <c r="B335" s="180" t="s">
        <v>739</v>
      </c>
      <c r="C335" s="180" t="s">
        <v>750</v>
      </c>
      <c r="D335" s="180" t="s">
        <v>612</v>
      </c>
      <c r="E335" s="180" t="s">
        <v>369</v>
      </c>
      <c r="F335" s="180"/>
      <c r="G335" s="180"/>
      <c r="H335" s="180"/>
      <c r="I335" s="180"/>
      <c r="J335" s="179">
        <v>15</v>
      </c>
      <c r="K335" s="179">
        <v>15</v>
      </c>
      <c r="L335" s="179">
        <v>0</v>
      </c>
      <c r="M335" s="179">
        <v>15</v>
      </c>
      <c r="N335" s="179">
        <v>0</v>
      </c>
      <c r="O335" s="179">
        <v>15</v>
      </c>
      <c r="P335" s="179">
        <v>15</v>
      </c>
      <c r="Q335" s="179">
        <v>15</v>
      </c>
    </row>
    <row r="336" spans="1:17" ht="110.25" customHeight="1" outlineLevel="4">
      <c r="A336" s="181" t="s">
        <v>754</v>
      </c>
      <c r="B336" s="180" t="s">
        <v>739</v>
      </c>
      <c r="C336" s="180" t="s">
        <v>750</v>
      </c>
      <c r="D336" s="180" t="s">
        <v>606</v>
      </c>
      <c r="E336" s="180" t="s">
        <v>219</v>
      </c>
      <c r="F336" s="180"/>
      <c r="G336" s="180"/>
      <c r="H336" s="180"/>
      <c r="I336" s="180"/>
      <c r="J336" s="179">
        <f aca="true" t="shared" si="151" ref="J336:Q336">SUM(J337)</f>
        <v>20</v>
      </c>
      <c r="K336" s="179">
        <f t="shared" si="151"/>
        <v>0</v>
      </c>
      <c r="L336" s="179">
        <f t="shared" si="151"/>
        <v>0</v>
      </c>
      <c r="M336" s="179">
        <f t="shared" si="151"/>
        <v>0</v>
      </c>
      <c r="N336" s="179">
        <f t="shared" si="151"/>
        <v>0</v>
      </c>
      <c r="O336" s="179">
        <f t="shared" si="151"/>
        <v>0</v>
      </c>
      <c r="P336" s="179">
        <f t="shared" si="151"/>
        <v>10</v>
      </c>
      <c r="Q336" s="179">
        <f t="shared" si="151"/>
        <v>20</v>
      </c>
    </row>
    <row r="337" spans="1:17" ht="47.25" outlineLevel="4">
      <c r="A337" s="181" t="s">
        <v>724</v>
      </c>
      <c r="B337" s="180" t="s">
        <v>739</v>
      </c>
      <c r="C337" s="180" t="s">
        <v>750</v>
      </c>
      <c r="D337" s="180" t="s">
        <v>606</v>
      </c>
      <c r="E337" s="180" t="s">
        <v>337</v>
      </c>
      <c r="F337" s="180"/>
      <c r="G337" s="180"/>
      <c r="H337" s="180"/>
      <c r="I337" s="180"/>
      <c r="J337" s="179">
        <v>20</v>
      </c>
      <c r="K337" s="179"/>
      <c r="L337" s="179"/>
      <c r="M337" s="179"/>
      <c r="N337" s="179"/>
      <c r="O337" s="179"/>
      <c r="P337" s="179">
        <v>10</v>
      </c>
      <c r="Q337" s="179">
        <v>20</v>
      </c>
    </row>
    <row r="338" spans="1:17" ht="111" customHeight="1" outlineLevel="4">
      <c r="A338" s="181" t="s">
        <v>753</v>
      </c>
      <c r="B338" s="180" t="s">
        <v>739</v>
      </c>
      <c r="C338" s="180" t="s">
        <v>750</v>
      </c>
      <c r="D338" s="180" t="s">
        <v>604</v>
      </c>
      <c r="E338" s="180" t="s">
        <v>219</v>
      </c>
      <c r="F338" s="180"/>
      <c r="G338" s="180"/>
      <c r="H338" s="180"/>
      <c r="I338" s="180"/>
      <c r="J338" s="179">
        <f aca="true" t="shared" si="152" ref="J338:Q338">SUM(J339)</f>
        <v>10</v>
      </c>
      <c r="K338" s="179">
        <f t="shared" si="152"/>
        <v>0</v>
      </c>
      <c r="L338" s="179">
        <f t="shared" si="152"/>
        <v>0</v>
      </c>
      <c r="M338" s="179">
        <f t="shared" si="152"/>
        <v>0</v>
      </c>
      <c r="N338" s="179">
        <f t="shared" si="152"/>
        <v>0</v>
      </c>
      <c r="O338" s="179">
        <f t="shared" si="152"/>
        <v>0</v>
      </c>
      <c r="P338" s="179">
        <f t="shared" si="152"/>
        <v>10</v>
      </c>
      <c r="Q338" s="179">
        <f t="shared" si="152"/>
        <v>10</v>
      </c>
    </row>
    <row r="339" spans="1:17" ht="47.25" outlineLevel="4">
      <c r="A339" s="181" t="s">
        <v>724</v>
      </c>
      <c r="B339" s="180" t="s">
        <v>739</v>
      </c>
      <c r="C339" s="180" t="s">
        <v>750</v>
      </c>
      <c r="D339" s="180" t="s">
        <v>604</v>
      </c>
      <c r="E339" s="180" t="s">
        <v>337</v>
      </c>
      <c r="F339" s="180"/>
      <c r="G339" s="180"/>
      <c r="H339" s="180"/>
      <c r="I339" s="180"/>
      <c r="J339" s="179">
        <v>10</v>
      </c>
      <c r="K339" s="179"/>
      <c r="L339" s="179"/>
      <c r="M339" s="179"/>
      <c r="N339" s="179"/>
      <c r="O339" s="179"/>
      <c r="P339" s="179">
        <v>10</v>
      </c>
      <c r="Q339" s="179">
        <v>10</v>
      </c>
    </row>
    <row r="340" spans="1:17" ht="174.75" customHeight="1" outlineLevel="3">
      <c r="A340" s="181" t="s">
        <v>752</v>
      </c>
      <c r="B340" s="180" t="s">
        <v>739</v>
      </c>
      <c r="C340" s="180" t="s">
        <v>750</v>
      </c>
      <c r="D340" s="180" t="s">
        <v>592</v>
      </c>
      <c r="E340" s="180" t="s">
        <v>219</v>
      </c>
      <c r="F340" s="180"/>
      <c r="G340" s="180"/>
      <c r="H340" s="180"/>
      <c r="I340" s="180"/>
      <c r="J340" s="179">
        <f aca="true" t="shared" si="153" ref="J340:Q340">SUM(J341)</f>
        <v>15</v>
      </c>
      <c r="K340" s="179">
        <f t="shared" si="153"/>
        <v>15</v>
      </c>
      <c r="L340" s="179">
        <f t="shared" si="153"/>
        <v>0</v>
      </c>
      <c r="M340" s="179">
        <f t="shared" si="153"/>
        <v>15</v>
      </c>
      <c r="N340" s="179">
        <f t="shared" si="153"/>
        <v>0</v>
      </c>
      <c r="O340" s="179">
        <f t="shared" si="153"/>
        <v>15</v>
      </c>
      <c r="P340" s="179">
        <f t="shared" si="153"/>
        <v>15</v>
      </c>
      <c r="Q340" s="179">
        <f t="shared" si="153"/>
        <v>15</v>
      </c>
    </row>
    <row r="341" spans="1:17" ht="47.25" outlineLevel="4">
      <c r="A341" s="181" t="s">
        <v>724</v>
      </c>
      <c r="B341" s="180" t="s">
        <v>739</v>
      </c>
      <c r="C341" s="180" t="s">
        <v>750</v>
      </c>
      <c r="D341" s="180" t="s">
        <v>592</v>
      </c>
      <c r="E341" s="180" t="s">
        <v>337</v>
      </c>
      <c r="F341" s="180"/>
      <c r="G341" s="180"/>
      <c r="H341" s="180"/>
      <c r="I341" s="180"/>
      <c r="J341" s="179">
        <v>15</v>
      </c>
      <c r="K341" s="179">
        <v>15</v>
      </c>
      <c r="L341" s="179">
        <v>0</v>
      </c>
      <c r="M341" s="179">
        <v>15</v>
      </c>
      <c r="N341" s="179">
        <v>0</v>
      </c>
      <c r="O341" s="179">
        <v>15</v>
      </c>
      <c r="P341" s="179">
        <v>15</v>
      </c>
      <c r="Q341" s="179">
        <v>15</v>
      </c>
    </row>
    <row r="342" spans="1:17" ht="174" customHeight="1" outlineLevel="3">
      <c r="A342" s="181" t="s">
        <v>751</v>
      </c>
      <c r="B342" s="180" t="s">
        <v>739</v>
      </c>
      <c r="C342" s="180" t="s">
        <v>750</v>
      </c>
      <c r="D342" s="180" t="s">
        <v>590</v>
      </c>
      <c r="E342" s="180" t="s">
        <v>219</v>
      </c>
      <c r="F342" s="180"/>
      <c r="G342" s="180"/>
      <c r="H342" s="180"/>
      <c r="I342" s="180"/>
      <c r="J342" s="179">
        <f aca="true" t="shared" si="154" ref="J342:Q342">SUM(J343)</f>
        <v>10</v>
      </c>
      <c r="K342" s="179">
        <f t="shared" si="154"/>
        <v>10</v>
      </c>
      <c r="L342" s="179">
        <f t="shared" si="154"/>
        <v>0</v>
      </c>
      <c r="M342" s="179">
        <f t="shared" si="154"/>
        <v>10</v>
      </c>
      <c r="N342" s="179">
        <f t="shared" si="154"/>
        <v>0</v>
      </c>
      <c r="O342" s="179">
        <f t="shared" si="154"/>
        <v>10</v>
      </c>
      <c r="P342" s="179">
        <f t="shared" si="154"/>
        <v>0</v>
      </c>
      <c r="Q342" s="179">
        <f t="shared" si="154"/>
        <v>10</v>
      </c>
    </row>
    <row r="343" spans="1:17" ht="47.25" outlineLevel="4">
      <c r="A343" s="181" t="s">
        <v>724</v>
      </c>
      <c r="B343" s="180" t="s">
        <v>739</v>
      </c>
      <c r="C343" s="180" t="s">
        <v>750</v>
      </c>
      <c r="D343" s="180" t="s">
        <v>590</v>
      </c>
      <c r="E343" s="180" t="s">
        <v>337</v>
      </c>
      <c r="F343" s="180"/>
      <c r="G343" s="180"/>
      <c r="H343" s="180"/>
      <c r="I343" s="180"/>
      <c r="J343" s="179">
        <v>10</v>
      </c>
      <c r="K343" s="179">
        <v>10</v>
      </c>
      <c r="L343" s="179">
        <v>0</v>
      </c>
      <c r="M343" s="179">
        <v>10</v>
      </c>
      <c r="N343" s="179">
        <v>0</v>
      </c>
      <c r="O343" s="179">
        <v>10</v>
      </c>
      <c r="P343" s="179">
        <v>0</v>
      </c>
      <c r="Q343" s="179">
        <v>10</v>
      </c>
    </row>
    <row r="344" spans="1:17" ht="15.75" outlineLevel="1">
      <c r="A344" s="185" t="s">
        <v>749</v>
      </c>
      <c r="B344" s="184" t="s">
        <v>739</v>
      </c>
      <c r="C344" s="184" t="s">
        <v>748</v>
      </c>
      <c r="D344" s="184" t="s">
        <v>727</v>
      </c>
      <c r="E344" s="184" t="s">
        <v>219</v>
      </c>
      <c r="F344" s="180"/>
      <c r="G344" s="180"/>
      <c r="H344" s="180"/>
      <c r="I344" s="180"/>
      <c r="J344" s="183">
        <f aca="true" t="shared" si="155" ref="J344:Q344">SUM(J345,J351)</f>
        <v>1567.4</v>
      </c>
      <c r="K344" s="183">
        <f t="shared" si="155"/>
        <v>53</v>
      </c>
      <c r="L344" s="183">
        <f t="shared" si="155"/>
        <v>0</v>
      </c>
      <c r="M344" s="183">
        <f t="shared" si="155"/>
        <v>53</v>
      </c>
      <c r="N344" s="183">
        <f t="shared" si="155"/>
        <v>0</v>
      </c>
      <c r="O344" s="183">
        <f t="shared" si="155"/>
        <v>53</v>
      </c>
      <c r="P344" s="183">
        <f t="shared" si="155"/>
        <v>1577.2</v>
      </c>
      <c r="Q344" s="183">
        <f t="shared" si="155"/>
        <v>1570</v>
      </c>
    </row>
    <row r="345" spans="1:17" ht="31.5" outlineLevel="2">
      <c r="A345" s="185" t="s">
        <v>747</v>
      </c>
      <c r="B345" s="184" t="s">
        <v>739</v>
      </c>
      <c r="C345" s="184" t="s">
        <v>743</v>
      </c>
      <c r="D345" s="184" t="s">
        <v>727</v>
      </c>
      <c r="E345" s="184" t="s">
        <v>219</v>
      </c>
      <c r="F345" s="180"/>
      <c r="G345" s="180"/>
      <c r="H345" s="180"/>
      <c r="I345" s="180"/>
      <c r="J345" s="183">
        <f aca="true" t="shared" si="156" ref="J345:Q345">SUM(J346,J349)</f>
        <v>53</v>
      </c>
      <c r="K345" s="183">
        <f t="shared" si="156"/>
        <v>53</v>
      </c>
      <c r="L345" s="183">
        <f t="shared" si="156"/>
        <v>0</v>
      </c>
      <c r="M345" s="183">
        <f t="shared" si="156"/>
        <v>53</v>
      </c>
      <c r="N345" s="183">
        <f t="shared" si="156"/>
        <v>0</v>
      </c>
      <c r="O345" s="183">
        <f t="shared" si="156"/>
        <v>53</v>
      </c>
      <c r="P345" s="183">
        <f t="shared" si="156"/>
        <v>56</v>
      </c>
      <c r="Q345" s="183">
        <f t="shared" si="156"/>
        <v>56</v>
      </c>
    </row>
    <row r="346" spans="1:17" ht="218.25" customHeight="1" outlineLevel="3">
      <c r="A346" s="181" t="s">
        <v>746</v>
      </c>
      <c r="B346" s="180" t="s">
        <v>739</v>
      </c>
      <c r="C346" s="180" t="s">
        <v>743</v>
      </c>
      <c r="D346" s="180" t="s">
        <v>491</v>
      </c>
      <c r="E346" s="180" t="s">
        <v>219</v>
      </c>
      <c r="F346" s="180"/>
      <c r="G346" s="180"/>
      <c r="H346" s="180"/>
      <c r="I346" s="180"/>
      <c r="J346" s="179">
        <f aca="true" t="shared" si="157" ref="J346:Q346">SUM(J347:J348)</f>
        <v>36</v>
      </c>
      <c r="K346" s="179">
        <f t="shared" si="157"/>
        <v>36</v>
      </c>
      <c r="L346" s="179">
        <f t="shared" si="157"/>
        <v>0</v>
      </c>
      <c r="M346" s="179">
        <f t="shared" si="157"/>
        <v>36</v>
      </c>
      <c r="N346" s="179">
        <f t="shared" si="157"/>
        <v>0</v>
      </c>
      <c r="O346" s="179">
        <f t="shared" si="157"/>
        <v>36</v>
      </c>
      <c r="P346" s="179">
        <f t="shared" si="157"/>
        <v>36</v>
      </c>
      <c r="Q346" s="179">
        <f t="shared" si="157"/>
        <v>36</v>
      </c>
    </row>
    <row r="347" spans="1:17" ht="31.5" outlineLevel="4">
      <c r="A347" s="181" t="s">
        <v>740</v>
      </c>
      <c r="B347" s="180" t="s">
        <v>739</v>
      </c>
      <c r="C347" s="180" t="s">
        <v>743</v>
      </c>
      <c r="D347" s="180" t="s">
        <v>491</v>
      </c>
      <c r="E347" s="180" t="s">
        <v>425</v>
      </c>
      <c r="F347" s="180"/>
      <c r="G347" s="180"/>
      <c r="H347" s="180"/>
      <c r="I347" s="180"/>
      <c r="J347" s="179">
        <v>18</v>
      </c>
      <c r="K347" s="179">
        <v>36</v>
      </c>
      <c r="L347" s="179">
        <v>0</v>
      </c>
      <c r="M347" s="179">
        <v>36</v>
      </c>
      <c r="N347" s="179">
        <v>0</v>
      </c>
      <c r="O347" s="179">
        <v>36</v>
      </c>
      <c r="P347" s="179">
        <v>36</v>
      </c>
      <c r="Q347" s="179">
        <v>36</v>
      </c>
    </row>
    <row r="348" spans="1:17" ht="63.75" customHeight="1" outlineLevel="4">
      <c r="A348" s="181" t="s">
        <v>745</v>
      </c>
      <c r="B348" s="180" t="s">
        <v>739</v>
      </c>
      <c r="C348" s="180" t="s">
        <v>743</v>
      </c>
      <c r="D348" s="180" t="s">
        <v>491</v>
      </c>
      <c r="E348" s="180" t="s">
        <v>334</v>
      </c>
      <c r="F348" s="180"/>
      <c r="G348" s="180"/>
      <c r="H348" s="180"/>
      <c r="I348" s="180"/>
      <c r="J348" s="179">
        <v>18</v>
      </c>
      <c r="K348" s="179"/>
      <c r="L348" s="179"/>
      <c r="M348" s="179"/>
      <c r="N348" s="179"/>
      <c r="O348" s="179"/>
      <c r="P348" s="179"/>
      <c r="Q348" s="179"/>
    </row>
    <row r="349" spans="1:17" ht="223.5" customHeight="1" outlineLevel="3">
      <c r="A349" s="181" t="s">
        <v>744</v>
      </c>
      <c r="B349" s="180" t="s">
        <v>739</v>
      </c>
      <c r="C349" s="180" t="s">
        <v>743</v>
      </c>
      <c r="D349" s="180" t="s">
        <v>489</v>
      </c>
      <c r="E349" s="180" t="s">
        <v>219</v>
      </c>
      <c r="F349" s="180"/>
      <c r="G349" s="180"/>
      <c r="H349" s="180"/>
      <c r="I349" s="180"/>
      <c r="J349" s="179">
        <f aca="true" t="shared" si="158" ref="J349:Q349">SUM(J350)</f>
        <v>17</v>
      </c>
      <c r="K349" s="179">
        <f t="shared" si="158"/>
        <v>17</v>
      </c>
      <c r="L349" s="179">
        <f t="shared" si="158"/>
        <v>0</v>
      </c>
      <c r="M349" s="179">
        <f t="shared" si="158"/>
        <v>17</v>
      </c>
      <c r="N349" s="179">
        <f t="shared" si="158"/>
        <v>0</v>
      </c>
      <c r="O349" s="179">
        <f t="shared" si="158"/>
        <v>17</v>
      </c>
      <c r="P349" s="179">
        <f t="shared" si="158"/>
        <v>20</v>
      </c>
      <c r="Q349" s="179">
        <f t="shared" si="158"/>
        <v>20</v>
      </c>
    </row>
    <row r="350" spans="1:17" ht="31.5" outlineLevel="4">
      <c r="A350" s="181" t="s">
        <v>740</v>
      </c>
      <c r="B350" s="180" t="s">
        <v>739</v>
      </c>
      <c r="C350" s="180" t="s">
        <v>743</v>
      </c>
      <c r="D350" s="180" t="s">
        <v>489</v>
      </c>
      <c r="E350" s="180" t="s">
        <v>425</v>
      </c>
      <c r="F350" s="180"/>
      <c r="G350" s="180"/>
      <c r="H350" s="180"/>
      <c r="I350" s="180"/>
      <c r="J350" s="179">
        <v>17</v>
      </c>
      <c r="K350" s="179">
        <v>17</v>
      </c>
      <c r="L350" s="179">
        <v>0</v>
      </c>
      <c r="M350" s="179">
        <v>17</v>
      </c>
      <c r="N350" s="179">
        <v>0</v>
      </c>
      <c r="O350" s="179">
        <v>17</v>
      </c>
      <c r="P350" s="179">
        <v>20</v>
      </c>
      <c r="Q350" s="179">
        <v>20</v>
      </c>
    </row>
    <row r="351" spans="1:17" ht="15.75" outlineLevel="4">
      <c r="A351" s="185" t="s">
        <v>742</v>
      </c>
      <c r="B351" s="184" t="s">
        <v>739</v>
      </c>
      <c r="C351" s="184" t="s">
        <v>738</v>
      </c>
      <c r="D351" s="184" t="s">
        <v>727</v>
      </c>
      <c r="E351" s="184" t="s">
        <v>219</v>
      </c>
      <c r="F351" s="180"/>
      <c r="G351" s="180"/>
      <c r="H351" s="180"/>
      <c r="I351" s="180"/>
      <c r="J351" s="183">
        <f aca="true" t="shared" si="159" ref="J351:Q352">SUM(J352)</f>
        <v>1514.4</v>
      </c>
      <c r="K351" s="183">
        <f t="shared" si="159"/>
        <v>0</v>
      </c>
      <c r="L351" s="183">
        <f t="shared" si="159"/>
        <v>0</v>
      </c>
      <c r="M351" s="183">
        <f t="shared" si="159"/>
        <v>0</v>
      </c>
      <c r="N351" s="183">
        <f t="shared" si="159"/>
        <v>0</v>
      </c>
      <c r="O351" s="183">
        <f t="shared" si="159"/>
        <v>0</v>
      </c>
      <c r="P351" s="183">
        <f t="shared" si="159"/>
        <v>1521.2</v>
      </c>
      <c r="Q351" s="183">
        <f t="shared" si="159"/>
        <v>1514</v>
      </c>
    </row>
    <row r="352" spans="1:17" ht="222" customHeight="1" outlineLevel="4">
      <c r="A352" s="181" t="s">
        <v>741</v>
      </c>
      <c r="B352" s="180" t="s">
        <v>739</v>
      </c>
      <c r="C352" s="180" t="s">
        <v>738</v>
      </c>
      <c r="D352" s="180" t="s">
        <v>702</v>
      </c>
      <c r="E352" s="180" t="s">
        <v>219</v>
      </c>
      <c r="F352" s="180"/>
      <c r="G352" s="180"/>
      <c r="H352" s="180"/>
      <c r="I352" s="180"/>
      <c r="J352" s="179">
        <f t="shared" si="159"/>
        <v>1514.4</v>
      </c>
      <c r="K352" s="179">
        <f t="shared" si="159"/>
        <v>0</v>
      </c>
      <c r="L352" s="179">
        <f t="shared" si="159"/>
        <v>0</v>
      </c>
      <c r="M352" s="179">
        <f t="shared" si="159"/>
        <v>0</v>
      </c>
      <c r="N352" s="179">
        <f t="shared" si="159"/>
        <v>0</v>
      </c>
      <c r="O352" s="179">
        <f t="shared" si="159"/>
        <v>0</v>
      </c>
      <c r="P352" s="179">
        <f t="shared" si="159"/>
        <v>1521.2</v>
      </c>
      <c r="Q352" s="179">
        <f t="shared" si="159"/>
        <v>1514</v>
      </c>
    </row>
    <row r="353" spans="1:17" ht="31.5" outlineLevel="4">
      <c r="A353" s="181" t="s">
        <v>740</v>
      </c>
      <c r="B353" s="180" t="s">
        <v>739</v>
      </c>
      <c r="C353" s="180" t="s">
        <v>738</v>
      </c>
      <c r="D353" s="180" t="s">
        <v>702</v>
      </c>
      <c r="E353" s="180" t="s">
        <v>425</v>
      </c>
      <c r="F353" s="180"/>
      <c r="G353" s="180"/>
      <c r="H353" s="180"/>
      <c r="I353" s="180"/>
      <c r="J353" s="179">
        <v>1514.4</v>
      </c>
      <c r="K353" s="179"/>
      <c r="L353" s="179"/>
      <c r="M353" s="179"/>
      <c r="N353" s="179"/>
      <c r="O353" s="179"/>
      <c r="P353" s="179">
        <v>1521.2</v>
      </c>
      <c r="Q353" s="179">
        <v>1514</v>
      </c>
    </row>
    <row r="354" spans="1:17" ht="78.75">
      <c r="A354" s="185" t="s">
        <v>737</v>
      </c>
      <c r="B354" s="184" t="s">
        <v>722</v>
      </c>
      <c r="C354" s="184" t="s">
        <v>736</v>
      </c>
      <c r="D354" s="184" t="s">
        <v>727</v>
      </c>
      <c r="E354" s="184" t="s">
        <v>219</v>
      </c>
      <c r="F354" s="180"/>
      <c r="G354" s="180"/>
      <c r="H354" s="180"/>
      <c r="I354" s="180"/>
      <c r="J354" s="183">
        <f aca="true" t="shared" si="160" ref="J354:Q354">SUM(J355,J359)</f>
        <v>1794.65</v>
      </c>
      <c r="K354" s="183">
        <f t="shared" si="160"/>
        <v>1793.9</v>
      </c>
      <c r="L354" s="183">
        <f t="shared" si="160"/>
        <v>0</v>
      </c>
      <c r="M354" s="183">
        <f t="shared" si="160"/>
        <v>1793.9</v>
      </c>
      <c r="N354" s="183">
        <f t="shared" si="160"/>
        <v>0</v>
      </c>
      <c r="O354" s="183">
        <f t="shared" si="160"/>
        <v>1793.9</v>
      </c>
      <c r="P354" s="183">
        <f t="shared" si="160"/>
        <v>1642.5</v>
      </c>
      <c r="Q354" s="183">
        <f t="shared" si="160"/>
        <v>1677.8</v>
      </c>
    </row>
    <row r="355" spans="1:17" ht="31.5">
      <c r="A355" s="185" t="s">
        <v>735</v>
      </c>
      <c r="B355" s="184" t="s">
        <v>722</v>
      </c>
      <c r="C355" s="184" t="s">
        <v>734</v>
      </c>
      <c r="D355" s="184" t="s">
        <v>727</v>
      </c>
      <c r="E355" s="184" t="s">
        <v>219</v>
      </c>
      <c r="F355" s="184"/>
      <c r="G355" s="184"/>
      <c r="H355" s="184"/>
      <c r="I355" s="184"/>
      <c r="J355" s="183">
        <f aca="true" t="shared" si="161" ref="J355:Q357">SUM(J356)</f>
        <v>95.85</v>
      </c>
      <c r="K355" s="183">
        <f t="shared" si="161"/>
        <v>0</v>
      </c>
      <c r="L355" s="183">
        <f t="shared" si="161"/>
        <v>0</v>
      </c>
      <c r="M355" s="183">
        <f t="shared" si="161"/>
        <v>0</v>
      </c>
      <c r="N355" s="183">
        <f t="shared" si="161"/>
        <v>0</v>
      </c>
      <c r="O355" s="183">
        <f t="shared" si="161"/>
        <v>0</v>
      </c>
      <c r="P355" s="183">
        <f t="shared" si="161"/>
        <v>0</v>
      </c>
      <c r="Q355" s="183">
        <f t="shared" si="161"/>
        <v>0</v>
      </c>
    </row>
    <row r="356" spans="1:17" ht="31.5">
      <c r="A356" s="185" t="s">
        <v>733</v>
      </c>
      <c r="B356" s="184" t="s">
        <v>722</v>
      </c>
      <c r="C356" s="184" t="s">
        <v>731</v>
      </c>
      <c r="D356" s="184" t="s">
        <v>727</v>
      </c>
      <c r="E356" s="184" t="s">
        <v>219</v>
      </c>
      <c r="F356" s="180"/>
      <c r="G356" s="180"/>
      <c r="H356" s="180"/>
      <c r="I356" s="180"/>
      <c r="J356" s="183">
        <f t="shared" si="161"/>
        <v>95.85</v>
      </c>
      <c r="K356" s="183">
        <f t="shared" si="161"/>
        <v>0</v>
      </c>
      <c r="L356" s="183">
        <f t="shared" si="161"/>
        <v>0</v>
      </c>
      <c r="M356" s="183">
        <f t="shared" si="161"/>
        <v>0</v>
      </c>
      <c r="N356" s="183">
        <f t="shared" si="161"/>
        <v>0</v>
      </c>
      <c r="O356" s="183">
        <f t="shared" si="161"/>
        <v>0</v>
      </c>
      <c r="P356" s="183">
        <f t="shared" si="161"/>
        <v>0</v>
      </c>
      <c r="Q356" s="183">
        <f t="shared" si="161"/>
        <v>0</v>
      </c>
    </row>
    <row r="357" spans="1:17" ht="171" customHeight="1">
      <c r="A357" s="181" t="s">
        <v>732</v>
      </c>
      <c r="B357" s="180" t="s">
        <v>722</v>
      </c>
      <c r="C357" s="180" t="s">
        <v>731</v>
      </c>
      <c r="D357" s="180" t="s">
        <v>407</v>
      </c>
      <c r="E357" s="180" t="s">
        <v>219</v>
      </c>
      <c r="F357" s="180"/>
      <c r="G357" s="180"/>
      <c r="H357" s="180"/>
      <c r="I357" s="180"/>
      <c r="J357" s="179">
        <f t="shared" si="161"/>
        <v>95.85</v>
      </c>
      <c r="K357" s="179">
        <f t="shared" si="161"/>
        <v>0</v>
      </c>
      <c r="L357" s="179">
        <f t="shared" si="161"/>
        <v>0</v>
      </c>
      <c r="M357" s="179">
        <f t="shared" si="161"/>
        <v>0</v>
      </c>
      <c r="N357" s="179">
        <f t="shared" si="161"/>
        <v>0</v>
      </c>
      <c r="O357" s="179">
        <f t="shared" si="161"/>
        <v>0</v>
      </c>
      <c r="P357" s="179">
        <f t="shared" si="161"/>
        <v>0</v>
      </c>
      <c r="Q357" s="179">
        <f t="shared" si="161"/>
        <v>0</v>
      </c>
    </row>
    <row r="358" spans="1:17" ht="47.25">
      <c r="A358" s="181" t="s">
        <v>561</v>
      </c>
      <c r="B358" s="180" t="s">
        <v>722</v>
      </c>
      <c r="C358" s="180" t="s">
        <v>731</v>
      </c>
      <c r="D358" s="180" t="s">
        <v>407</v>
      </c>
      <c r="E358" s="180" t="s">
        <v>337</v>
      </c>
      <c r="F358" s="180"/>
      <c r="G358" s="180"/>
      <c r="H358" s="180"/>
      <c r="I358" s="180"/>
      <c r="J358" s="179">
        <v>95.85</v>
      </c>
      <c r="K358" s="179"/>
      <c r="L358" s="179"/>
      <c r="M358" s="179"/>
      <c r="N358" s="179"/>
      <c r="O358" s="179"/>
      <c r="P358" s="179"/>
      <c r="Q358" s="179"/>
    </row>
    <row r="359" spans="1:17" ht="32.25" customHeight="1" outlineLevel="1">
      <c r="A359" s="185" t="s">
        <v>730</v>
      </c>
      <c r="B359" s="184" t="s">
        <v>722</v>
      </c>
      <c r="C359" s="184" t="s">
        <v>729</v>
      </c>
      <c r="D359" s="184" t="s">
        <v>727</v>
      </c>
      <c r="E359" s="184" t="s">
        <v>219</v>
      </c>
      <c r="F359" s="180"/>
      <c r="G359" s="180"/>
      <c r="H359" s="180"/>
      <c r="I359" s="180"/>
      <c r="J359" s="183">
        <f aca="true" t="shared" si="162" ref="J359:Q360">SUM(J360)</f>
        <v>1698.8000000000002</v>
      </c>
      <c r="K359" s="183">
        <f t="shared" si="162"/>
        <v>1793.9</v>
      </c>
      <c r="L359" s="183">
        <f t="shared" si="162"/>
        <v>0</v>
      </c>
      <c r="M359" s="183">
        <f t="shared" si="162"/>
        <v>1793.9</v>
      </c>
      <c r="N359" s="183">
        <f t="shared" si="162"/>
        <v>0</v>
      </c>
      <c r="O359" s="183">
        <f t="shared" si="162"/>
        <v>1793.9</v>
      </c>
      <c r="P359" s="183">
        <f t="shared" si="162"/>
        <v>1642.5</v>
      </c>
      <c r="Q359" s="183">
        <f t="shared" si="162"/>
        <v>1677.8</v>
      </c>
    </row>
    <row r="360" spans="1:17" ht="31.5" outlineLevel="2">
      <c r="A360" s="185" t="s">
        <v>728</v>
      </c>
      <c r="B360" s="184" t="s">
        <v>722</v>
      </c>
      <c r="C360" s="184" t="s">
        <v>721</v>
      </c>
      <c r="D360" s="184" t="s">
        <v>727</v>
      </c>
      <c r="E360" s="184" t="s">
        <v>219</v>
      </c>
      <c r="F360" s="180"/>
      <c r="G360" s="180"/>
      <c r="H360" s="180"/>
      <c r="I360" s="180"/>
      <c r="J360" s="183">
        <f t="shared" si="162"/>
        <v>1698.8000000000002</v>
      </c>
      <c r="K360" s="183">
        <f t="shared" si="162"/>
        <v>1793.9</v>
      </c>
      <c r="L360" s="183">
        <f t="shared" si="162"/>
        <v>0</v>
      </c>
      <c r="M360" s="183">
        <f t="shared" si="162"/>
        <v>1793.9</v>
      </c>
      <c r="N360" s="183">
        <f t="shared" si="162"/>
        <v>0</v>
      </c>
      <c r="O360" s="183">
        <f t="shared" si="162"/>
        <v>1793.9</v>
      </c>
      <c r="P360" s="183">
        <f t="shared" si="162"/>
        <v>1642.5</v>
      </c>
      <c r="Q360" s="183">
        <f t="shared" si="162"/>
        <v>1677.8</v>
      </c>
    </row>
    <row r="361" spans="1:17" ht="219.75" customHeight="1" outlineLevel="3">
      <c r="A361" s="181" t="s">
        <v>726</v>
      </c>
      <c r="B361" s="180" t="s">
        <v>722</v>
      </c>
      <c r="C361" s="180" t="s">
        <v>721</v>
      </c>
      <c r="D361" s="180" t="s">
        <v>452</v>
      </c>
      <c r="E361" s="180" t="s">
        <v>219</v>
      </c>
      <c r="F361" s="180"/>
      <c r="G361" s="180"/>
      <c r="H361" s="180"/>
      <c r="I361" s="180"/>
      <c r="J361" s="179">
        <f aca="true" t="shared" si="163" ref="J361:Q361">SUM(J362:J364)</f>
        <v>1698.8000000000002</v>
      </c>
      <c r="K361" s="179">
        <f t="shared" si="163"/>
        <v>1793.9</v>
      </c>
      <c r="L361" s="179">
        <f t="shared" si="163"/>
        <v>0</v>
      </c>
      <c r="M361" s="179">
        <f t="shared" si="163"/>
        <v>1793.9</v>
      </c>
      <c r="N361" s="179">
        <f t="shared" si="163"/>
        <v>0</v>
      </c>
      <c r="O361" s="179">
        <f t="shared" si="163"/>
        <v>1793.9</v>
      </c>
      <c r="P361" s="179">
        <f t="shared" si="163"/>
        <v>1642.5</v>
      </c>
      <c r="Q361" s="179">
        <f t="shared" si="163"/>
        <v>1677.8</v>
      </c>
    </row>
    <row r="362" spans="1:17" ht="112.5" customHeight="1" outlineLevel="4">
      <c r="A362" s="181" t="s">
        <v>725</v>
      </c>
      <c r="B362" s="180" t="s">
        <v>722</v>
      </c>
      <c r="C362" s="180" t="s">
        <v>721</v>
      </c>
      <c r="D362" s="180" t="s">
        <v>452</v>
      </c>
      <c r="E362" s="180" t="s">
        <v>394</v>
      </c>
      <c r="F362" s="180"/>
      <c r="G362" s="180"/>
      <c r="H362" s="180"/>
      <c r="I362" s="180"/>
      <c r="J362" s="179">
        <v>1577.9</v>
      </c>
      <c r="K362" s="179">
        <v>1643</v>
      </c>
      <c r="L362" s="179">
        <v>0</v>
      </c>
      <c r="M362" s="179">
        <v>1643</v>
      </c>
      <c r="N362" s="179">
        <v>0</v>
      </c>
      <c r="O362" s="179">
        <v>1643</v>
      </c>
      <c r="P362" s="179">
        <v>1516</v>
      </c>
      <c r="Q362" s="179">
        <v>1516</v>
      </c>
    </row>
    <row r="363" spans="1:17" ht="48" customHeight="1" outlineLevel="4">
      <c r="A363" s="181" t="s">
        <v>724</v>
      </c>
      <c r="B363" s="180" t="s">
        <v>722</v>
      </c>
      <c r="C363" s="180" t="s">
        <v>721</v>
      </c>
      <c r="D363" s="180" t="s">
        <v>452</v>
      </c>
      <c r="E363" s="180" t="s">
        <v>337</v>
      </c>
      <c r="F363" s="180"/>
      <c r="G363" s="180"/>
      <c r="H363" s="180"/>
      <c r="I363" s="180"/>
      <c r="J363" s="179">
        <v>118.9</v>
      </c>
      <c r="K363" s="179">
        <v>148.9</v>
      </c>
      <c r="L363" s="179">
        <v>0</v>
      </c>
      <c r="M363" s="179">
        <v>148.9</v>
      </c>
      <c r="N363" s="179">
        <v>0</v>
      </c>
      <c r="O363" s="179">
        <v>148.9</v>
      </c>
      <c r="P363" s="179">
        <v>124.5</v>
      </c>
      <c r="Q363" s="179">
        <v>159.8</v>
      </c>
    </row>
    <row r="364" spans="1:17" ht="20.25" customHeight="1" outlineLevel="4">
      <c r="A364" s="181" t="s">
        <v>723</v>
      </c>
      <c r="B364" s="180" t="s">
        <v>722</v>
      </c>
      <c r="C364" s="180" t="s">
        <v>721</v>
      </c>
      <c r="D364" s="180" t="s">
        <v>452</v>
      </c>
      <c r="E364" s="180" t="s">
        <v>369</v>
      </c>
      <c r="F364" s="180"/>
      <c r="G364" s="180"/>
      <c r="H364" s="180"/>
      <c r="I364" s="180"/>
      <c r="J364" s="179">
        <v>2</v>
      </c>
      <c r="K364" s="179">
        <v>2</v>
      </c>
      <c r="L364" s="179">
        <v>0</v>
      </c>
      <c r="M364" s="179">
        <v>2</v>
      </c>
      <c r="N364" s="179">
        <v>0</v>
      </c>
      <c r="O364" s="179">
        <v>2</v>
      </c>
      <c r="P364" s="179">
        <v>2</v>
      </c>
      <c r="Q364" s="179">
        <v>2</v>
      </c>
    </row>
    <row r="365" spans="1:17" ht="15.75">
      <c r="A365" s="224" t="s">
        <v>333</v>
      </c>
      <c r="B365" s="224"/>
      <c r="C365" s="224"/>
      <c r="D365" s="224"/>
      <c r="E365" s="224"/>
      <c r="F365" s="224"/>
      <c r="G365" s="200"/>
      <c r="H365" s="200"/>
      <c r="I365" s="200"/>
      <c r="J365" s="199">
        <f aca="true" t="shared" si="164" ref="J365:Q365">SUM(J22,J177,J199,J354)</f>
        <v>201790.89573000002</v>
      </c>
      <c r="K365" s="177">
        <f t="shared" si="164"/>
        <v>141661.6</v>
      </c>
      <c r="L365" s="177">
        <f t="shared" si="164"/>
        <v>0</v>
      </c>
      <c r="M365" s="177">
        <f t="shared" si="164"/>
        <v>141661.6</v>
      </c>
      <c r="N365" s="177">
        <f t="shared" si="164"/>
        <v>0</v>
      </c>
      <c r="O365" s="177">
        <f t="shared" si="164"/>
        <v>141661.6</v>
      </c>
      <c r="P365" s="177">
        <f t="shared" si="164"/>
        <v>142409.1</v>
      </c>
      <c r="Q365" s="177">
        <f t="shared" si="164"/>
        <v>140533.4</v>
      </c>
    </row>
    <row r="366" spans="1:17" ht="15">
      <c r="A366" s="176"/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</row>
  </sheetData>
  <sheetProtection/>
  <mergeCells count="8">
    <mergeCell ref="A365:F365"/>
    <mergeCell ref="A17:Q17"/>
    <mergeCell ref="J19:Q19"/>
    <mergeCell ref="A19:A20"/>
    <mergeCell ref="B19:B20"/>
    <mergeCell ref="C19:C20"/>
    <mergeCell ref="D19:D20"/>
    <mergeCell ref="E19:E20"/>
  </mergeCells>
  <printOptions/>
  <pageMargins left="0.7874015748031497" right="0" top="0.3937007874015748" bottom="0.3937007874015748" header="0" footer="0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9"/>
  <sheetViews>
    <sheetView showGridLines="0" zoomScalePageLayoutView="0" workbookViewId="0" topLeftCell="A47">
      <selection activeCell="E49" sqref="E49"/>
    </sheetView>
  </sheetViews>
  <sheetFormatPr defaultColWidth="9.140625" defaultRowHeight="15" outlineLevelRow="6"/>
  <cols>
    <col min="1" max="1" width="43.421875" style="0" customWidth="1"/>
    <col min="2" max="2" width="9.7109375" style="0" customWidth="1"/>
    <col min="3" max="3" width="10.28125" style="0" customWidth="1"/>
    <col min="4" max="6" width="11.140625" style="0" customWidth="1"/>
  </cols>
  <sheetData>
    <row r="1" ht="15.75">
      <c r="F1" s="197" t="s">
        <v>309</v>
      </c>
    </row>
    <row r="2" ht="15.75">
      <c r="F2" s="197" t="s">
        <v>1</v>
      </c>
    </row>
    <row r="3" ht="15.75">
      <c r="F3" s="197" t="s">
        <v>283</v>
      </c>
    </row>
    <row r="4" ht="15.75">
      <c r="F4" s="197" t="s">
        <v>280</v>
      </c>
    </row>
    <row r="5" ht="15.75">
      <c r="F5" s="197" t="s">
        <v>1</v>
      </c>
    </row>
    <row r="6" ht="15.75">
      <c r="F6" s="197" t="s">
        <v>332</v>
      </c>
    </row>
    <row r="7" ht="15.75">
      <c r="F7" s="197" t="s">
        <v>309</v>
      </c>
    </row>
    <row r="8" ht="15.75">
      <c r="F8" s="197" t="s">
        <v>1</v>
      </c>
    </row>
    <row r="9" ht="15.75">
      <c r="F9" s="197" t="s">
        <v>282</v>
      </c>
    </row>
    <row r="10" ht="15.75">
      <c r="F10" s="197" t="s">
        <v>309</v>
      </c>
    </row>
    <row r="11" ht="15.75">
      <c r="F11" s="197" t="s">
        <v>1</v>
      </c>
    </row>
    <row r="12" ht="15.75">
      <c r="F12" s="197" t="s">
        <v>281</v>
      </c>
    </row>
    <row r="13" spans="1:6" ht="15.75">
      <c r="A13" s="196"/>
      <c r="B13" s="198"/>
      <c r="C13" s="198"/>
      <c r="F13" s="197" t="s">
        <v>720</v>
      </c>
    </row>
    <row r="14" spans="1:6" ht="15.75">
      <c r="A14" s="196"/>
      <c r="B14" s="175"/>
      <c r="C14" s="175"/>
      <c r="F14" s="197" t="s">
        <v>1</v>
      </c>
    </row>
    <row r="15" spans="1:6" ht="15.75">
      <c r="A15" s="196"/>
      <c r="B15" s="175"/>
      <c r="C15" s="175"/>
      <c r="F15" s="197" t="s">
        <v>279</v>
      </c>
    </row>
    <row r="16" spans="1:3" ht="15.75">
      <c r="A16" s="196"/>
      <c r="B16" s="175"/>
      <c r="C16" s="175"/>
    </row>
    <row r="17" spans="1:6" ht="128.25" customHeight="1">
      <c r="A17" s="225" t="s">
        <v>719</v>
      </c>
      <c r="B17" s="225"/>
      <c r="C17" s="225"/>
      <c r="D17" s="225"/>
      <c r="E17" s="225"/>
      <c r="F17" s="225"/>
    </row>
    <row r="19" spans="1:6" ht="22.5" customHeight="1">
      <c r="A19" s="229" t="s">
        <v>718</v>
      </c>
      <c r="B19" s="229" t="s">
        <v>717</v>
      </c>
      <c r="C19" s="229" t="s">
        <v>716</v>
      </c>
      <c r="D19" s="226" t="s">
        <v>4</v>
      </c>
      <c r="E19" s="231"/>
      <c r="F19" s="232"/>
    </row>
    <row r="20" spans="1:6" ht="21.75" customHeight="1">
      <c r="A20" s="230"/>
      <c r="B20" s="230"/>
      <c r="C20" s="230"/>
      <c r="D20" s="194" t="s">
        <v>151</v>
      </c>
      <c r="E20" s="194" t="s">
        <v>152</v>
      </c>
      <c r="F20" s="194" t="s">
        <v>153</v>
      </c>
    </row>
    <row r="21" spans="1:6" ht="14.25" customHeight="1">
      <c r="A21" s="195">
        <v>1</v>
      </c>
      <c r="B21" s="195">
        <v>2</v>
      </c>
      <c r="C21" s="195">
        <v>3</v>
      </c>
      <c r="D21" s="194">
        <v>4</v>
      </c>
      <c r="E21" s="194">
        <v>5</v>
      </c>
      <c r="F21" s="194">
        <v>6</v>
      </c>
    </row>
    <row r="22" spans="1:6" ht="63" customHeight="1">
      <c r="A22" s="186" t="s">
        <v>715</v>
      </c>
      <c r="B22" s="184" t="s">
        <v>714</v>
      </c>
      <c r="C22" s="184" t="s">
        <v>219</v>
      </c>
      <c r="D22" s="183">
        <f>SUM(D23,D38,D63,D79,D97,D105,D113,D119,D128,D135,D146,D152)</f>
        <v>115680.305</v>
      </c>
      <c r="E22" s="183">
        <f>SUM(E23,E38,E63,E79,E97,E105,E113,E119,E128,E135,E146,E152)</f>
        <v>108051.5</v>
      </c>
      <c r="F22" s="183">
        <f>SUM(F23,F38,F63,F79,F97,F105,F113,F119,F128,F135,F146,F152)</f>
        <v>104307.90000000001</v>
      </c>
    </row>
    <row r="23" spans="1:6" ht="77.25" customHeight="1" outlineLevel="1">
      <c r="A23" s="186" t="s">
        <v>713</v>
      </c>
      <c r="B23" s="184" t="s">
        <v>712</v>
      </c>
      <c r="C23" s="184" t="s">
        <v>219</v>
      </c>
      <c r="D23" s="183">
        <f>SUM(D24,D28,D30)</f>
        <v>34851</v>
      </c>
      <c r="E23" s="183">
        <f>SUM(E24,E28,E30)</f>
        <v>33730.6</v>
      </c>
      <c r="F23" s="183">
        <f>SUM(F24,F28,F30)</f>
        <v>31772</v>
      </c>
    </row>
    <row r="24" spans="1:6" ht="188.25" customHeight="1" outlineLevel="5">
      <c r="A24" s="182" t="s">
        <v>711</v>
      </c>
      <c r="B24" s="180" t="s">
        <v>709</v>
      </c>
      <c r="C24" s="180" t="s">
        <v>219</v>
      </c>
      <c r="D24" s="179">
        <f>SUM(D25:D27)</f>
        <v>20705.8</v>
      </c>
      <c r="E24" s="179">
        <f>SUM(E25:E27)</f>
        <v>20447.8</v>
      </c>
      <c r="F24" s="179">
        <f>SUM(F25:F27)</f>
        <v>22079.1</v>
      </c>
    </row>
    <row r="25" spans="1:6" ht="91.5" customHeight="1" outlineLevel="6">
      <c r="A25" s="182" t="s">
        <v>710</v>
      </c>
      <c r="B25" s="180" t="s">
        <v>709</v>
      </c>
      <c r="C25" s="180" t="s">
        <v>394</v>
      </c>
      <c r="D25" s="179">
        <v>9750.5</v>
      </c>
      <c r="E25" s="179">
        <v>9250.5</v>
      </c>
      <c r="F25" s="179">
        <v>9250.5</v>
      </c>
    </row>
    <row r="26" spans="1:6" ht="33" customHeight="1" outlineLevel="6">
      <c r="A26" s="182" t="s">
        <v>338</v>
      </c>
      <c r="B26" s="180" t="s">
        <v>709</v>
      </c>
      <c r="C26" s="180" t="s">
        <v>337</v>
      </c>
      <c r="D26" s="179">
        <v>10580.8</v>
      </c>
      <c r="E26" s="179">
        <v>10822.8</v>
      </c>
      <c r="F26" s="179">
        <v>12454.1</v>
      </c>
    </row>
    <row r="27" spans="1:6" ht="22.5" customHeight="1" outlineLevel="6">
      <c r="A27" s="182" t="s">
        <v>371</v>
      </c>
      <c r="B27" s="180" t="s">
        <v>709</v>
      </c>
      <c r="C27" s="180" t="s">
        <v>369</v>
      </c>
      <c r="D27" s="179">
        <v>374.5</v>
      </c>
      <c r="E27" s="179">
        <v>374.5</v>
      </c>
      <c r="F27" s="179">
        <v>374.5</v>
      </c>
    </row>
    <row r="28" spans="1:6" ht="172.5" customHeight="1" outlineLevel="6">
      <c r="A28" s="181" t="s">
        <v>708</v>
      </c>
      <c r="B28" s="180" t="s">
        <v>707</v>
      </c>
      <c r="C28" s="180" t="s">
        <v>219</v>
      </c>
      <c r="D28" s="179">
        <f>SUM(D29)</f>
        <v>30</v>
      </c>
      <c r="E28" s="179">
        <f>SUM(E29)</f>
        <v>0</v>
      </c>
      <c r="F28" s="179">
        <f>SUM(F29)</f>
        <v>0</v>
      </c>
    </row>
    <row r="29" spans="1:6" ht="32.25" customHeight="1" outlineLevel="6">
      <c r="A29" s="181" t="s">
        <v>338</v>
      </c>
      <c r="B29" s="180" t="s">
        <v>707</v>
      </c>
      <c r="C29" s="180" t="s">
        <v>337</v>
      </c>
      <c r="D29" s="179">
        <v>30</v>
      </c>
      <c r="E29" s="179"/>
      <c r="F29" s="179"/>
    </row>
    <row r="30" spans="1:6" ht="31.5" outlineLevel="2">
      <c r="A30" s="182" t="s">
        <v>341</v>
      </c>
      <c r="B30" s="180" t="s">
        <v>706</v>
      </c>
      <c r="C30" s="180" t="s">
        <v>219</v>
      </c>
      <c r="D30" s="179">
        <f>SUM(D31,D33,D35)</f>
        <v>14115.2</v>
      </c>
      <c r="E30" s="179">
        <f>SUM(E31,E33,E35)</f>
        <v>13282.800000000001</v>
      </c>
      <c r="F30" s="179">
        <f>SUM(F31,F33,F35)</f>
        <v>9692.900000000001</v>
      </c>
    </row>
    <row r="31" spans="1:6" ht="267.75" customHeight="1" outlineLevel="4">
      <c r="A31" s="181" t="s">
        <v>705</v>
      </c>
      <c r="B31" s="180" t="s">
        <v>704</v>
      </c>
      <c r="C31" s="180" t="s">
        <v>219</v>
      </c>
      <c r="D31" s="179">
        <f>SUM(D32)</f>
        <v>585.8</v>
      </c>
      <c r="E31" s="179">
        <f>SUM(E32)</f>
        <v>709.9</v>
      </c>
      <c r="F31" s="179">
        <f>SUM(F32)</f>
        <v>784.8</v>
      </c>
    </row>
    <row r="32" spans="1:6" ht="35.25" customHeight="1" outlineLevel="6">
      <c r="A32" s="182" t="s">
        <v>338</v>
      </c>
      <c r="B32" s="180" t="s">
        <v>704</v>
      </c>
      <c r="C32" s="180" t="s">
        <v>337</v>
      </c>
      <c r="D32" s="179">
        <v>585.8</v>
      </c>
      <c r="E32" s="179">
        <v>709.9</v>
      </c>
      <c r="F32" s="179">
        <v>784.8</v>
      </c>
    </row>
    <row r="33" spans="1:6" ht="204.75" customHeight="1" outlineLevel="5">
      <c r="A33" s="181" t="s">
        <v>703</v>
      </c>
      <c r="B33" s="180" t="s">
        <v>702</v>
      </c>
      <c r="C33" s="180" t="s">
        <v>219</v>
      </c>
      <c r="D33" s="179">
        <f>SUM(D34)</f>
        <v>1514.4</v>
      </c>
      <c r="E33" s="179">
        <f>SUM(E34)</f>
        <v>1521.2</v>
      </c>
      <c r="F33" s="179">
        <f>SUM(F34)</f>
        <v>1514</v>
      </c>
    </row>
    <row r="34" spans="1:6" ht="31.5" outlineLevel="6">
      <c r="A34" s="182" t="s">
        <v>427</v>
      </c>
      <c r="B34" s="180" t="s">
        <v>702</v>
      </c>
      <c r="C34" s="180" t="s">
        <v>425</v>
      </c>
      <c r="D34" s="179">
        <v>1514.4</v>
      </c>
      <c r="E34" s="179">
        <v>1521.2</v>
      </c>
      <c r="F34" s="179">
        <v>1514</v>
      </c>
    </row>
    <row r="35" spans="1:6" ht="315" customHeight="1" outlineLevel="5">
      <c r="A35" s="181" t="s">
        <v>701</v>
      </c>
      <c r="B35" s="180" t="s">
        <v>700</v>
      </c>
      <c r="C35" s="180" t="s">
        <v>219</v>
      </c>
      <c r="D35" s="179">
        <f>SUM(D36,D37)</f>
        <v>12015</v>
      </c>
      <c r="E35" s="179">
        <f>SUM(E36,E37)</f>
        <v>11051.7</v>
      </c>
      <c r="F35" s="179">
        <f>SUM(F36,F37)</f>
        <v>7394.1</v>
      </c>
    </row>
    <row r="36" spans="1:6" ht="90.75" customHeight="1" outlineLevel="6">
      <c r="A36" s="182" t="s">
        <v>395</v>
      </c>
      <c r="B36" s="180" t="s">
        <v>700</v>
      </c>
      <c r="C36" s="180" t="s">
        <v>394</v>
      </c>
      <c r="D36" s="179">
        <v>11607.5</v>
      </c>
      <c r="E36" s="179">
        <v>10644.2</v>
      </c>
      <c r="F36" s="179">
        <v>6986.6</v>
      </c>
    </row>
    <row r="37" spans="1:6" ht="33" customHeight="1" outlineLevel="6">
      <c r="A37" s="182" t="s">
        <v>338</v>
      </c>
      <c r="B37" s="180" t="s">
        <v>700</v>
      </c>
      <c r="C37" s="180" t="s">
        <v>337</v>
      </c>
      <c r="D37" s="179">
        <v>407.5</v>
      </c>
      <c r="E37" s="179">
        <v>407.5</v>
      </c>
      <c r="F37" s="179">
        <v>407.5</v>
      </c>
    </row>
    <row r="38" spans="1:6" ht="78.75" customHeight="1" outlineLevel="1">
      <c r="A38" s="186" t="s">
        <v>699</v>
      </c>
      <c r="B38" s="184" t="s">
        <v>698</v>
      </c>
      <c r="C38" s="184" t="s">
        <v>219</v>
      </c>
      <c r="D38" s="190">
        <f>SUM(D39,D44,D46,D49,D51,D53,D55)</f>
        <v>64456.00499999999</v>
      </c>
      <c r="E38" s="183">
        <f>SUM(E39,E44,E46,E49,E51,E55)</f>
        <v>60992.4</v>
      </c>
      <c r="F38" s="183">
        <f>SUM(F39,F44,F46,F49,F51,F55)</f>
        <v>59916.9</v>
      </c>
    </row>
    <row r="39" spans="1:6" ht="171.75" customHeight="1" outlineLevel="5">
      <c r="A39" s="182" t="s">
        <v>697</v>
      </c>
      <c r="B39" s="180" t="s">
        <v>696</v>
      </c>
      <c r="C39" s="180" t="s">
        <v>219</v>
      </c>
      <c r="D39" s="179">
        <f>SUM(D40:D43)</f>
        <v>16805.8</v>
      </c>
      <c r="E39" s="179">
        <f>SUM(E40:E43)</f>
        <v>15136.900000000001</v>
      </c>
      <c r="F39" s="179">
        <f>SUM(F40:F43)</f>
        <v>16589</v>
      </c>
    </row>
    <row r="40" spans="1:6" ht="94.5" outlineLevel="6">
      <c r="A40" s="182" t="s">
        <v>395</v>
      </c>
      <c r="B40" s="180" t="s">
        <v>696</v>
      </c>
      <c r="C40" s="180" t="s">
        <v>394</v>
      </c>
      <c r="D40" s="179">
        <v>741.1</v>
      </c>
      <c r="E40" s="179">
        <v>741.1</v>
      </c>
      <c r="F40" s="179">
        <v>741.1</v>
      </c>
    </row>
    <row r="41" spans="1:6" ht="30" customHeight="1" outlineLevel="6">
      <c r="A41" s="182" t="s">
        <v>338</v>
      </c>
      <c r="B41" s="180" t="s">
        <v>696</v>
      </c>
      <c r="C41" s="180" t="s">
        <v>337</v>
      </c>
      <c r="D41" s="179">
        <v>10177.4</v>
      </c>
      <c r="E41" s="179">
        <v>8669.5</v>
      </c>
      <c r="F41" s="179">
        <v>9602.8</v>
      </c>
    </row>
    <row r="42" spans="1:6" ht="63" outlineLevel="6">
      <c r="A42" s="182" t="s">
        <v>336</v>
      </c>
      <c r="B42" s="180" t="s">
        <v>696</v>
      </c>
      <c r="C42" s="180" t="s">
        <v>334</v>
      </c>
      <c r="D42" s="179">
        <v>5253.6</v>
      </c>
      <c r="E42" s="179">
        <v>5092.6</v>
      </c>
      <c r="F42" s="179">
        <v>5611.4</v>
      </c>
    </row>
    <row r="43" spans="1:6" ht="15.75" outlineLevel="6">
      <c r="A43" s="182" t="s">
        <v>371</v>
      </c>
      <c r="B43" s="180" t="s">
        <v>696</v>
      </c>
      <c r="C43" s="180" t="s">
        <v>369</v>
      </c>
      <c r="D43" s="179">
        <v>633.7</v>
      </c>
      <c r="E43" s="179">
        <v>633.7</v>
      </c>
      <c r="F43" s="179">
        <v>633.7</v>
      </c>
    </row>
    <row r="44" spans="1:6" ht="126" outlineLevel="6">
      <c r="A44" s="181" t="s">
        <v>695</v>
      </c>
      <c r="B44" s="180" t="s">
        <v>694</v>
      </c>
      <c r="C44" s="180" t="s">
        <v>219</v>
      </c>
      <c r="D44" s="179">
        <f>SUM(D45)</f>
        <v>98</v>
      </c>
      <c r="E44" s="179">
        <f>SUM(E45)</f>
        <v>0</v>
      </c>
      <c r="F44" s="179">
        <f>SUM(F45)</f>
        <v>0</v>
      </c>
    </row>
    <row r="45" spans="1:6" ht="63" outlineLevel="6">
      <c r="A45" s="181" t="s">
        <v>336</v>
      </c>
      <c r="B45" s="180" t="s">
        <v>694</v>
      </c>
      <c r="C45" s="180" t="s">
        <v>334</v>
      </c>
      <c r="D45" s="179">
        <v>98</v>
      </c>
      <c r="E45" s="179"/>
      <c r="F45" s="179"/>
    </row>
    <row r="46" spans="1:6" ht="127.5" customHeight="1" outlineLevel="6">
      <c r="A46" s="181" t="s">
        <v>693</v>
      </c>
      <c r="B46" s="180" t="s">
        <v>692</v>
      </c>
      <c r="C46" s="180" t="s">
        <v>219</v>
      </c>
      <c r="D46" s="179">
        <f>SUM(D47:D48)</f>
        <v>13.5</v>
      </c>
      <c r="E46" s="179">
        <f>SUM(E47:E48)</f>
        <v>0</v>
      </c>
      <c r="F46" s="179">
        <f>SUM(F47:F48)</f>
        <v>0</v>
      </c>
    </row>
    <row r="47" spans="1:6" ht="31.5" customHeight="1" outlineLevel="6">
      <c r="A47" s="181" t="s">
        <v>338</v>
      </c>
      <c r="B47" s="180" t="s">
        <v>692</v>
      </c>
      <c r="C47" s="180" t="s">
        <v>337</v>
      </c>
      <c r="D47" s="189">
        <v>6.591</v>
      </c>
      <c r="E47" s="179"/>
      <c r="F47" s="179"/>
    </row>
    <row r="48" spans="1:6" ht="48" customHeight="1" outlineLevel="6">
      <c r="A48" s="181" t="s">
        <v>336</v>
      </c>
      <c r="B48" s="180" t="s">
        <v>692</v>
      </c>
      <c r="C48" s="180" t="s">
        <v>334</v>
      </c>
      <c r="D48" s="189">
        <v>6.909</v>
      </c>
      <c r="E48" s="179"/>
      <c r="F48" s="179"/>
    </row>
    <row r="49" spans="1:6" ht="159.75" customHeight="1" outlineLevel="6">
      <c r="A49" s="181" t="s">
        <v>691</v>
      </c>
      <c r="B49" s="180" t="s">
        <v>690</v>
      </c>
      <c r="C49" s="180" t="s">
        <v>219</v>
      </c>
      <c r="D49" s="179">
        <f>SUM(D50)</f>
        <v>39</v>
      </c>
      <c r="E49" s="179">
        <f>SUM(E50)</f>
        <v>0</v>
      </c>
      <c r="F49" s="179">
        <f>SUM(F50)</f>
        <v>0</v>
      </c>
    </row>
    <row r="50" spans="1:6" ht="48" customHeight="1" outlineLevel="6">
      <c r="A50" s="181" t="s">
        <v>336</v>
      </c>
      <c r="B50" s="180" t="s">
        <v>690</v>
      </c>
      <c r="C50" s="180" t="s">
        <v>334</v>
      </c>
      <c r="D50" s="179">
        <v>39</v>
      </c>
      <c r="E50" s="179"/>
      <c r="F50" s="179"/>
    </row>
    <row r="51" spans="1:6" ht="252" customHeight="1" outlineLevel="6">
      <c r="A51" s="181" t="s">
        <v>689</v>
      </c>
      <c r="B51" s="180" t="s">
        <v>688</v>
      </c>
      <c r="C51" s="180" t="s">
        <v>219</v>
      </c>
      <c r="D51" s="179">
        <f>SUM(D52)</f>
        <v>400</v>
      </c>
      <c r="E51" s="179">
        <f>SUM(E52)</f>
        <v>0</v>
      </c>
      <c r="F51" s="179">
        <f>SUM(F52)</f>
        <v>0</v>
      </c>
    </row>
    <row r="52" spans="1:6" ht="28.5" customHeight="1" outlineLevel="6">
      <c r="A52" s="182" t="s">
        <v>338</v>
      </c>
      <c r="B52" s="180" t="s">
        <v>688</v>
      </c>
      <c r="C52" s="180" t="s">
        <v>337</v>
      </c>
      <c r="D52" s="179">
        <v>400</v>
      </c>
      <c r="E52" s="179"/>
      <c r="F52" s="179"/>
    </row>
    <row r="53" spans="1:6" ht="143.25" customHeight="1" outlineLevel="6">
      <c r="A53" s="181" t="s">
        <v>687</v>
      </c>
      <c r="B53" s="180" t="s">
        <v>686</v>
      </c>
      <c r="C53" s="180" t="s">
        <v>219</v>
      </c>
      <c r="D53" s="189">
        <f>SUM(D54)</f>
        <v>765.205</v>
      </c>
      <c r="E53" s="179">
        <f>SUM(E54)</f>
        <v>0</v>
      </c>
      <c r="F53" s="179">
        <f>SUM(F54)</f>
        <v>0</v>
      </c>
    </row>
    <row r="54" spans="1:6" ht="48" customHeight="1" outlineLevel="6">
      <c r="A54" s="181" t="s">
        <v>336</v>
      </c>
      <c r="B54" s="180" t="s">
        <v>686</v>
      </c>
      <c r="C54" s="180" t="s">
        <v>334</v>
      </c>
      <c r="D54" s="189">
        <v>765.205</v>
      </c>
      <c r="E54" s="179"/>
      <c r="F54" s="179"/>
    </row>
    <row r="55" spans="1:6" ht="31.5" outlineLevel="2">
      <c r="A55" s="182" t="s">
        <v>341</v>
      </c>
      <c r="B55" s="180" t="s">
        <v>685</v>
      </c>
      <c r="C55" s="180" t="s">
        <v>219</v>
      </c>
      <c r="D55" s="179">
        <f>SUM(D56,D59)</f>
        <v>46334.49999999999</v>
      </c>
      <c r="E55" s="179">
        <f>SUM(E56,E59)</f>
        <v>45855.5</v>
      </c>
      <c r="F55" s="179">
        <f>SUM(F56,F59)</f>
        <v>43327.9</v>
      </c>
    </row>
    <row r="56" spans="1:6" ht="126" outlineLevel="2">
      <c r="A56" s="181" t="s">
        <v>684</v>
      </c>
      <c r="B56" s="180" t="s">
        <v>683</v>
      </c>
      <c r="C56" s="180" t="s">
        <v>219</v>
      </c>
      <c r="D56" s="179">
        <f>SUM(D57:D58)</f>
        <v>1323.6</v>
      </c>
      <c r="E56" s="179">
        <f>SUM(E57:E58)</f>
        <v>1274.7</v>
      </c>
      <c r="F56" s="179">
        <f>SUM(F57:F58)</f>
        <v>1271.4</v>
      </c>
    </row>
    <row r="57" spans="1:6" ht="33" customHeight="1" outlineLevel="2">
      <c r="A57" s="181" t="s">
        <v>338</v>
      </c>
      <c r="B57" s="180" t="s">
        <v>683</v>
      </c>
      <c r="C57" s="180" t="s">
        <v>337</v>
      </c>
      <c r="D57" s="179">
        <v>632.8</v>
      </c>
      <c r="E57" s="179">
        <v>655.7</v>
      </c>
      <c r="F57" s="179">
        <v>649</v>
      </c>
    </row>
    <row r="58" spans="1:6" ht="63" outlineLevel="2">
      <c r="A58" s="181" t="s">
        <v>336</v>
      </c>
      <c r="B58" s="180" t="s">
        <v>683</v>
      </c>
      <c r="C58" s="180" t="s">
        <v>334</v>
      </c>
      <c r="D58" s="179">
        <v>690.8</v>
      </c>
      <c r="E58" s="179">
        <v>619</v>
      </c>
      <c r="F58" s="179">
        <v>622.4</v>
      </c>
    </row>
    <row r="59" spans="1:6" ht="315" customHeight="1" outlineLevel="5">
      <c r="A59" s="181" t="s">
        <v>682</v>
      </c>
      <c r="B59" s="180" t="s">
        <v>681</v>
      </c>
      <c r="C59" s="180" t="s">
        <v>219</v>
      </c>
      <c r="D59" s="179">
        <f>SUM(D60:D62)</f>
        <v>45010.899999999994</v>
      </c>
      <c r="E59" s="179">
        <f>SUM(E60:E62)</f>
        <v>44580.8</v>
      </c>
      <c r="F59" s="179">
        <f>SUM(F60:F62)</f>
        <v>42056.5</v>
      </c>
    </row>
    <row r="60" spans="1:6" ht="94.5" outlineLevel="6">
      <c r="A60" s="182" t="s">
        <v>395</v>
      </c>
      <c r="B60" s="180" t="s">
        <v>681</v>
      </c>
      <c r="C60" s="180" t="s">
        <v>394</v>
      </c>
      <c r="D60" s="179">
        <v>23844</v>
      </c>
      <c r="E60" s="179">
        <v>23428.8</v>
      </c>
      <c r="F60" s="179">
        <v>22139.1</v>
      </c>
    </row>
    <row r="61" spans="1:6" ht="32.25" customHeight="1" outlineLevel="6">
      <c r="A61" s="182" t="s">
        <v>338</v>
      </c>
      <c r="B61" s="180" t="s">
        <v>681</v>
      </c>
      <c r="C61" s="180" t="s">
        <v>337</v>
      </c>
      <c r="D61" s="179">
        <v>552.3</v>
      </c>
      <c r="E61" s="179">
        <v>537.4</v>
      </c>
      <c r="F61" s="179">
        <v>476.9</v>
      </c>
    </row>
    <row r="62" spans="1:6" ht="63" outlineLevel="6">
      <c r="A62" s="182" t="s">
        <v>336</v>
      </c>
      <c r="B62" s="180" t="s">
        <v>681</v>
      </c>
      <c r="C62" s="180" t="s">
        <v>334</v>
      </c>
      <c r="D62" s="179">
        <v>20614.6</v>
      </c>
      <c r="E62" s="179">
        <v>20614.6</v>
      </c>
      <c r="F62" s="179">
        <v>19440.5</v>
      </c>
    </row>
    <row r="63" spans="1:6" ht="94.5" outlineLevel="1">
      <c r="A63" s="186" t="s">
        <v>680</v>
      </c>
      <c r="B63" s="184" t="s">
        <v>679</v>
      </c>
      <c r="C63" s="184" t="s">
        <v>219</v>
      </c>
      <c r="D63" s="183">
        <f>SUM(D64,D68,D70,D72,D74)</f>
        <v>5268.5</v>
      </c>
      <c r="E63" s="183">
        <f>SUM(E64,E68,E70,E72,E74)</f>
        <v>4587.8</v>
      </c>
      <c r="F63" s="183">
        <f>SUM(F64,F68,F70,F72,F74)</f>
        <v>4740.299999999999</v>
      </c>
    </row>
    <row r="64" spans="1:6" ht="139.5" customHeight="1" outlineLevel="5">
      <c r="A64" s="182" t="s">
        <v>678</v>
      </c>
      <c r="B64" s="180" t="s">
        <v>677</v>
      </c>
      <c r="C64" s="180" t="s">
        <v>219</v>
      </c>
      <c r="D64" s="179">
        <f>SUM(D65:D67)</f>
        <v>3922.1</v>
      </c>
      <c r="E64" s="179">
        <f>SUM(E65:E67)</f>
        <v>4292.8</v>
      </c>
      <c r="F64" s="179">
        <f>SUM(F65:F67)</f>
        <v>4660.299999999999</v>
      </c>
    </row>
    <row r="65" spans="1:6" ht="94.5" outlineLevel="6">
      <c r="A65" s="182" t="s">
        <v>395</v>
      </c>
      <c r="B65" s="180" t="s">
        <v>677</v>
      </c>
      <c r="C65" s="180" t="s">
        <v>394</v>
      </c>
      <c r="D65" s="179">
        <v>3105.24</v>
      </c>
      <c r="E65" s="179">
        <v>3423.2</v>
      </c>
      <c r="F65" s="179">
        <v>3570.7</v>
      </c>
    </row>
    <row r="66" spans="1:6" ht="33.75" customHeight="1" outlineLevel="6">
      <c r="A66" s="182" t="s">
        <v>338</v>
      </c>
      <c r="B66" s="180" t="s">
        <v>677</v>
      </c>
      <c r="C66" s="180" t="s">
        <v>337</v>
      </c>
      <c r="D66" s="179">
        <v>768.86</v>
      </c>
      <c r="E66" s="179">
        <v>821.6</v>
      </c>
      <c r="F66" s="179">
        <v>1041.6</v>
      </c>
    </row>
    <row r="67" spans="1:6" ht="15.75" outlineLevel="6">
      <c r="A67" s="182" t="s">
        <v>371</v>
      </c>
      <c r="B67" s="180" t="s">
        <v>677</v>
      </c>
      <c r="C67" s="180" t="s">
        <v>369</v>
      </c>
      <c r="D67" s="179">
        <v>48</v>
      </c>
      <c r="E67" s="179">
        <v>48</v>
      </c>
      <c r="F67" s="179">
        <v>48</v>
      </c>
    </row>
    <row r="68" spans="1:6" ht="202.5" customHeight="1" outlineLevel="5">
      <c r="A68" s="182" t="s">
        <v>676</v>
      </c>
      <c r="B68" s="180" t="s">
        <v>675</v>
      </c>
      <c r="C68" s="180" t="s">
        <v>219</v>
      </c>
      <c r="D68" s="179">
        <f>SUM(D69)</f>
        <v>196.6</v>
      </c>
      <c r="E68" s="179">
        <f>SUM(E69)</f>
        <v>0</v>
      </c>
      <c r="F68" s="179">
        <f>SUM(F69)</f>
        <v>0</v>
      </c>
    </row>
    <row r="69" spans="1:6" ht="94.5" outlineLevel="6">
      <c r="A69" s="182" t="s">
        <v>395</v>
      </c>
      <c r="B69" s="180" t="s">
        <v>675</v>
      </c>
      <c r="C69" s="180" t="s">
        <v>394</v>
      </c>
      <c r="D69" s="179">
        <v>196.6</v>
      </c>
      <c r="E69" s="179"/>
      <c r="F69" s="179"/>
    </row>
    <row r="70" spans="1:6" ht="220.5" customHeight="1" outlineLevel="5">
      <c r="A70" s="182" t="s">
        <v>674</v>
      </c>
      <c r="B70" s="180" t="s">
        <v>673</v>
      </c>
      <c r="C70" s="180" t="s">
        <v>219</v>
      </c>
      <c r="D70" s="179">
        <f>SUM(D71)</f>
        <v>451.6</v>
      </c>
      <c r="E70" s="179">
        <f>SUM(E71)</f>
        <v>147.5</v>
      </c>
      <c r="F70" s="179">
        <f>SUM(F71)</f>
        <v>0</v>
      </c>
    </row>
    <row r="71" spans="1:6" ht="94.5" outlineLevel="6">
      <c r="A71" s="182" t="s">
        <v>395</v>
      </c>
      <c r="B71" s="180" t="s">
        <v>673</v>
      </c>
      <c r="C71" s="180" t="s">
        <v>394</v>
      </c>
      <c r="D71" s="179">
        <v>451.6</v>
      </c>
      <c r="E71" s="179">
        <v>147.5</v>
      </c>
      <c r="F71" s="179"/>
    </row>
    <row r="72" spans="1:6" ht="110.25" outlineLevel="5">
      <c r="A72" s="182" t="s">
        <v>672</v>
      </c>
      <c r="B72" s="180" t="s">
        <v>671</v>
      </c>
      <c r="C72" s="180" t="s">
        <v>219</v>
      </c>
      <c r="D72" s="179">
        <f>SUM(D73)</f>
        <v>50</v>
      </c>
      <c r="E72" s="179">
        <f>SUM(E73)</f>
        <v>0</v>
      </c>
      <c r="F72" s="179">
        <f>SUM(F73)</f>
        <v>80</v>
      </c>
    </row>
    <row r="73" spans="1:6" ht="30" customHeight="1" outlineLevel="6">
      <c r="A73" s="182" t="s">
        <v>338</v>
      </c>
      <c r="B73" s="180" t="s">
        <v>671</v>
      </c>
      <c r="C73" s="180" t="s">
        <v>337</v>
      </c>
      <c r="D73" s="179">
        <v>50</v>
      </c>
      <c r="E73" s="179">
        <v>0</v>
      </c>
      <c r="F73" s="179">
        <v>80</v>
      </c>
    </row>
    <row r="74" spans="1:6" ht="35.25" customHeight="1" outlineLevel="6">
      <c r="A74" s="181" t="s">
        <v>670</v>
      </c>
      <c r="B74" s="180" t="s">
        <v>669</v>
      </c>
      <c r="C74" s="180" t="s">
        <v>219</v>
      </c>
      <c r="D74" s="179">
        <f>SUM(D75,D77)</f>
        <v>648.2</v>
      </c>
      <c r="E74" s="179">
        <f>SUM(E75,E77)</f>
        <v>147.5</v>
      </c>
      <c r="F74" s="179">
        <f>SUM(F75,F77)</f>
        <v>0</v>
      </c>
    </row>
    <row r="75" spans="1:6" ht="191.25" customHeight="1" outlineLevel="6">
      <c r="A75" s="181" t="s">
        <v>668</v>
      </c>
      <c r="B75" s="180" t="s">
        <v>667</v>
      </c>
      <c r="C75" s="180" t="s">
        <v>219</v>
      </c>
      <c r="D75" s="179">
        <f>SUM(D76)</f>
        <v>196.6</v>
      </c>
      <c r="E75" s="179">
        <f>SUM(E76)</f>
        <v>0</v>
      </c>
      <c r="F75" s="179">
        <f>SUM(F76)</f>
        <v>0</v>
      </c>
    </row>
    <row r="76" spans="1:6" ht="94.5" customHeight="1" outlineLevel="6">
      <c r="A76" s="182" t="s">
        <v>395</v>
      </c>
      <c r="B76" s="180" t="s">
        <v>667</v>
      </c>
      <c r="C76" s="180" t="s">
        <v>394</v>
      </c>
      <c r="D76" s="179">
        <v>196.6</v>
      </c>
      <c r="E76" s="179"/>
      <c r="F76" s="179"/>
    </row>
    <row r="77" spans="1:6" ht="188.25" customHeight="1" outlineLevel="6">
      <c r="A77" s="181" t="s">
        <v>666</v>
      </c>
      <c r="B77" s="180" t="s">
        <v>665</v>
      </c>
      <c r="C77" s="180" t="s">
        <v>219</v>
      </c>
      <c r="D77" s="179">
        <f>SUM(D78)</f>
        <v>451.6</v>
      </c>
      <c r="E77" s="179">
        <f>SUM(E78)</f>
        <v>147.5</v>
      </c>
      <c r="F77" s="179">
        <f>SUM(F78)</f>
        <v>0</v>
      </c>
    </row>
    <row r="78" spans="1:6" ht="96.75" customHeight="1" outlineLevel="6">
      <c r="A78" s="181" t="s">
        <v>395</v>
      </c>
      <c r="B78" s="180" t="s">
        <v>665</v>
      </c>
      <c r="C78" s="180" t="s">
        <v>394</v>
      </c>
      <c r="D78" s="179">
        <v>451.6</v>
      </c>
      <c r="E78" s="179">
        <v>147.5</v>
      </c>
      <c r="F78" s="179"/>
    </row>
    <row r="79" spans="1:6" ht="76.5" customHeight="1" outlineLevel="1">
      <c r="A79" s="186" t="s">
        <v>664</v>
      </c>
      <c r="B79" s="184" t="s">
        <v>663</v>
      </c>
      <c r="C79" s="184" t="s">
        <v>219</v>
      </c>
      <c r="D79" s="183">
        <f>SUM(D80,D82,D85,D88,D91)</f>
        <v>1271.6</v>
      </c>
      <c r="E79" s="183">
        <f>SUM(E80,E82,E85,E88,E91)</f>
        <v>835.6</v>
      </c>
      <c r="F79" s="183">
        <f>SUM(F80,F82,F85,F88,F91)</f>
        <v>835.6</v>
      </c>
    </row>
    <row r="80" spans="1:6" ht="112.5" customHeight="1" outlineLevel="5">
      <c r="A80" s="182" t="s">
        <v>662</v>
      </c>
      <c r="B80" s="180" t="s">
        <v>661</v>
      </c>
      <c r="C80" s="180" t="s">
        <v>219</v>
      </c>
      <c r="D80" s="179">
        <f>SUM(D81)</f>
        <v>402</v>
      </c>
      <c r="E80" s="179">
        <f>SUM(E81)</f>
        <v>402</v>
      </c>
      <c r="F80" s="179">
        <f>SUM(F81)</f>
        <v>402</v>
      </c>
    </row>
    <row r="81" spans="1:6" ht="31.5" customHeight="1" outlineLevel="6">
      <c r="A81" s="182" t="s">
        <v>338</v>
      </c>
      <c r="B81" s="180" t="s">
        <v>661</v>
      </c>
      <c r="C81" s="180" t="s">
        <v>337</v>
      </c>
      <c r="D81" s="179">
        <v>402</v>
      </c>
      <c r="E81" s="179">
        <v>402</v>
      </c>
      <c r="F81" s="179">
        <v>402</v>
      </c>
    </row>
    <row r="82" spans="1:6" ht="94.5" outlineLevel="5">
      <c r="A82" s="182" t="s">
        <v>660</v>
      </c>
      <c r="B82" s="180" t="s">
        <v>659</v>
      </c>
      <c r="C82" s="180" t="s">
        <v>219</v>
      </c>
      <c r="D82" s="179">
        <f>SUM(D83:D84)</f>
        <v>315.2</v>
      </c>
      <c r="E82" s="179">
        <f>SUM(E83:E84)</f>
        <v>315.2</v>
      </c>
      <c r="F82" s="179">
        <f>SUM(F83:F84)</f>
        <v>315.2</v>
      </c>
    </row>
    <row r="83" spans="1:6" ht="27" customHeight="1" outlineLevel="6">
      <c r="A83" s="182" t="s">
        <v>338</v>
      </c>
      <c r="B83" s="180" t="s">
        <v>659</v>
      </c>
      <c r="C83" s="180" t="s">
        <v>337</v>
      </c>
      <c r="D83" s="179">
        <v>267.2</v>
      </c>
      <c r="E83" s="179">
        <v>267.2</v>
      </c>
      <c r="F83" s="179">
        <v>267.2</v>
      </c>
    </row>
    <row r="84" spans="1:6" ht="63" outlineLevel="6">
      <c r="A84" s="182" t="s">
        <v>336</v>
      </c>
      <c r="B84" s="180" t="s">
        <v>659</v>
      </c>
      <c r="C84" s="180" t="s">
        <v>334</v>
      </c>
      <c r="D84" s="179">
        <v>48</v>
      </c>
      <c r="E84" s="179">
        <v>48</v>
      </c>
      <c r="F84" s="179">
        <v>48</v>
      </c>
    </row>
    <row r="85" spans="1:6" ht="110.25" outlineLevel="5">
      <c r="A85" s="182" t="s">
        <v>658</v>
      </c>
      <c r="B85" s="180" t="s">
        <v>657</v>
      </c>
      <c r="C85" s="180" t="s">
        <v>219</v>
      </c>
      <c r="D85" s="179">
        <f>SUM(D86:D87)</f>
        <v>210</v>
      </c>
      <c r="E85" s="179">
        <f>SUM(E86:E87)</f>
        <v>110</v>
      </c>
      <c r="F85" s="179">
        <f>SUM(F86:F87)</f>
        <v>110</v>
      </c>
    </row>
    <row r="86" spans="1:6" ht="32.25" customHeight="1" outlineLevel="6">
      <c r="A86" s="182" t="s">
        <v>338</v>
      </c>
      <c r="B86" s="180" t="s">
        <v>657</v>
      </c>
      <c r="C86" s="180" t="s">
        <v>337</v>
      </c>
      <c r="D86" s="179">
        <v>170</v>
      </c>
      <c r="E86" s="179">
        <v>70</v>
      </c>
      <c r="F86" s="179">
        <v>70</v>
      </c>
    </row>
    <row r="87" spans="1:6" ht="63" outlineLevel="6">
      <c r="A87" s="182" t="s">
        <v>336</v>
      </c>
      <c r="B87" s="180" t="s">
        <v>657</v>
      </c>
      <c r="C87" s="180" t="s">
        <v>334</v>
      </c>
      <c r="D87" s="179">
        <v>40</v>
      </c>
      <c r="E87" s="179">
        <v>40</v>
      </c>
      <c r="F87" s="179">
        <v>40</v>
      </c>
    </row>
    <row r="88" spans="1:6" ht="31.5" outlineLevel="6">
      <c r="A88" s="182" t="s">
        <v>341</v>
      </c>
      <c r="B88" s="180" t="s">
        <v>656</v>
      </c>
      <c r="C88" s="180" t="s">
        <v>219</v>
      </c>
      <c r="D88" s="179">
        <f aca="true" t="shared" si="0" ref="D88:F89">SUM(D89)</f>
        <v>92.4</v>
      </c>
      <c r="E88" s="179">
        <f t="shared" si="0"/>
        <v>0</v>
      </c>
      <c r="F88" s="179">
        <f t="shared" si="0"/>
        <v>0</v>
      </c>
    </row>
    <row r="89" spans="1:6" ht="138.75" customHeight="1" outlineLevel="5">
      <c r="A89" s="182" t="s">
        <v>655</v>
      </c>
      <c r="B89" s="180" t="s">
        <v>654</v>
      </c>
      <c r="C89" s="180" t="s">
        <v>219</v>
      </c>
      <c r="D89" s="179">
        <f t="shared" si="0"/>
        <v>92.4</v>
      </c>
      <c r="E89" s="179">
        <f t="shared" si="0"/>
        <v>0</v>
      </c>
      <c r="F89" s="179">
        <f t="shared" si="0"/>
        <v>0</v>
      </c>
    </row>
    <row r="90" spans="1:6" ht="32.25" customHeight="1" outlineLevel="6">
      <c r="A90" s="182" t="s">
        <v>338</v>
      </c>
      <c r="B90" s="180" t="s">
        <v>654</v>
      </c>
      <c r="C90" s="180" t="s">
        <v>337</v>
      </c>
      <c r="D90" s="179">
        <v>92.4</v>
      </c>
      <c r="E90" s="179">
        <v>0</v>
      </c>
      <c r="F90" s="179">
        <v>0</v>
      </c>
    </row>
    <row r="91" spans="1:6" ht="31.5" outlineLevel="2">
      <c r="A91" s="182" t="s">
        <v>341</v>
      </c>
      <c r="B91" s="180" t="s">
        <v>653</v>
      </c>
      <c r="C91" s="180" t="s">
        <v>219</v>
      </c>
      <c r="D91" s="179">
        <f>SUM(D92,D95)</f>
        <v>252</v>
      </c>
      <c r="E91" s="179">
        <f>SUM(E92,E95)</f>
        <v>8.4</v>
      </c>
      <c r="F91" s="179">
        <f>SUM(F92,F95)</f>
        <v>8.4</v>
      </c>
    </row>
    <row r="92" spans="1:6" ht="141.75" outlineLevel="2">
      <c r="A92" s="181" t="s">
        <v>652</v>
      </c>
      <c r="B92" s="180" t="s">
        <v>651</v>
      </c>
      <c r="C92" s="180" t="s">
        <v>219</v>
      </c>
      <c r="D92" s="179">
        <f>SUM(D93:D94)</f>
        <v>243.6</v>
      </c>
      <c r="E92" s="179">
        <f>SUM(E93:E94)</f>
        <v>0</v>
      </c>
      <c r="F92" s="179">
        <f>SUM(F93:F94)</f>
        <v>0</v>
      </c>
    </row>
    <row r="93" spans="1:6" ht="36.75" customHeight="1" outlineLevel="2">
      <c r="A93" s="181" t="s">
        <v>338</v>
      </c>
      <c r="B93" s="180" t="s">
        <v>651</v>
      </c>
      <c r="C93" s="180" t="s">
        <v>337</v>
      </c>
      <c r="D93" s="179">
        <v>42</v>
      </c>
      <c r="E93" s="179"/>
      <c r="F93" s="179"/>
    </row>
    <row r="94" spans="1:6" ht="63" customHeight="1" outlineLevel="2">
      <c r="A94" s="182" t="s">
        <v>336</v>
      </c>
      <c r="B94" s="180" t="s">
        <v>651</v>
      </c>
      <c r="C94" s="180" t="s">
        <v>334</v>
      </c>
      <c r="D94" s="179">
        <v>201.6</v>
      </c>
      <c r="E94" s="179"/>
      <c r="F94" s="179"/>
    </row>
    <row r="95" spans="1:6" ht="174.75" customHeight="1" outlineLevel="4">
      <c r="A95" s="181" t="s">
        <v>650</v>
      </c>
      <c r="B95" s="180" t="s">
        <v>649</v>
      </c>
      <c r="C95" s="180" t="s">
        <v>219</v>
      </c>
      <c r="D95" s="179">
        <f>SUM(D96)</f>
        <v>8.4</v>
      </c>
      <c r="E95" s="179">
        <f>SUM(E96)</f>
        <v>8.4</v>
      </c>
      <c r="F95" s="179">
        <f>SUM(F96)</f>
        <v>8.4</v>
      </c>
    </row>
    <row r="96" spans="1:6" ht="30.75" customHeight="1" outlineLevel="6">
      <c r="A96" s="182" t="s">
        <v>338</v>
      </c>
      <c r="B96" s="180" t="s">
        <v>649</v>
      </c>
      <c r="C96" s="180" t="s">
        <v>337</v>
      </c>
      <c r="D96" s="179">
        <v>8.4</v>
      </c>
      <c r="E96" s="179">
        <v>8.4</v>
      </c>
      <c r="F96" s="179">
        <v>8.4</v>
      </c>
    </row>
    <row r="97" spans="1:6" ht="141.75" outlineLevel="1">
      <c r="A97" s="186" t="s">
        <v>648</v>
      </c>
      <c r="B97" s="184" t="s">
        <v>647</v>
      </c>
      <c r="C97" s="184" t="s">
        <v>219</v>
      </c>
      <c r="D97" s="183">
        <f>SUM(D98,D101)</f>
        <v>1676.7</v>
      </c>
      <c r="E97" s="183">
        <f>SUM(E98,E101)</f>
        <v>671.7</v>
      </c>
      <c r="F97" s="183">
        <f>SUM(F98,F101)</f>
        <v>95.1</v>
      </c>
    </row>
    <row r="98" spans="1:6" ht="171.75" customHeight="1" outlineLevel="5">
      <c r="A98" s="182" t="s">
        <v>646</v>
      </c>
      <c r="B98" s="180" t="s">
        <v>645</v>
      </c>
      <c r="C98" s="180" t="s">
        <v>219</v>
      </c>
      <c r="D98" s="179">
        <f>SUM(D99:D100)</f>
        <v>1336.7</v>
      </c>
      <c r="E98" s="179">
        <f>SUM(E99:E100)</f>
        <v>671.7</v>
      </c>
      <c r="F98" s="179">
        <f>SUM(F99:F100)</f>
        <v>95.1</v>
      </c>
    </row>
    <row r="99" spans="1:6" ht="32.25" customHeight="1" outlineLevel="6">
      <c r="A99" s="182" t="s">
        <v>338</v>
      </c>
      <c r="B99" s="180" t="s">
        <v>645</v>
      </c>
      <c r="C99" s="180" t="s">
        <v>337</v>
      </c>
      <c r="D99" s="179">
        <v>1136.7</v>
      </c>
      <c r="E99" s="179">
        <v>531.7</v>
      </c>
      <c r="F99" s="179">
        <v>95.1</v>
      </c>
    </row>
    <row r="100" spans="1:6" ht="63" outlineLevel="6">
      <c r="A100" s="182" t="s">
        <v>336</v>
      </c>
      <c r="B100" s="180" t="s">
        <v>645</v>
      </c>
      <c r="C100" s="180" t="s">
        <v>334</v>
      </c>
      <c r="D100" s="179">
        <v>200</v>
      </c>
      <c r="E100" s="179">
        <v>140</v>
      </c>
      <c r="F100" s="179">
        <v>0</v>
      </c>
    </row>
    <row r="101" spans="1:6" ht="31.5" outlineLevel="6">
      <c r="A101" s="182" t="s">
        <v>341</v>
      </c>
      <c r="B101" s="180" t="s">
        <v>644</v>
      </c>
      <c r="C101" s="180" t="s">
        <v>219</v>
      </c>
      <c r="D101" s="179">
        <f>SUM(D102)</f>
        <v>340</v>
      </c>
      <c r="E101" s="179">
        <f>SUM(E102)</f>
        <v>0</v>
      </c>
      <c r="F101" s="179">
        <f>SUM(F102)</f>
        <v>0</v>
      </c>
    </row>
    <row r="102" spans="1:6" ht="175.5" customHeight="1" outlineLevel="6">
      <c r="A102" s="181" t="s">
        <v>643</v>
      </c>
      <c r="B102" s="180" t="s">
        <v>642</v>
      </c>
      <c r="C102" s="180" t="s">
        <v>219</v>
      </c>
      <c r="D102" s="179">
        <f>SUM(D103:D104)</f>
        <v>340</v>
      </c>
      <c r="E102" s="179">
        <f>SUM(E103:E104)</f>
        <v>0</v>
      </c>
      <c r="F102" s="179">
        <f>SUM(F103:F104)</f>
        <v>0</v>
      </c>
    </row>
    <row r="103" spans="1:6" ht="35.25" customHeight="1" outlineLevel="6">
      <c r="A103" s="182" t="s">
        <v>338</v>
      </c>
      <c r="B103" s="180" t="s">
        <v>642</v>
      </c>
      <c r="C103" s="180" t="s">
        <v>337</v>
      </c>
      <c r="D103" s="179">
        <v>140</v>
      </c>
      <c r="E103" s="179"/>
      <c r="F103" s="179"/>
    </row>
    <row r="104" spans="1:6" ht="63" outlineLevel="6">
      <c r="A104" s="182" t="s">
        <v>336</v>
      </c>
      <c r="B104" s="180" t="s">
        <v>642</v>
      </c>
      <c r="C104" s="180" t="s">
        <v>334</v>
      </c>
      <c r="D104" s="179">
        <v>200</v>
      </c>
      <c r="E104" s="179"/>
      <c r="F104" s="179"/>
    </row>
    <row r="105" spans="1:6" ht="111.75" customHeight="1" outlineLevel="1">
      <c r="A105" s="186" t="s">
        <v>641</v>
      </c>
      <c r="B105" s="184" t="s">
        <v>640</v>
      </c>
      <c r="C105" s="184" t="s">
        <v>219</v>
      </c>
      <c r="D105" s="183">
        <f>SUM(D106,D108,D110)</f>
        <v>176</v>
      </c>
      <c r="E105" s="183">
        <f>SUM(E106,E108,E110)</f>
        <v>126</v>
      </c>
      <c r="F105" s="183">
        <f>SUM(F106,F108,F110)</f>
        <v>176</v>
      </c>
    </row>
    <row r="106" spans="1:6" ht="157.5" outlineLevel="5">
      <c r="A106" s="182" t="s">
        <v>639</v>
      </c>
      <c r="B106" s="180" t="s">
        <v>638</v>
      </c>
      <c r="C106" s="180" t="s">
        <v>219</v>
      </c>
      <c r="D106" s="179">
        <f>SUM(D107)</f>
        <v>56</v>
      </c>
      <c r="E106" s="179">
        <f>SUM(E107)</f>
        <v>56</v>
      </c>
      <c r="F106" s="179">
        <f>SUM(F107)</f>
        <v>56</v>
      </c>
    </row>
    <row r="107" spans="1:6" ht="33" customHeight="1" outlineLevel="6">
      <c r="A107" s="182" t="s">
        <v>338</v>
      </c>
      <c r="B107" s="180" t="s">
        <v>638</v>
      </c>
      <c r="C107" s="180" t="s">
        <v>337</v>
      </c>
      <c r="D107" s="179">
        <v>56</v>
      </c>
      <c r="E107" s="179">
        <v>56</v>
      </c>
      <c r="F107" s="179">
        <v>56</v>
      </c>
    </row>
    <row r="108" spans="1:6" ht="157.5" outlineLevel="5">
      <c r="A108" s="182" t="s">
        <v>637</v>
      </c>
      <c r="B108" s="180" t="s">
        <v>636</v>
      </c>
      <c r="C108" s="180" t="s">
        <v>219</v>
      </c>
      <c r="D108" s="179">
        <f>SUM(D109)</f>
        <v>80</v>
      </c>
      <c r="E108" s="179">
        <f>SUM(E109)</f>
        <v>30</v>
      </c>
      <c r="F108" s="179">
        <f>SUM(F109)</f>
        <v>80</v>
      </c>
    </row>
    <row r="109" spans="1:6" ht="35.25" customHeight="1" outlineLevel="6">
      <c r="A109" s="182" t="s">
        <v>338</v>
      </c>
      <c r="B109" s="180" t="s">
        <v>636</v>
      </c>
      <c r="C109" s="180" t="s">
        <v>337</v>
      </c>
      <c r="D109" s="179">
        <v>80</v>
      </c>
      <c r="E109" s="179">
        <v>30</v>
      </c>
      <c r="F109" s="179">
        <v>80</v>
      </c>
    </row>
    <row r="110" spans="1:6" ht="138.75" customHeight="1" outlineLevel="5">
      <c r="A110" s="182" t="s">
        <v>635</v>
      </c>
      <c r="B110" s="180" t="s">
        <v>634</v>
      </c>
      <c r="C110" s="180" t="s">
        <v>219</v>
      </c>
      <c r="D110" s="179">
        <f>SUM(D111:D112)</f>
        <v>40</v>
      </c>
      <c r="E110" s="179">
        <f>SUM(E111:E112)</f>
        <v>40</v>
      </c>
      <c r="F110" s="179">
        <f>SUM(F111:F112)</f>
        <v>40</v>
      </c>
    </row>
    <row r="111" spans="1:6" ht="33" customHeight="1" outlineLevel="6">
      <c r="A111" s="182" t="s">
        <v>338</v>
      </c>
      <c r="B111" s="180" t="s">
        <v>634</v>
      </c>
      <c r="C111" s="180" t="s">
        <v>337</v>
      </c>
      <c r="D111" s="179">
        <v>20</v>
      </c>
      <c r="E111" s="179">
        <v>20</v>
      </c>
      <c r="F111" s="179">
        <v>20</v>
      </c>
    </row>
    <row r="112" spans="1:6" ht="63" outlineLevel="6">
      <c r="A112" s="182" t="s">
        <v>336</v>
      </c>
      <c r="B112" s="180" t="s">
        <v>634</v>
      </c>
      <c r="C112" s="180" t="s">
        <v>334</v>
      </c>
      <c r="D112" s="179">
        <v>20</v>
      </c>
      <c r="E112" s="179">
        <v>20</v>
      </c>
      <c r="F112" s="179">
        <v>20</v>
      </c>
    </row>
    <row r="113" spans="1:6" ht="110.25" outlineLevel="1">
      <c r="A113" s="186" t="s">
        <v>633</v>
      </c>
      <c r="B113" s="184" t="s">
        <v>632</v>
      </c>
      <c r="C113" s="184" t="s">
        <v>219</v>
      </c>
      <c r="D113" s="183">
        <f>SUM(D114,D117)</f>
        <v>38.5</v>
      </c>
      <c r="E113" s="183">
        <f>SUM(E114,E117)</f>
        <v>30</v>
      </c>
      <c r="F113" s="183">
        <f>SUM(F114,F117)</f>
        <v>180</v>
      </c>
    </row>
    <row r="114" spans="1:6" ht="152.25" customHeight="1" outlineLevel="5">
      <c r="A114" s="182" t="s">
        <v>631</v>
      </c>
      <c r="B114" s="180" t="s">
        <v>630</v>
      </c>
      <c r="C114" s="180" t="s">
        <v>219</v>
      </c>
      <c r="D114" s="179">
        <f>SUM(D115:D116)</f>
        <v>30</v>
      </c>
      <c r="E114" s="179">
        <f>SUM(E115:E116)</f>
        <v>30</v>
      </c>
      <c r="F114" s="179">
        <f>SUM(F115:F116)</f>
        <v>30</v>
      </c>
    </row>
    <row r="115" spans="1:6" ht="31.5" customHeight="1" outlineLevel="6">
      <c r="A115" s="182" t="s">
        <v>338</v>
      </c>
      <c r="B115" s="180" t="s">
        <v>630</v>
      </c>
      <c r="C115" s="180" t="s">
        <v>337</v>
      </c>
      <c r="D115" s="179">
        <v>26</v>
      </c>
      <c r="E115" s="179">
        <v>26</v>
      </c>
      <c r="F115" s="179">
        <v>26</v>
      </c>
    </row>
    <row r="116" spans="1:6" ht="63" outlineLevel="6">
      <c r="A116" s="182" t="s">
        <v>336</v>
      </c>
      <c r="B116" s="180" t="s">
        <v>630</v>
      </c>
      <c r="C116" s="180" t="s">
        <v>334</v>
      </c>
      <c r="D116" s="179">
        <v>4</v>
      </c>
      <c r="E116" s="179">
        <v>4</v>
      </c>
      <c r="F116" s="179">
        <v>4</v>
      </c>
    </row>
    <row r="117" spans="1:6" ht="124.5" customHeight="1" outlineLevel="5">
      <c r="A117" s="182" t="s">
        <v>629</v>
      </c>
      <c r="B117" s="180" t="s">
        <v>628</v>
      </c>
      <c r="C117" s="180" t="s">
        <v>219</v>
      </c>
      <c r="D117" s="179">
        <f>SUM(D118)</f>
        <v>8.5</v>
      </c>
      <c r="E117" s="179">
        <f>SUM(E118)</f>
        <v>0</v>
      </c>
      <c r="F117" s="179">
        <f>SUM(F118)</f>
        <v>150</v>
      </c>
    </row>
    <row r="118" spans="1:6" ht="32.25" customHeight="1" outlineLevel="6">
      <c r="A118" s="182" t="s">
        <v>338</v>
      </c>
      <c r="B118" s="180" t="s">
        <v>628</v>
      </c>
      <c r="C118" s="180" t="s">
        <v>337</v>
      </c>
      <c r="D118" s="179">
        <v>8.5</v>
      </c>
      <c r="E118" s="179">
        <v>0</v>
      </c>
      <c r="F118" s="179">
        <v>150</v>
      </c>
    </row>
    <row r="119" spans="1:6" ht="65.25" customHeight="1" outlineLevel="1">
      <c r="A119" s="186" t="s">
        <v>627</v>
      </c>
      <c r="B119" s="184" t="s">
        <v>626</v>
      </c>
      <c r="C119" s="184" t="s">
        <v>219</v>
      </c>
      <c r="D119" s="183">
        <f>SUM(D120,D122,D124,D126)</f>
        <v>75</v>
      </c>
      <c r="E119" s="183">
        <f>SUM(E120,E122,E124,E126)</f>
        <v>30</v>
      </c>
      <c r="F119" s="183">
        <f>SUM(F120,F122,F124,F126)</f>
        <v>75</v>
      </c>
    </row>
    <row r="120" spans="1:6" ht="94.5" outlineLevel="4">
      <c r="A120" s="182" t="s">
        <v>625</v>
      </c>
      <c r="B120" s="180" t="s">
        <v>624</v>
      </c>
      <c r="C120" s="180" t="s">
        <v>219</v>
      </c>
      <c r="D120" s="179">
        <f>SUM(D121)</f>
        <v>10</v>
      </c>
      <c r="E120" s="179">
        <f>SUM(E121)</f>
        <v>5</v>
      </c>
      <c r="F120" s="179">
        <f>SUM(F121)</f>
        <v>10</v>
      </c>
    </row>
    <row r="121" spans="1:6" ht="31.5" customHeight="1" outlineLevel="6">
      <c r="A121" s="182" t="s">
        <v>338</v>
      </c>
      <c r="B121" s="180" t="s">
        <v>624</v>
      </c>
      <c r="C121" s="180" t="s">
        <v>337</v>
      </c>
      <c r="D121" s="179">
        <v>10</v>
      </c>
      <c r="E121" s="179">
        <v>5</v>
      </c>
      <c r="F121" s="179">
        <v>10</v>
      </c>
    </row>
    <row r="122" spans="1:6" ht="110.25" outlineLevel="5">
      <c r="A122" s="182" t="s">
        <v>623</v>
      </c>
      <c r="B122" s="180" t="s">
        <v>622</v>
      </c>
      <c r="C122" s="180" t="s">
        <v>219</v>
      </c>
      <c r="D122" s="179">
        <f>SUM(D123)</f>
        <v>50</v>
      </c>
      <c r="E122" s="179">
        <f>SUM(E123)</f>
        <v>15</v>
      </c>
      <c r="F122" s="179">
        <f>SUM(F123)</f>
        <v>50</v>
      </c>
    </row>
    <row r="123" spans="1:6" ht="30" customHeight="1" outlineLevel="6">
      <c r="A123" s="182" t="s">
        <v>338</v>
      </c>
      <c r="B123" s="180" t="s">
        <v>622</v>
      </c>
      <c r="C123" s="180" t="s">
        <v>337</v>
      </c>
      <c r="D123" s="179">
        <v>50</v>
      </c>
      <c r="E123" s="179">
        <v>15</v>
      </c>
      <c r="F123" s="179">
        <v>50</v>
      </c>
    </row>
    <row r="124" spans="1:6" ht="94.5" outlineLevel="5">
      <c r="A124" s="182" t="s">
        <v>621</v>
      </c>
      <c r="B124" s="180" t="s">
        <v>620</v>
      </c>
      <c r="C124" s="180" t="s">
        <v>219</v>
      </c>
      <c r="D124" s="179">
        <f>SUM(D125)</f>
        <v>5</v>
      </c>
      <c r="E124" s="179">
        <f>SUM(E125)</f>
        <v>5</v>
      </c>
      <c r="F124" s="179">
        <f>SUM(F125)</f>
        <v>5</v>
      </c>
    </row>
    <row r="125" spans="1:6" ht="31.5" outlineLevel="6">
      <c r="A125" s="182" t="s">
        <v>427</v>
      </c>
      <c r="B125" s="180" t="s">
        <v>620</v>
      </c>
      <c r="C125" s="180" t="s">
        <v>425</v>
      </c>
      <c r="D125" s="179">
        <v>5</v>
      </c>
      <c r="E125" s="179">
        <v>5</v>
      </c>
      <c r="F125" s="179">
        <v>5</v>
      </c>
    </row>
    <row r="126" spans="1:6" ht="94.5" outlineLevel="5">
      <c r="A126" s="182" t="s">
        <v>619</v>
      </c>
      <c r="B126" s="180" t="s">
        <v>618</v>
      </c>
      <c r="C126" s="180" t="s">
        <v>219</v>
      </c>
      <c r="D126" s="179">
        <f>SUM(D127)</f>
        <v>10</v>
      </c>
      <c r="E126" s="179">
        <f>SUM(E127)</f>
        <v>5</v>
      </c>
      <c r="F126" s="179">
        <f>SUM(F127)</f>
        <v>10</v>
      </c>
    </row>
    <row r="127" spans="1:6" ht="31.5" outlineLevel="6">
      <c r="A127" s="182" t="s">
        <v>427</v>
      </c>
      <c r="B127" s="180" t="s">
        <v>618</v>
      </c>
      <c r="C127" s="180" t="s">
        <v>425</v>
      </c>
      <c r="D127" s="179">
        <v>10</v>
      </c>
      <c r="E127" s="179">
        <v>5</v>
      </c>
      <c r="F127" s="179">
        <v>10</v>
      </c>
    </row>
    <row r="128" spans="1:6" ht="126" outlineLevel="1">
      <c r="A128" s="186" t="s">
        <v>617</v>
      </c>
      <c r="B128" s="184" t="s">
        <v>616</v>
      </c>
      <c r="C128" s="184" t="s">
        <v>219</v>
      </c>
      <c r="D128" s="183">
        <f>SUM(D129,D131)</f>
        <v>5831</v>
      </c>
      <c r="E128" s="183">
        <f>SUM(E129,E131)</f>
        <v>5831</v>
      </c>
      <c r="F128" s="183">
        <f>SUM(F129,F131)</f>
        <v>5901</v>
      </c>
    </row>
    <row r="129" spans="1:6" ht="157.5" outlineLevel="5">
      <c r="A129" s="182" t="s">
        <v>615</v>
      </c>
      <c r="B129" s="180" t="s">
        <v>614</v>
      </c>
      <c r="C129" s="180" t="s">
        <v>219</v>
      </c>
      <c r="D129" s="179">
        <f>SUM(D130)</f>
        <v>1512.8</v>
      </c>
      <c r="E129" s="179">
        <f>SUM(E130)</f>
        <v>1512.8</v>
      </c>
      <c r="F129" s="179">
        <f>SUM(F130)</f>
        <v>1512.8</v>
      </c>
    </row>
    <row r="130" spans="1:6" ht="94.5" outlineLevel="6">
      <c r="A130" s="182" t="s">
        <v>395</v>
      </c>
      <c r="B130" s="180" t="s">
        <v>614</v>
      </c>
      <c r="C130" s="180" t="s">
        <v>394</v>
      </c>
      <c r="D130" s="179">
        <v>1512.8</v>
      </c>
      <c r="E130" s="179">
        <v>1512.8</v>
      </c>
      <c r="F130" s="179">
        <v>1512.8</v>
      </c>
    </row>
    <row r="131" spans="1:6" ht="171.75" customHeight="1" outlineLevel="5">
      <c r="A131" s="182" t="s">
        <v>613</v>
      </c>
      <c r="B131" s="180" t="s">
        <v>612</v>
      </c>
      <c r="C131" s="180" t="s">
        <v>219</v>
      </c>
      <c r="D131" s="179">
        <f>SUM(D132:D134)</f>
        <v>4318.2</v>
      </c>
      <c r="E131" s="179">
        <f>SUM(E132:E134)</f>
        <v>4318.2</v>
      </c>
      <c r="F131" s="179">
        <f>SUM(F132:F134)</f>
        <v>4388.2</v>
      </c>
    </row>
    <row r="132" spans="1:6" ht="94.5" outlineLevel="6">
      <c r="A132" s="182" t="s">
        <v>395</v>
      </c>
      <c r="B132" s="180" t="s">
        <v>612</v>
      </c>
      <c r="C132" s="180" t="s">
        <v>394</v>
      </c>
      <c r="D132" s="179">
        <v>3780.7</v>
      </c>
      <c r="E132" s="179">
        <v>3780.7</v>
      </c>
      <c r="F132" s="179">
        <v>3780.7</v>
      </c>
    </row>
    <row r="133" spans="1:6" ht="33.75" customHeight="1" outlineLevel="6">
      <c r="A133" s="182" t="s">
        <v>338</v>
      </c>
      <c r="B133" s="180" t="s">
        <v>612</v>
      </c>
      <c r="C133" s="180" t="s">
        <v>337</v>
      </c>
      <c r="D133" s="179">
        <v>522.5</v>
      </c>
      <c r="E133" s="179">
        <v>522.5</v>
      </c>
      <c r="F133" s="179">
        <v>592.5</v>
      </c>
    </row>
    <row r="134" spans="1:6" ht="15.75" outlineLevel="6">
      <c r="A134" s="182" t="s">
        <v>371</v>
      </c>
      <c r="B134" s="180" t="s">
        <v>612</v>
      </c>
      <c r="C134" s="180" t="s">
        <v>369</v>
      </c>
      <c r="D134" s="179">
        <v>15</v>
      </c>
      <c r="E134" s="179">
        <v>15</v>
      </c>
      <c r="F134" s="179">
        <v>15</v>
      </c>
    </row>
    <row r="135" spans="1:6" ht="78.75" outlineLevel="1">
      <c r="A135" s="186" t="s">
        <v>611</v>
      </c>
      <c r="B135" s="184" t="s">
        <v>610</v>
      </c>
      <c r="C135" s="184" t="s">
        <v>219</v>
      </c>
      <c r="D135" s="183">
        <f>SUM(D136,D139,D141,D143)</f>
        <v>541</v>
      </c>
      <c r="E135" s="183">
        <f>SUM(E136,E139,E141,E143)</f>
        <v>420.9</v>
      </c>
      <c r="F135" s="183">
        <f>SUM(F136,F139,F141,F143)</f>
        <v>581</v>
      </c>
    </row>
    <row r="136" spans="1:6" ht="110.25" outlineLevel="5">
      <c r="A136" s="182" t="s">
        <v>609</v>
      </c>
      <c r="B136" s="180" t="s">
        <v>608</v>
      </c>
      <c r="C136" s="180" t="s">
        <v>219</v>
      </c>
      <c r="D136" s="179">
        <f>SUM(D137:D138)</f>
        <v>351</v>
      </c>
      <c r="E136" s="179">
        <f>SUM(E137:E138)</f>
        <v>300.9</v>
      </c>
      <c r="F136" s="179">
        <f>SUM(F137:F138)</f>
        <v>351</v>
      </c>
    </row>
    <row r="137" spans="1:6" ht="94.5" outlineLevel="6">
      <c r="A137" s="182" t="s">
        <v>395</v>
      </c>
      <c r="B137" s="180" t="s">
        <v>608</v>
      </c>
      <c r="C137" s="180" t="s">
        <v>394</v>
      </c>
      <c r="D137" s="179">
        <v>45.5</v>
      </c>
      <c r="E137" s="179">
        <v>25.5</v>
      </c>
      <c r="F137" s="179">
        <v>25.5</v>
      </c>
    </row>
    <row r="138" spans="1:6" ht="31.5" customHeight="1" outlineLevel="6">
      <c r="A138" s="182" t="s">
        <v>338</v>
      </c>
      <c r="B138" s="180" t="s">
        <v>608</v>
      </c>
      <c r="C138" s="180" t="s">
        <v>337</v>
      </c>
      <c r="D138" s="179">
        <v>305.5</v>
      </c>
      <c r="E138" s="179">
        <v>275.4</v>
      </c>
      <c r="F138" s="179">
        <v>325.5</v>
      </c>
    </row>
    <row r="139" spans="1:6" ht="110.25" outlineLevel="5">
      <c r="A139" s="182" t="s">
        <v>607</v>
      </c>
      <c r="B139" s="180" t="s">
        <v>606</v>
      </c>
      <c r="C139" s="180" t="s">
        <v>219</v>
      </c>
      <c r="D139" s="179">
        <f>SUM(D140)</f>
        <v>20</v>
      </c>
      <c r="E139" s="179">
        <f>SUM(E140)</f>
        <v>10</v>
      </c>
      <c r="F139" s="179">
        <f>SUM(F140)</f>
        <v>20</v>
      </c>
    </row>
    <row r="140" spans="1:6" ht="34.5" customHeight="1" outlineLevel="6">
      <c r="A140" s="182" t="s">
        <v>338</v>
      </c>
      <c r="B140" s="180" t="s">
        <v>606</v>
      </c>
      <c r="C140" s="180" t="s">
        <v>337</v>
      </c>
      <c r="D140" s="179">
        <v>20</v>
      </c>
      <c r="E140" s="179">
        <v>10</v>
      </c>
      <c r="F140" s="179">
        <v>20</v>
      </c>
    </row>
    <row r="141" spans="1:6" ht="110.25" outlineLevel="5">
      <c r="A141" s="182" t="s">
        <v>605</v>
      </c>
      <c r="B141" s="180" t="s">
        <v>604</v>
      </c>
      <c r="C141" s="180" t="s">
        <v>219</v>
      </c>
      <c r="D141" s="179">
        <f>SUM(D142)</f>
        <v>10</v>
      </c>
      <c r="E141" s="179">
        <f>SUM(E142)</f>
        <v>10</v>
      </c>
      <c r="F141" s="179">
        <f>SUM(F142)</f>
        <v>10</v>
      </c>
    </row>
    <row r="142" spans="1:6" ht="27.75" customHeight="1" outlineLevel="6">
      <c r="A142" s="182" t="s">
        <v>338</v>
      </c>
      <c r="B142" s="180" t="s">
        <v>604</v>
      </c>
      <c r="C142" s="180" t="s">
        <v>337</v>
      </c>
      <c r="D142" s="179">
        <v>10</v>
      </c>
      <c r="E142" s="179">
        <v>10</v>
      </c>
      <c r="F142" s="179">
        <v>10</v>
      </c>
    </row>
    <row r="143" spans="1:6" ht="91.5" customHeight="1" outlineLevel="5">
      <c r="A143" s="182" t="s">
        <v>603</v>
      </c>
      <c r="B143" s="180" t="s">
        <v>602</v>
      </c>
      <c r="C143" s="180" t="s">
        <v>219</v>
      </c>
      <c r="D143" s="179">
        <f>SUM(D144:D145)</f>
        <v>160</v>
      </c>
      <c r="E143" s="179">
        <f>SUM(E144:E145)</f>
        <v>100</v>
      </c>
      <c r="F143" s="179">
        <f>SUM(F144:F145)</f>
        <v>200</v>
      </c>
    </row>
    <row r="144" spans="1:6" ht="28.5" customHeight="1" outlineLevel="6">
      <c r="A144" s="182" t="s">
        <v>338</v>
      </c>
      <c r="B144" s="180" t="s">
        <v>602</v>
      </c>
      <c r="C144" s="180" t="s">
        <v>337</v>
      </c>
      <c r="D144" s="179">
        <v>120</v>
      </c>
      <c r="E144" s="179">
        <v>80</v>
      </c>
      <c r="F144" s="179">
        <v>160</v>
      </c>
    </row>
    <row r="145" spans="1:6" ht="60.75" customHeight="1" outlineLevel="6">
      <c r="A145" s="182" t="s">
        <v>336</v>
      </c>
      <c r="B145" s="180" t="s">
        <v>602</v>
      </c>
      <c r="C145" s="180" t="s">
        <v>334</v>
      </c>
      <c r="D145" s="179">
        <v>40</v>
      </c>
      <c r="E145" s="179">
        <v>20</v>
      </c>
      <c r="F145" s="179">
        <v>40</v>
      </c>
    </row>
    <row r="146" spans="1:6" ht="124.5" customHeight="1" outlineLevel="1">
      <c r="A146" s="186" t="s">
        <v>601</v>
      </c>
      <c r="B146" s="184" t="s">
        <v>600</v>
      </c>
      <c r="C146" s="184" t="s">
        <v>219</v>
      </c>
      <c r="D146" s="183">
        <f>SUM(D147,D149)</f>
        <v>1470</v>
      </c>
      <c r="E146" s="183">
        <f>SUM(E147,E149)</f>
        <v>780.5</v>
      </c>
      <c r="F146" s="183">
        <f>SUM(F147,F149)</f>
        <v>10</v>
      </c>
    </row>
    <row r="147" spans="1:6" ht="167.25" customHeight="1" outlineLevel="5">
      <c r="A147" s="182" t="s">
        <v>599</v>
      </c>
      <c r="B147" s="180" t="s">
        <v>598</v>
      </c>
      <c r="C147" s="180" t="s">
        <v>219</v>
      </c>
      <c r="D147" s="179">
        <f>SUM(D148)</f>
        <v>10</v>
      </c>
      <c r="E147" s="179">
        <f>SUM(E148)</f>
        <v>4</v>
      </c>
      <c r="F147" s="179">
        <f>SUM(F148)</f>
        <v>10</v>
      </c>
    </row>
    <row r="148" spans="1:6" ht="31.5" customHeight="1" outlineLevel="6">
      <c r="A148" s="182" t="s">
        <v>338</v>
      </c>
      <c r="B148" s="180" t="s">
        <v>598</v>
      </c>
      <c r="C148" s="180" t="s">
        <v>337</v>
      </c>
      <c r="D148" s="179">
        <v>10</v>
      </c>
      <c r="E148" s="179">
        <v>4</v>
      </c>
      <c r="F148" s="179">
        <v>10</v>
      </c>
    </row>
    <row r="149" spans="1:6" ht="141.75" outlineLevel="5">
      <c r="A149" s="182" t="s">
        <v>597</v>
      </c>
      <c r="B149" s="180" t="s">
        <v>596</v>
      </c>
      <c r="C149" s="180" t="s">
        <v>219</v>
      </c>
      <c r="D149" s="179">
        <f>SUM(D150:D151)</f>
        <v>1460</v>
      </c>
      <c r="E149" s="179">
        <f>SUM(E150:E151)</f>
        <v>776.5</v>
      </c>
      <c r="F149" s="179">
        <f>SUM(F150:F151)</f>
        <v>0</v>
      </c>
    </row>
    <row r="150" spans="1:6" ht="27.75" customHeight="1" outlineLevel="6">
      <c r="A150" s="182" t="s">
        <v>338</v>
      </c>
      <c r="B150" s="180" t="s">
        <v>596</v>
      </c>
      <c r="C150" s="180" t="s">
        <v>337</v>
      </c>
      <c r="D150" s="179">
        <v>760</v>
      </c>
      <c r="E150" s="179">
        <v>426.5</v>
      </c>
      <c r="F150" s="179">
        <v>0</v>
      </c>
    </row>
    <row r="151" spans="1:6" ht="63" outlineLevel="6">
      <c r="A151" s="182" t="s">
        <v>336</v>
      </c>
      <c r="B151" s="180" t="s">
        <v>596</v>
      </c>
      <c r="C151" s="180" t="s">
        <v>334</v>
      </c>
      <c r="D151" s="179">
        <v>700</v>
      </c>
      <c r="E151" s="179">
        <v>350</v>
      </c>
      <c r="F151" s="179">
        <v>0</v>
      </c>
    </row>
    <row r="152" spans="1:6" ht="108" customHeight="1" outlineLevel="1">
      <c r="A152" s="186" t="s">
        <v>595</v>
      </c>
      <c r="B152" s="184" t="s">
        <v>594</v>
      </c>
      <c r="C152" s="184" t="s">
        <v>219</v>
      </c>
      <c r="D152" s="183">
        <f>SUM(D153,D155)</f>
        <v>25</v>
      </c>
      <c r="E152" s="183">
        <f>SUM(E153,E155)</f>
        <v>15</v>
      </c>
      <c r="F152" s="183">
        <f>SUM(F153,F155)</f>
        <v>25</v>
      </c>
    </row>
    <row r="153" spans="1:6" ht="134.25" customHeight="1" outlineLevel="5">
      <c r="A153" s="182" t="s">
        <v>593</v>
      </c>
      <c r="B153" s="180" t="s">
        <v>592</v>
      </c>
      <c r="C153" s="180" t="s">
        <v>219</v>
      </c>
      <c r="D153" s="179">
        <f>SUM(D154)</f>
        <v>15</v>
      </c>
      <c r="E153" s="179">
        <f>SUM(E154)</f>
        <v>15</v>
      </c>
      <c r="F153" s="179">
        <f>SUM(F154)</f>
        <v>15</v>
      </c>
    </row>
    <row r="154" spans="1:6" ht="30" customHeight="1" outlineLevel="6">
      <c r="A154" s="182" t="s">
        <v>338</v>
      </c>
      <c r="B154" s="180" t="s">
        <v>592</v>
      </c>
      <c r="C154" s="180" t="s">
        <v>337</v>
      </c>
      <c r="D154" s="179">
        <v>15</v>
      </c>
      <c r="E154" s="179">
        <v>15</v>
      </c>
      <c r="F154" s="179">
        <v>15</v>
      </c>
    </row>
    <row r="155" spans="1:6" ht="157.5" outlineLevel="4">
      <c r="A155" s="182" t="s">
        <v>591</v>
      </c>
      <c r="B155" s="180" t="s">
        <v>590</v>
      </c>
      <c r="C155" s="180" t="s">
        <v>219</v>
      </c>
      <c r="D155" s="179">
        <f>SUM(D156)</f>
        <v>10</v>
      </c>
      <c r="E155" s="179">
        <f>SUM(E156)</f>
        <v>0</v>
      </c>
      <c r="F155" s="179">
        <f>SUM(F156)</f>
        <v>10</v>
      </c>
    </row>
    <row r="156" spans="1:6" ht="31.5" customHeight="1" outlineLevel="6">
      <c r="A156" s="182" t="s">
        <v>338</v>
      </c>
      <c r="B156" s="180" t="s">
        <v>590</v>
      </c>
      <c r="C156" s="180" t="s">
        <v>337</v>
      </c>
      <c r="D156" s="179">
        <v>10</v>
      </c>
      <c r="E156" s="179">
        <v>0</v>
      </c>
      <c r="F156" s="179">
        <v>10</v>
      </c>
    </row>
    <row r="157" spans="1:6" ht="109.5" customHeight="1">
      <c r="A157" s="186" t="s">
        <v>589</v>
      </c>
      <c r="B157" s="184" t="s">
        <v>588</v>
      </c>
      <c r="C157" s="184" t="s">
        <v>219</v>
      </c>
      <c r="D157" s="188">
        <f>SUM(D158,D166,D172)</f>
        <v>22783.18108</v>
      </c>
      <c r="E157" s="183">
        <f>SUM(E158,E166,E172)</f>
        <v>520</v>
      </c>
      <c r="F157" s="183">
        <f>SUM(F158,F166,F172)</f>
        <v>0</v>
      </c>
    </row>
    <row r="158" spans="1:6" ht="141.75" outlineLevel="1">
      <c r="A158" s="186" t="s">
        <v>587</v>
      </c>
      <c r="B158" s="184" t="s">
        <v>586</v>
      </c>
      <c r="C158" s="184" t="s">
        <v>219</v>
      </c>
      <c r="D158" s="188">
        <f>SUM(D159,D161,D163)</f>
        <v>2507.30558</v>
      </c>
      <c r="E158" s="183">
        <f>SUM(E159,E161,E163)</f>
        <v>401.2</v>
      </c>
      <c r="F158" s="183">
        <f>SUM(F159,F161,F163)</f>
        <v>0</v>
      </c>
    </row>
    <row r="159" spans="1:6" ht="189" outlineLevel="1">
      <c r="A159" s="181" t="s">
        <v>585</v>
      </c>
      <c r="B159" s="180" t="s">
        <v>584</v>
      </c>
      <c r="C159" s="180" t="s">
        <v>219</v>
      </c>
      <c r="D159" s="191">
        <f>SUM(D160)</f>
        <v>713.2855</v>
      </c>
      <c r="E159" s="179">
        <f>SUM(E160)</f>
        <v>0</v>
      </c>
      <c r="F159" s="179">
        <f>SUM(F160)</f>
        <v>0</v>
      </c>
    </row>
    <row r="160" spans="1:6" ht="31.5" outlineLevel="1">
      <c r="A160" s="181" t="s">
        <v>572</v>
      </c>
      <c r="B160" s="180" t="s">
        <v>584</v>
      </c>
      <c r="C160" s="180" t="s">
        <v>425</v>
      </c>
      <c r="D160" s="191">
        <v>713.2855</v>
      </c>
      <c r="E160" s="183"/>
      <c r="F160" s="183"/>
    </row>
    <row r="161" spans="1:6" ht="187.5" customHeight="1" outlineLevel="5">
      <c r="A161" s="182" t="s">
        <v>583</v>
      </c>
      <c r="B161" s="180" t="s">
        <v>582</v>
      </c>
      <c r="C161" s="180" t="s">
        <v>219</v>
      </c>
      <c r="D161" s="187">
        <f>SUM(D162)</f>
        <v>852.97246</v>
      </c>
      <c r="E161" s="179">
        <f>SUM(E162)</f>
        <v>401.2</v>
      </c>
      <c r="F161" s="179">
        <f>SUM(F162)</f>
        <v>0</v>
      </c>
    </row>
    <row r="162" spans="1:6" ht="31.5" outlineLevel="6">
      <c r="A162" s="182" t="s">
        <v>427</v>
      </c>
      <c r="B162" s="180" t="s">
        <v>582</v>
      </c>
      <c r="C162" s="180" t="s">
        <v>425</v>
      </c>
      <c r="D162" s="187">
        <v>852.97246</v>
      </c>
      <c r="E162" s="179">
        <v>401.2</v>
      </c>
      <c r="F162" s="179">
        <v>0</v>
      </c>
    </row>
    <row r="163" spans="1:6" ht="31.5" outlineLevel="6">
      <c r="A163" s="182" t="s">
        <v>341</v>
      </c>
      <c r="B163" s="180" t="s">
        <v>581</v>
      </c>
      <c r="C163" s="180" t="s">
        <v>219</v>
      </c>
      <c r="D163" s="187">
        <f aca="true" t="shared" si="1" ref="D163:F164">SUM(D164)</f>
        <v>941.04762</v>
      </c>
      <c r="E163" s="179">
        <f t="shared" si="1"/>
        <v>0</v>
      </c>
      <c r="F163" s="179">
        <f t="shared" si="1"/>
        <v>0</v>
      </c>
    </row>
    <row r="164" spans="1:6" ht="189" outlineLevel="6">
      <c r="A164" s="181" t="s">
        <v>580</v>
      </c>
      <c r="B164" s="180" t="s">
        <v>579</v>
      </c>
      <c r="C164" s="180" t="s">
        <v>219</v>
      </c>
      <c r="D164" s="187">
        <f t="shared" si="1"/>
        <v>941.04762</v>
      </c>
      <c r="E164" s="179">
        <f t="shared" si="1"/>
        <v>0</v>
      </c>
      <c r="F164" s="179">
        <f t="shared" si="1"/>
        <v>0</v>
      </c>
    </row>
    <row r="165" spans="1:6" ht="31.5" outlineLevel="6">
      <c r="A165" s="181" t="s">
        <v>572</v>
      </c>
      <c r="B165" s="180" t="s">
        <v>579</v>
      </c>
      <c r="C165" s="180" t="s">
        <v>425</v>
      </c>
      <c r="D165" s="187">
        <v>941.04762</v>
      </c>
      <c r="E165" s="179"/>
      <c r="F165" s="179"/>
    </row>
    <row r="166" spans="1:6" ht="158.25" customHeight="1" outlineLevel="1">
      <c r="A166" s="186" t="s">
        <v>578</v>
      </c>
      <c r="B166" s="184" t="s">
        <v>577</v>
      </c>
      <c r="C166" s="184" t="s">
        <v>219</v>
      </c>
      <c r="D166" s="192">
        <f>SUM(D167,D169)</f>
        <v>370.2375</v>
      </c>
      <c r="E166" s="183">
        <f>SUM(E167,E169)</f>
        <v>118.8</v>
      </c>
      <c r="F166" s="183">
        <f>SUM(F167,F169)</f>
        <v>0</v>
      </c>
    </row>
    <row r="167" spans="1:6" ht="252.75" customHeight="1" outlineLevel="5">
      <c r="A167" s="182" t="s">
        <v>576</v>
      </c>
      <c r="B167" s="180" t="s">
        <v>575</v>
      </c>
      <c r="C167" s="180" t="s">
        <v>219</v>
      </c>
      <c r="D167" s="179">
        <f>SUM(D168)</f>
        <v>108</v>
      </c>
      <c r="E167" s="179">
        <f>SUM(E168)</f>
        <v>118.8</v>
      </c>
      <c r="F167" s="179">
        <f>SUM(F168)</f>
        <v>0</v>
      </c>
    </row>
    <row r="168" spans="1:6" ht="31.5" outlineLevel="6">
      <c r="A168" s="182" t="s">
        <v>427</v>
      </c>
      <c r="B168" s="180" t="s">
        <v>575</v>
      </c>
      <c r="C168" s="180" t="s">
        <v>425</v>
      </c>
      <c r="D168" s="179">
        <v>108</v>
      </c>
      <c r="E168" s="179">
        <v>118.8</v>
      </c>
      <c r="F168" s="179">
        <v>0</v>
      </c>
    </row>
    <row r="169" spans="1:6" ht="31.5" outlineLevel="6">
      <c r="A169" s="182" t="s">
        <v>341</v>
      </c>
      <c r="B169" s="180" t="s">
        <v>574</v>
      </c>
      <c r="C169" s="180" t="s">
        <v>219</v>
      </c>
      <c r="D169" s="191">
        <f aca="true" t="shared" si="2" ref="D169:F170">SUM(D170)</f>
        <v>262.2375</v>
      </c>
      <c r="E169" s="179">
        <f t="shared" si="2"/>
        <v>0</v>
      </c>
      <c r="F169" s="179">
        <f t="shared" si="2"/>
        <v>0</v>
      </c>
    </row>
    <row r="170" spans="1:6" ht="252" customHeight="1" outlineLevel="6">
      <c r="A170" s="181" t="s">
        <v>573</v>
      </c>
      <c r="B170" s="180" t="s">
        <v>571</v>
      </c>
      <c r="C170" s="180" t="s">
        <v>219</v>
      </c>
      <c r="D170" s="191">
        <f t="shared" si="2"/>
        <v>262.2375</v>
      </c>
      <c r="E170" s="179">
        <f t="shared" si="2"/>
        <v>0</v>
      </c>
      <c r="F170" s="179">
        <f t="shared" si="2"/>
        <v>0</v>
      </c>
    </row>
    <row r="171" spans="1:6" ht="31.5" outlineLevel="6">
      <c r="A171" s="181" t="s">
        <v>572</v>
      </c>
      <c r="B171" s="180" t="s">
        <v>571</v>
      </c>
      <c r="C171" s="180" t="s">
        <v>425</v>
      </c>
      <c r="D171" s="191">
        <v>262.2375</v>
      </c>
      <c r="E171" s="179"/>
      <c r="F171" s="179"/>
    </row>
    <row r="172" spans="1:6" ht="140.25" customHeight="1" outlineLevel="1">
      <c r="A172" s="186" t="s">
        <v>570</v>
      </c>
      <c r="B172" s="184" t="s">
        <v>569</v>
      </c>
      <c r="C172" s="184" t="s">
        <v>219</v>
      </c>
      <c r="D172" s="190">
        <f>SUM(D173,D175,D177,D179,D182)</f>
        <v>19905.638</v>
      </c>
      <c r="E172" s="183">
        <f>SUM(E173,E175,E177,E179,E182)</f>
        <v>0</v>
      </c>
      <c r="F172" s="183">
        <f>SUM(F173,F175,F177,F179,F182)</f>
        <v>0</v>
      </c>
    </row>
    <row r="173" spans="1:6" ht="186.75" customHeight="1" outlineLevel="5">
      <c r="A173" s="182" t="s">
        <v>568</v>
      </c>
      <c r="B173" s="180" t="s">
        <v>567</v>
      </c>
      <c r="C173" s="180" t="s">
        <v>219</v>
      </c>
      <c r="D173" s="189">
        <f>SUM(D174)</f>
        <v>58.938</v>
      </c>
      <c r="E173" s="179">
        <f>SUM(E174)</f>
        <v>0</v>
      </c>
      <c r="F173" s="179">
        <f>SUM(F174)</f>
        <v>0</v>
      </c>
    </row>
    <row r="174" spans="1:6" ht="31.5" customHeight="1" outlineLevel="6">
      <c r="A174" s="182" t="s">
        <v>338</v>
      </c>
      <c r="B174" s="180" t="s">
        <v>567</v>
      </c>
      <c r="C174" s="180" t="s">
        <v>337</v>
      </c>
      <c r="D174" s="189">
        <v>58.938</v>
      </c>
      <c r="E174" s="179">
        <v>0</v>
      </c>
      <c r="F174" s="179">
        <v>0</v>
      </c>
    </row>
    <row r="175" spans="1:6" ht="232.5" customHeight="1" outlineLevel="6">
      <c r="A175" s="193" t="s">
        <v>566</v>
      </c>
      <c r="B175" s="180" t="s">
        <v>565</v>
      </c>
      <c r="C175" s="180" t="s">
        <v>219</v>
      </c>
      <c r="D175" s="179">
        <f>SUM(D176)</f>
        <v>150</v>
      </c>
      <c r="E175" s="179">
        <f>SUM(E176)</f>
        <v>0</v>
      </c>
      <c r="F175" s="179">
        <f>SUM(F176)</f>
        <v>0</v>
      </c>
    </row>
    <row r="176" spans="1:6" ht="33" customHeight="1" outlineLevel="6">
      <c r="A176" s="181" t="s">
        <v>338</v>
      </c>
      <c r="B176" s="180" t="s">
        <v>565</v>
      </c>
      <c r="C176" s="180" t="s">
        <v>337</v>
      </c>
      <c r="D176" s="179">
        <v>150</v>
      </c>
      <c r="E176" s="179"/>
      <c r="F176" s="179"/>
    </row>
    <row r="177" spans="1:6" ht="206.25" customHeight="1" outlineLevel="6">
      <c r="A177" s="181" t="s">
        <v>564</v>
      </c>
      <c r="B177" s="180" t="s">
        <v>563</v>
      </c>
      <c r="C177" s="180" t="s">
        <v>219</v>
      </c>
      <c r="D177" s="179">
        <f>SUM(D178)</f>
        <v>149</v>
      </c>
      <c r="E177" s="179">
        <f>SUM(E178)</f>
        <v>0</v>
      </c>
      <c r="F177" s="179">
        <f>SUM(F178)</f>
        <v>0</v>
      </c>
    </row>
    <row r="178" spans="1:6" ht="33" customHeight="1" outlineLevel="6">
      <c r="A178" s="181" t="s">
        <v>561</v>
      </c>
      <c r="B178" s="180" t="s">
        <v>563</v>
      </c>
      <c r="C178" s="180" t="s">
        <v>337</v>
      </c>
      <c r="D178" s="179">
        <v>149</v>
      </c>
      <c r="E178" s="179"/>
      <c r="F178" s="179"/>
    </row>
    <row r="179" spans="1:6" ht="255" customHeight="1" outlineLevel="6">
      <c r="A179" s="181" t="s">
        <v>562</v>
      </c>
      <c r="B179" s="180" t="s">
        <v>560</v>
      </c>
      <c r="C179" s="180" t="s">
        <v>219</v>
      </c>
      <c r="D179" s="179">
        <f>SUM(D180)</f>
        <v>300</v>
      </c>
      <c r="E179" s="179">
        <f>SUM(E180)</f>
        <v>0</v>
      </c>
      <c r="F179" s="179">
        <f>SUM(F180)</f>
        <v>0</v>
      </c>
    </row>
    <row r="180" spans="1:6" ht="33" customHeight="1" outlineLevel="6">
      <c r="A180" s="181" t="s">
        <v>561</v>
      </c>
      <c r="B180" s="180" t="s">
        <v>560</v>
      </c>
      <c r="C180" s="180" t="s">
        <v>337</v>
      </c>
      <c r="D180" s="179">
        <v>300</v>
      </c>
      <c r="E180" s="179"/>
      <c r="F180" s="179"/>
    </row>
    <row r="181" spans="1:6" ht="31.5" customHeight="1" outlineLevel="6">
      <c r="A181" s="182" t="s">
        <v>341</v>
      </c>
      <c r="B181" s="180" t="s">
        <v>559</v>
      </c>
      <c r="C181" s="180" t="s">
        <v>219</v>
      </c>
      <c r="D181" s="179">
        <f aca="true" t="shared" si="3" ref="D181:F182">SUM(D182)</f>
        <v>19247.7</v>
      </c>
      <c r="E181" s="179">
        <f t="shared" si="3"/>
        <v>0</v>
      </c>
      <c r="F181" s="179">
        <f t="shared" si="3"/>
        <v>0</v>
      </c>
    </row>
    <row r="182" spans="1:6" ht="187.5" customHeight="1" outlineLevel="6">
      <c r="A182" s="193" t="s">
        <v>558</v>
      </c>
      <c r="B182" s="180" t="s">
        <v>557</v>
      </c>
      <c r="C182" s="180" t="s">
        <v>219</v>
      </c>
      <c r="D182" s="179">
        <f t="shared" si="3"/>
        <v>19247.7</v>
      </c>
      <c r="E182" s="179">
        <f t="shared" si="3"/>
        <v>0</v>
      </c>
      <c r="F182" s="179">
        <f t="shared" si="3"/>
        <v>0</v>
      </c>
    </row>
    <row r="183" spans="1:6" ht="30" customHeight="1" outlineLevel="6">
      <c r="A183" s="193" t="s">
        <v>338</v>
      </c>
      <c r="B183" s="180" t="s">
        <v>557</v>
      </c>
      <c r="C183" s="180" t="s">
        <v>337</v>
      </c>
      <c r="D183" s="179">
        <v>19247.7</v>
      </c>
      <c r="E183" s="179"/>
      <c r="F183" s="179"/>
    </row>
    <row r="184" spans="1:6" ht="78" customHeight="1">
      <c r="A184" s="186" t="s">
        <v>556</v>
      </c>
      <c r="B184" s="184" t="s">
        <v>555</v>
      </c>
      <c r="C184" s="184" t="s">
        <v>219</v>
      </c>
      <c r="D184" s="183">
        <v>175</v>
      </c>
      <c r="E184" s="183">
        <v>175</v>
      </c>
      <c r="F184" s="183">
        <v>175</v>
      </c>
    </row>
    <row r="185" spans="1:6" ht="124.5" customHeight="1" outlineLevel="1">
      <c r="A185" s="186" t="s">
        <v>554</v>
      </c>
      <c r="B185" s="184" t="s">
        <v>553</v>
      </c>
      <c r="C185" s="184" t="s">
        <v>219</v>
      </c>
      <c r="D185" s="183">
        <f>SUM(D186,D188,D190)</f>
        <v>175</v>
      </c>
      <c r="E185" s="183">
        <f>SUM(E186,E188,E190)</f>
        <v>175</v>
      </c>
      <c r="F185" s="183">
        <f>SUM(F186,F188,F190)</f>
        <v>175</v>
      </c>
    </row>
    <row r="186" spans="1:6" ht="157.5" customHeight="1" outlineLevel="5">
      <c r="A186" s="182" t="s">
        <v>552</v>
      </c>
      <c r="B186" s="180" t="s">
        <v>551</v>
      </c>
      <c r="C186" s="180" t="s">
        <v>219</v>
      </c>
      <c r="D186" s="179">
        <f>SUM(D187)</f>
        <v>30</v>
      </c>
      <c r="E186" s="179">
        <f>SUM(E187)</f>
        <v>30</v>
      </c>
      <c r="F186" s="179">
        <f>SUM(F187)</f>
        <v>30</v>
      </c>
    </row>
    <row r="187" spans="1:6" ht="30.75" customHeight="1" outlineLevel="6">
      <c r="A187" s="182" t="s">
        <v>338</v>
      </c>
      <c r="B187" s="180" t="s">
        <v>551</v>
      </c>
      <c r="C187" s="180" t="s">
        <v>337</v>
      </c>
      <c r="D187" s="179">
        <v>30</v>
      </c>
      <c r="E187" s="179">
        <v>30</v>
      </c>
      <c r="F187" s="179">
        <v>30</v>
      </c>
    </row>
    <row r="188" spans="1:6" ht="141.75" outlineLevel="5">
      <c r="A188" s="182" t="s">
        <v>550</v>
      </c>
      <c r="B188" s="180" t="s">
        <v>549</v>
      </c>
      <c r="C188" s="180" t="s">
        <v>219</v>
      </c>
      <c r="D188" s="179">
        <f>SUM(D189)</f>
        <v>140</v>
      </c>
      <c r="E188" s="179">
        <f>SUM(E189)</f>
        <v>145</v>
      </c>
      <c r="F188" s="179">
        <f>SUM(F189)</f>
        <v>145</v>
      </c>
    </row>
    <row r="189" spans="1:6" ht="32.25" customHeight="1" outlineLevel="6">
      <c r="A189" s="182" t="s">
        <v>338</v>
      </c>
      <c r="B189" s="180" t="s">
        <v>549</v>
      </c>
      <c r="C189" s="180" t="s">
        <v>337</v>
      </c>
      <c r="D189" s="179">
        <v>140</v>
      </c>
      <c r="E189" s="179">
        <v>145</v>
      </c>
      <c r="F189" s="179">
        <v>145</v>
      </c>
    </row>
    <row r="190" spans="1:6" ht="143.25" customHeight="1" outlineLevel="6">
      <c r="A190" s="181" t="s">
        <v>548</v>
      </c>
      <c r="B190" s="180" t="s">
        <v>547</v>
      </c>
      <c r="C190" s="180" t="s">
        <v>219</v>
      </c>
      <c r="D190" s="179">
        <f>SUM(D191)</f>
        <v>5</v>
      </c>
      <c r="E190" s="179">
        <f>SUM(E191)</f>
        <v>0</v>
      </c>
      <c r="F190" s="179">
        <f>SUM(F191)</f>
        <v>0</v>
      </c>
    </row>
    <row r="191" spans="1:6" ht="32.25" customHeight="1" outlineLevel="6">
      <c r="A191" s="181" t="s">
        <v>338</v>
      </c>
      <c r="B191" s="180" t="s">
        <v>547</v>
      </c>
      <c r="C191" s="180" t="s">
        <v>337</v>
      </c>
      <c r="D191" s="179">
        <v>5</v>
      </c>
      <c r="E191" s="179"/>
      <c r="F191" s="179"/>
    </row>
    <row r="192" spans="1:6" ht="61.5" customHeight="1" outlineLevel="6">
      <c r="A192" s="185" t="s">
        <v>546</v>
      </c>
      <c r="B192" s="184" t="s">
        <v>545</v>
      </c>
      <c r="C192" s="184" t="s">
        <v>219</v>
      </c>
      <c r="D192" s="183">
        <f>SUM(D193,D197)</f>
        <v>83.3</v>
      </c>
      <c r="E192" s="183">
        <f>SUM(E193,E197)</f>
        <v>64.7</v>
      </c>
      <c r="F192" s="183">
        <f>SUM(F193,F197)</f>
        <v>15</v>
      </c>
    </row>
    <row r="193" spans="1:6" ht="97.5" customHeight="1" outlineLevel="6">
      <c r="A193" s="185" t="s">
        <v>544</v>
      </c>
      <c r="B193" s="184" t="s">
        <v>543</v>
      </c>
      <c r="C193" s="184" t="s">
        <v>219</v>
      </c>
      <c r="D193" s="183">
        <f aca="true" t="shared" si="4" ref="D193:F195">SUM(D194)</f>
        <v>28.5</v>
      </c>
      <c r="E193" s="183">
        <f t="shared" si="4"/>
        <v>28.5</v>
      </c>
      <c r="F193" s="183">
        <f t="shared" si="4"/>
        <v>15</v>
      </c>
    </row>
    <row r="194" spans="1:6" ht="31.5" customHeight="1" outlineLevel="6">
      <c r="A194" s="181" t="s">
        <v>341</v>
      </c>
      <c r="B194" s="180" t="s">
        <v>538</v>
      </c>
      <c r="C194" s="180" t="s">
        <v>219</v>
      </c>
      <c r="D194" s="179">
        <f t="shared" si="4"/>
        <v>28.5</v>
      </c>
      <c r="E194" s="179">
        <f t="shared" si="4"/>
        <v>28.5</v>
      </c>
      <c r="F194" s="179">
        <f t="shared" si="4"/>
        <v>15</v>
      </c>
    </row>
    <row r="195" spans="1:6" ht="268.5" customHeight="1" outlineLevel="6">
      <c r="A195" s="181" t="s">
        <v>542</v>
      </c>
      <c r="B195" s="180" t="s">
        <v>541</v>
      </c>
      <c r="C195" s="180" t="s">
        <v>219</v>
      </c>
      <c r="D195" s="179">
        <f t="shared" si="4"/>
        <v>28.5</v>
      </c>
      <c r="E195" s="179">
        <f t="shared" si="4"/>
        <v>28.5</v>
      </c>
      <c r="F195" s="179">
        <f t="shared" si="4"/>
        <v>15</v>
      </c>
    </row>
    <row r="196" spans="1:6" ht="32.25" customHeight="1" outlineLevel="6">
      <c r="A196" s="181" t="s">
        <v>338</v>
      </c>
      <c r="B196" s="180" t="s">
        <v>541</v>
      </c>
      <c r="C196" s="180" t="s">
        <v>337</v>
      </c>
      <c r="D196" s="179">
        <v>28.5</v>
      </c>
      <c r="E196" s="179">
        <v>28.5</v>
      </c>
      <c r="F196" s="179">
        <v>15</v>
      </c>
    </row>
    <row r="197" spans="1:6" ht="109.5" customHeight="1" outlineLevel="6">
      <c r="A197" s="185" t="s">
        <v>540</v>
      </c>
      <c r="B197" s="184" t="s">
        <v>539</v>
      </c>
      <c r="C197" s="184" t="s">
        <v>219</v>
      </c>
      <c r="D197" s="183">
        <f aca="true" t="shared" si="5" ref="D197:F199">SUM(D198)</f>
        <v>54.8</v>
      </c>
      <c r="E197" s="183">
        <f t="shared" si="5"/>
        <v>36.2</v>
      </c>
      <c r="F197" s="183">
        <f t="shared" si="5"/>
        <v>0</v>
      </c>
    </row>
    <row r="198" spans="1:6" ht="30.75" customHeight="1" outlineLevel="6">
      <c r="A198" s="181" t="s">
        <v>341</v>
      </c>
      <c r="B198" s="180" t="s">
        <v>538</v>
      </c>
      <c r="C198" s="180" t="s">
        <v>219</v>
      </c>
      <c r="D198" s="179">
        <f t="shared" si="5"/>
        <v>54.8</v>
      </c>
      <c r="E198" s="179">
        <f t="shared" si="5"/>
        <v>36.2</v>
      </c>
      <c r="F198" s="179">
        <f t="shared" si="5"/>
        <v>0</v>
      </c>
    </row>
    <row r="199" spans="1:6" ht="269.25" customHeight="1" outlineLevel="6">
      <c r="A199" s="181" t="s">
        <v>537</v>
      </c>
      <c r="B199" s="180" t="s">
        <v>536</v>
      </c>
      <c r="C199" s="180" t="s">
        <v>219</v>
      </c>
      <c r="D199" s="179">
        <f t="shared" si="5"/>
        <v>54.8</v>
      </c>
      <c r="E199" s="179">
        <f t="shared" si="5"/>
        <v>36.2</v>
      </c>
      <c r="F199" s="179">
        <f t="shared" si="5"/>
        <v>0</v>
      </c>
    </row>
    <row r="200" spans="1:6" ht="32.25" customHeight="1" outlineLevel="6">
      <c r="A200" s="181" t="s">
        <v>338</v>
      </c>
      <c r="B200" s="180" t="s">
        <v>536</v>
      </c>
      <c r="C200" s="180" t="s">
        <v>337</v>
      </c>
      <c r="D200" s="179">
        <v>54.8</v>
      </c>
      <c r="E200" s="179">
        <v>36.2</v>
      </c>
      <c r="F200" s="179"/>
    </row>
    <row r="201" spans="1:6" ht="66" customHeight="1">
      <c r="A201" s="186" t="s">
        <v>535</v>
      </c>
      <c r="B201" s="184" t="s">
        <v>534</v>
      </c>
      <c r="C201" s="184" t="s">
        <v>219</v>
      </c>
      <c r="D201" s="183">
        <v>2437.8</v>
      </c>
      <c r="E201" s="183">
        <v>2254.5</v>
      </c>
      <c r="F201" s="183">
        <v>2519.4</v>
      </c>
    </row>
    <row r="202" spans="1:6" ht="123.75" customHeight="1" outlineLevel="1">
      <c r="A202" s="186" t="s">
        <v>533</v>
      </c>
      <c r="B202" s="184" t="s">
        <v>532</v>
      </c>
      <c r="C202" s="184" t="s">
        <v>219</v>
      </c>
      <c r="D202" s="183">
        <f>SUM(D203,D205,D207,D209)</f>
        <v>2437.8</v>
      </c>
      <c r="E202" s="183">
        <f>SUM(E203,E205,E207,E209)</f>
        <v>2254.5</v>
      </c>
      <c r="F202" s="183">
        <f>SUM(F203,F205,F207,F209)</f>
        <v>2519.4</v>
      </c>
    </row>
    <row r="203" spans="1:6" ht="172.5" customHeight="1" outlineLevel="4">
      <c r="A203" s="182" t="s">
        <v>531</v>
      </c>
      <c r="B203" s="180" t="s">
        <v>530</v>
      </c>
      <c r="C203" s="180" t="s">
        <v>219</v>
      </c>
      <c r="D203" s="179">
        <f>SUM(D204)</f>
        <v>2042.8</v>
      </c>
      <c r="E203" s="179">
        <f>SUM(E204)</f>
        <v>1954.5</v>
      </c>
      <c r="F203" s="179">
        <f>SUM(F204)</f>
        <v>2103.4</v>
      </c>
    </row>
    <row r="204" spans="1:6" ht="63" outlineLevel="6">
      <c r="A204" s="182" t="s">
        <v>336</v>
      </c>
      <c r="B204" s="180" t="s">
        <v>530</v>
      </c>
      <c r="C204" s="180" t="s">
        <v>334</v>
      </c>
      <c r="D204" s="179">
        <v>2042.8</v>
      </c>
      <c r="E204" s="179">
        <v>1954.5</v>
      </c>
      <c r="F204" s="179">
        <v>2103.4</v>
      </c>
    </row>
    <row r="205" spans="1:6" ht="171.75" customHeight="1" outlineLevel="5">
      <c r="A205" s="182" t="s">
        <v>529</v>
      </c>
      <c r="B205" s="180" t="s">
        <v>528</v>
      </c>
      <c r="C205" s="180" t="s">
        <v>219</v>
      </c>
      <c r="D205" s="179">
        <f>SUM(D206)</f>
        <v>140</v>
      </c>
      <c r="E205" s="179">
        <f>SUM(E206)</f>
        <v>140</v>
      </c>
      <c r="F205" s="179">
        <f>SUM(F206)</f>
        <v>126</v>
      </c>
    </row>
    <row r="206" spans="1:6" ht="63" outlineLevel="6">
      <c r="A206" s="182" t="s">
        <v>336</v>
      </c>
      <c r="B206" s="180" t="s">
        <v>528</v>
      </c>
      <c r="C206" s="180" t="s">
        <v>334</v>
      </c>
      <c r="D206" s="179">
        <v>140</v>
      </c>
      <c r="E206" s="179">
        <v>140</v>
      </c>
      <c r="F206" s="179">
        <v>126</v>
      </c>
    </row>
    <row r="207" spans="1:6" ht="155.25" customHeight="1" outlineLevel="5">
      <c r="A207" s="182" t="s">
        <v>527</v>
      </c>
      <c r="B207" s="180" t="s">
        <v>526</v>
      </c>
      <c r="C207" s="180" t="s">
        <v>219</v>
      </c>
      <c r="D207" s="179">
        <f>SUM(D208)</f>
        <v>5</v>
      </c>
      <c r="E207" s="179">
        <f>SUM(E208)</f>
        <v>0</v>
      </c>
      <c r="F207" s="179">
        <f>SUM(F208)</f>
        <v>0</v>
      </c>
    </row>
    <row r="208" spans="1:6" ht="63" outlineLevel="6">
      <c r="A208" s="182" t="s">
        <v>336</v>
      </c>
      <c r="B208" s="180" t="s">
        <v>526</v>
      </c>
      <c r="C208" s="180" t="s">
        <v>334</v>
      </c>
      <c r="D208" s="179">
        <v>5</v>
      </c>
      <c r="E208" s="179">
        <v>0</v>
      </c>
      <c r="F208" s="179">
        <v>0</v>
      </c>
    </row>
    <row r="209" spans="1:6" ht="139.5" customHeight="1" outlineLevel="5">
      <c r="A209" s="182" t="s">
        <v>525</v>
      </c>
      <c r="B209" s="180" t="s">
        <v>524</v>
      </c>
      <c r="C209" s="180" t="s">
        <v>219</v>
      </c>
      <c r="D209" s="179">
        <f>SUM(D210)</f>
        <v>250</v>
      </c>
      <c r="E209" s="179">
        <f>SUM(E210)</f>
        <v>160</v>
      </c>
      <c r="F209" s="179">
        <f>SUM(F210)</f>
        <v>290</v>
      </c>
    </row>
    <row r="210" spans="1:6" ht="32.25" customHeight="1" outlineLevel="6">
      <c r="A210" s="182" t="s">
        <v>338</v>
      </c>
      <c r="B210" s="180" t="s">
        <v>524</v>
      </c>
      <c r="C210" s="180" t="s">
        <v>337</v>
      </c>
      <c r="D210" s="179">
        <v>250</v>
      </c>
      <c r="E210" s="179">
        <v>160</v>
      </c>
      <c r="F210" s="179">
        <v>290</v>
      </c>
    </row>
    <row r="211" spans="1:6" ht="49.5" customHeight="1">
      <c r="A211" s="186" t="s">
        <v>523</v>
      </c>
      <c r="B211" s="184" t="s">
        <v>522</v>
      </c>
      <c r="C211" s="184" t="s">
        <v>219</v>
      </c>
      <c r="D211" s="183">
        <f>SUM(D212,D231,D238)</f>
        <v>602.8</v>
      </c>
      <c r="E211" s="183">
        <f>SUM(E212,E231,E238)</f>
        <v>561.1</v>
      </c>
      <c r="F211" s="183">
        <f>SUM(F212,F231,F238)</f>
        <v>630</v>
      </c>
    </row>
    <row r="212" spans="1:6" ht="97.5" customHeight="1" outlineLevel="1">
      <c r="A212" s="186" t="s">
        <v>521</v>
      </c>
      <c r="B212" s="184" t="s">
        <v>520</v>
      </c>
      <c r="C212" s="184" t="s">
        <v>219</v>
      </c>
      <c r="D212" s="183">
        <f>SUM(D213,D215,D217,D219,D221,D223,D225,D227)</f>
        <v>499.8</v>
      </c>
      <c r="E212" s="183">
        <f>SUM(E213,E215,E217,E219,E221,E223,E225,E227)</f>
        <v>466.8</v>
      </c>
      <c r="F212" s="183">
        <f>SUM(F213,F215,F217,F219,F221,F223,F225,F227)</f>
        <v>522.8</v>
      </c>
    </row>
    <row r="213" spans="1:6" ht="157.5" outlineLevel="5">
      <c r="A213" s="182" t="s">
        <v>519</v>
      </c>
      <c r="B213" s="180" t="s">
        <v>518</v>
      </c>
      <c r="C213" s="180" t="s">
        <v>219</v>
      </c>
      <c r="D213" s="179">
        <f>SUM(D214)</f>
        <v>46</v>
      </c>
      <c r="E213" s="179">
        <f>SUM(E214)</f>
        <v>30</v>
      </c>
      <c r="F213" s="179">
        <f>SUM(F214)</f>
        <v>51</v>
      </c>
    </row>
    <row r="214" spans="1:6" ht="33" customHeight="1" outlineLevel="6">
      <c r="A214" s="182" t="s">
        <v>338</v>
      </c>
      <c r="B214" s="180" t="s">
        <v>518</v>
      </c>
      <c r="C214" s="180" t="s">
        <v>337</v>
      </c>
      <c r="D214" s="179">
        <v>46</v>
      </c>
      <c r="E214" s="179">
        <v>30</v>
      </c>
      <c r="F214" s="179">
        <v>51</v>
      </c>
    </row>
    <row r="215" spans="1:6" ht="141.75" outlineLevel="5">
      <c r="A215" s="182" t="s">
        <v>517</v>
      </c>
      <c r="B215" s="180" t="s">
        <v>516</v>
      </c>
      <c r="C215" s="180" t="s">
        <v>219</v>
      </c>
      <c r="D215" s="179">
        <f>SUM(D216)</f>
        <v>28</v>
      </c>
      <c r="E215" s="179">
        <f>SUM(E216)</f>
        <v>20</v>
      </c>
      <c r="F215" s="179">
        <f>SUM(F216)</f>
        <v>35</v>
      </c>
    </row>
    <row r="216" spans="1:6" ht="31.5" customHeight="1" outlineLevel="6">
      <c r="A216" s="182" t="s">
        <v>338</v>
      </c>
      <c r="B216" s="180" t="s">
        <v>516</v>
      </c>
      <c r="C216" s="180" t="s">
        <v>337</v>
      </c>
      <c r="D216" s="179">
        <v>28</v>
      </c>
      <c r="E216" s="179">
        <v>20</v>
      </c>
      <c r="F216" s="179">
        <v>35</v>
      </c>
    </row>
    <row r="217" spans="1:6" ht="173.25" customHeight="1" outlineLevel="5">
      <c r="A217" s="182" t="s">
        <v>515</v>
      </c>
      <c r="B217" s="180" t="s">
        <v>514</v>
      </c>
      <c r="C217" s="180" t="s">
        <v>219</v>
      </c>
      <c r="D217" s="179">
        <f>SUM(D218)</f>
        <v>15</v>
      </c>
      <c r="E217" s="179">
        <f>SUM(E218)</f>
        <v>10</v>
      </c>
      <c r="F217" s="179">
        <f>SUM(F218)</f>
        <v>17</v>
      </c>
    </row>
    <row r="218" spans="1:6" ht="33" customHeight="1" outlineLevel="6">
      <c r="A218" s="182" t="s">
        <v>338</v>
      </c>
      <c r="B218" s="180" t="s">
        <v>514</v>
      </c>
      <c r="C218" s="180" t="s">
        <v>337</v>
      </c>
      <c r="D218" s="179">
        <v>15</v>
      </c>
      <c r="E218" s="179">
        <v>10</v>
      </c>
      <c r="F218" s="179">
        <v>17</v>
      </c>
    </row>
    <row r="219" spans="1:6" ht="140.25" customHeight="1" outlineLevel="5">
      <c r="A219" s="182" t="s">
        <v>513</v>
      </c>
      <c r="B219" s="180" t="s">
        <v>512</v>
      </c>
      <c r="C219" s="180" t="s">
        <v>219</v>
      </c>
      <c r="D219" s="179">
        <f>SUM(D220)</f>
        <v>8</v>
      </c>
      <c r="E219" s="179">
        <f>SUM(E220)</f>
        <v>6</v>
      </c>
      <c r="F219" s="179">
        <f>SUM(F220)</f>
        <v>10</v>
      </c>
    </row>
    <row r="220" spans="1:6" ht="31.5" customHeight="1" outlineLevel="6">
      <c r="A220" s="182" t="s">
        <v>338</v>
      </c>
      <c r="B220" s="180" t="s">
        <v>512</v>
      </c>
      <c r="C220" s="180" t="s">
        <v>337</v>
      </c>
      <c r="D220" s="179">
        <v>8</v>
      </c>
      <c r="E220" s="179">
        <v>6</v>
      </c>
      <c r="F220" s="179">
        <v>10</v>
      </c>
    </row>
    <row r="221" spans="1:6" ht="160.5" customHeight="1" outlineLevel="5">
      <c r="A221" s="182" t="s">
        <v>511</v>
      </c>
      <c r="B221" s="180" t="s">
        <v>510</v>
      </c>
      <c r="C221" s="180" t="s">
        <v>219</v>
      </c>
      <c r="D221" s="179">
        <f>SUM(D222)</f>
        <v>17</v>
      </c>
      <c r="E221" s="179">
        <f>SUM(E222)</f>
        <v>12</v>
      </c>
      <c r="F221" s="179">
        <f>SUM(F222)</f>
        <v>20</v>
      </c>
    </row>
    <row r="222" spans="1:6" ht="31.5" customHeight="1" outlineLevel="6">
      <c r="A222" s="182" t="s">
        <v>338</v>
      </c>
      <c r="B222" s="180" t="s">
        <v>510</v>
      </c>
      <c r="C222" s="180" t="s">
        <v>337</v>
      </c>
      <c r="D222" s="179">
        <v>17</v>
      </c>
      <c r="E222" s="179">
        <v>12</v>
      </c>
      <c r="F222" s="179">
        <v>20</v>
      </c>
    </row>
    <row r="223" spans="1:6" ht="189" outlineLevel="5">
      <c r="A223" s="182" t="s">
        <v>509</v>
      </c>
      <c r="B223" s="180" t="s">
        <v>508</v>
      </c>
      <c r="C223" s="180" t="s">
        <v>219</v>
      </c>
      <c r="D223" s="179">
        <f>SUM(D224)</f>
        <v>1</v>
      </c>
      <c r="E223" s="179">
        <f>SUM(E224)</f>
        <v>1</v>
      </c>
      <c r="F223" s="179">
        <f>SUM(F224)</f>
        <v>2</v>
      </c>
    </row>
    <row r="224" spans="1:6" ht="27" customHeight="1" outlineLevel="6">
      <c r="A224" s="182" t="s">
        <v>338</v>
      </c>
      <c r="B224" s="180" t="s">
        <v>508</v>
      </c>
      <c r="C224" s="180" t="s">
        <v>337</v>
      </c>
      <c r="D224" s="179">
        <v>1</v>
      </c>
      <c r="E224" s="179">
        <v>1</v>
      </c>
      <c r="F224" s="179">
        <v>2</v>
      </c>
    </row>
    <row r="225" spans="1:6" ht="156" customHeight="1" outlineLevel="5">
      <c r="A225" s="182" t="s">
        <v>507</v>
      </c>
      <c r="B225" s="180" t="s">
        <v>506</v>
      </c>
      <c r="C225" s="180" t="s">
        <v>219</v>
      </c>
      <c r="D225" s="179">
        <f>SUM(D226)</f>
        <v>1</v>
      </c>
      <c r="E225" s="179">
        <f>SUM(E226)</f>
        <v>1</v>
      </c>
      <c r="F225" s="179">
        <f>SUM(F226)</f>
        <v>1</v>
      </c>
    </row>
    <row r="226" spans="1:6" ht="33.75" customHeight="1" outlineLevel="6">
      <c r="A226" s="182" t="s">
        <v>338</v>
      </c>
      <c r="B226" s="180" t="s">
        <v>506</v>
      </c>
      <c r="C226" s="180" t="s">
        <v>337</v>
      </c>
      <c r="D226" s="179">
        <v>1</v>
      </c>
      <c r="E226" s="179">
        <v>1</v>
      </c>
      <c r="F226" s="179">
        <v>1</v>
      </c>
    </row>
    <row r="227" spans="1:6" ht="31.5" outlineLevel="2">
      <c r="A227" s="182" t="s">
        <v>341</v>
      </c>
      <c r="B227" s="180" t="s">
        <v>505</v>
      </c>
      <c r="C227" s="180" t="s">
        <v>219</v>
      </c>
      <c r="D227" s="179">
        <f>SUM(D228)</f>
        <v>383.8</v>
      </c>
      <c r="E227" s="179">
        <f>SUM(E228)</f>
        <v>386.8</v>
      </c>
      <c r="F227" s="179">
        <f>SUM(F228)</f>
        <v>386.8</v>
      </c>
    </row>
    <row r="228" spans="1:6" ht="156.75" customHeight="1" outlineLevel="5">
      <c r="A228" s="181" t="s">
        <v>504</v>
      </c>
      <c r="B228" s="180" t="s">
        <v>503</v>
      </c>
      <c r="C228" s="180" t="s">
        <v>219</v>
      </c>
      <c r="D228" s="179">
        <f>SUM(D229:D230)</f>
        <v>383.8</v>
      </c>
      <c r="E228" s="179">
        <f>SUM(E229:E230)</f>
        <v>386.8</v>
      </c>
      <c r="F228" s="179">
        <f>SUM(F229:F230)</f>
        <v>386.8</v>
      </c>
    </row>
    <row r="229" spans="1:6" ht="94.5" outlineLevel="6">
      <c r="A229" s="182" t="s">
        <v>395</v>
      </c>
      <c r="B229" s="180" t="s">
        <v>503</v>
      </c>
      <c r="C229" s="180" t="s">
        <v>394</v>
      </c>
      <c r="D229" s="179">
        <v>304.1</v>
      </c>
      <c r="E229" s="179">
        <v>304.6</v>
      </c>
      <c r="F229" s="179">
        <v>304.6</v>
      </c>
    </row>
    <row r="230" spans="1:6" ht="33" customHeight="1" outlineLevel="6">
      <c r="A230" s="182" t="s">
        <v>338</v>
      </c>
      <c r="B230" s="180" t="s">
        <v>503</v>
      </c>
      <c r="C230" s="180" t="s">
        <v>337</v>
      </c>
      <c r="D230" s="179">
        <v>79.7</v>
      </c>
      <c r="E230" s="179">
        <v>82.2</v>
      </c>
      <c r="F230" s="179">
        <v>82.2</v>
      </c>
    </row>
    <row r="231" spans="1:6" ht="142.5" customHeight="1" outlineLevel="1">
      <c r="A231" s="186" t="s">
        <v>502</v>
      </c>
      <c r="B231" s="184" t="s">
        <v>501</v>
      </c>
      <c r="C231" s="184" t="s">
        <v>219</v>
      </c>
      <c r="D231" s="183">
        <f>SUM(D232,D234,D236)</f>
        <v>32</v>
      </c>
      <c r="E231" s="183">
        <f>SUM(E232,E234,E236)</f>
        <v>20.3</v>
      </c>
      <c r="F231" s="183">
        <f>SUM(F232,F234,F236)</f>
        <v>33.2</v>
      </c>
    </row>
    <row r="232" spans="1:6" ht="173.25" outlineLevel="5">
      <c r="A232" s="182" t="s">
        <v>500</v>
      </c>
      <c r="B232" s="180" t="s">
        <v>499</v>
      </c>
      <c r="C232" s="180" t="s">
        <v>219</v>
      </c>
      <c r="D232" s="179">
        <f>SUM(D233)</f>
        <v>6</v>
      </c>
      <c r="E232" s="179">
        <f>SUM(E233)</f>
        <v>4</v>
      </c>
      <c r="F232" s="179">
        <f>SUM(F233)</f>
        <v>6</v>
      </c>
    </row>
    <row r="233" spans="1:6" ht="30.75" customHeight="1" outlineLevel="6">
      <c r="A233" s="182" t="s">
        <v>338</v>
      </c>
      <c r="B233" s="180" t="s">
        <v>499</v>
      </c>
      <c r="C233" s="180" t="s">
        <v>337</v>
      </c>
      <c r="D233" s="179">
        <v>6</v>
      </c>
      <c r="E233" s="179">
        <v>4</v>
      </c>
      <c r="F233" s="179">
        <v>6</v>
      </c>
    </row>
    <row r="234" spans="1:6" ht="186.75" customHeight="1" outlineLevel="4">
      <c r="A234" s="182" t="s">
        <v>498</v>
      </c>
      <c r="B234" s="180" t="s">
        <v>497</v>
      </c>
      <c r="C234" s="180" t="s">
        <v>219</v>
      </c>
      <c r="D234" s="179">
        <f>SUM(D235)</f>
        <v>21</v>
      </c>
      <c r="E234" s="179">
        <f>SUM(E235)</f>
        <v>15</v>
      </c>
      <c r="F234" s="179">
        <f>SUM(F235)</f>
        <v>22</v>
      </c>
    </row>
    <row r="235" spans="1:6" ht="33" customHeight="1" outlineLevel="6">
      <c r="A235" s="182" t="s">
        <v>338</v>
      </c>
      <c r="B235" s="180" t="s">
        <v>497</v>
      </c>
      <c r="C235" s="180" t="s">
        <v>337</v>
      </c>
      <c r="D235" s="179">
        <v>21</v>
      </c>
      <c r="E235" s="179">
        <v>15</v>
      </c>
      <c r="F235" s="179">
        <v>22</v>
      </c>
    </row>
    <row r="236" spans="1:6" ht="216.75" customHeight="1" outlineLevel="5">
      <c r="A236" s="182" t="s">
        <v>496</v>
      </c>
      <c r="B236" s="180" t="s">
        <v>495</v>
      </c>
      <c r="C236" s="180" t="s">
        <v>219</v>
      </c>
      <c r="D236" s="179">
        <f>SUM(D237)</f>
        <v>5</v>
      </c>
      <c r="E236" s="179">
        <f>SUM(E237)</f>
        <v>1.3</v>
      </c>
      <c r="F236" s="179">
        <f>SUM(F237)</f>
        <v>5.2</v>
      </c>
    </row>
    <row r="237" spans="1:6" ht="33" customHeight="1" outlineLevel="6">
      <c r="A237" s="182" t="s">
        <v>338</v>
      </c>
      <c r="B237" s="180" t="s">
        <v>495</v>
      </c>
      <c r="C237" s="180" t="s">
        <v>337</v>
      </c>
      <c r="D237" s="179">
        <v>5</v>
      </c>
      <c r="E237" s="179">
        <v>1.3</v>
      </c>
      <c r="F237" s="179">
        <v>5.2</v>
      </c>
    </row>
    <row r="238" spans="1:6" ht="129" outlineLevel="1">
      <c r="A238" s="186" t="s">
        <v>494</v>
      </c>
      <c r="B238" s="184" t="s">
        <v>493</v>
      </c>
      <c r="C238" s="184" t="s">
        <v>219</v>
      </c>
      <c r="D238" s="183">
        <f>SUM(D239,D242)</f>
        <v>71</v>
      </c>
      <c r="E238" s="183">
        <f>SUM(E239,E242)</f>
        <v>74</v>
      </c>
      <c r="F238" s="183">
        <f>SUM(F239,F242)</f>
        <v>74</v>
      </c>
    </row>
    <row r="239" spans="1:6" ht="189.75" customHeight="1" outlineLevel="5">
      <c r="A239" s="182" t="s">
        <v>492</v>
      </c>
      <c r="B239" s="180" t="s">
        <v>491</v>
      </c>
      <c r="C239" s="180" t="s">
        <v>219</v>
      </c>
      <c r="D239" s="179">
        <f>SUM(D240:D241)</f>
        <v>54</v>
      </c>
      <c r="E239" s="179">
        <f>SUM(E240:E241)</f>
        <v>54</v>
      </c>
      <c r="F239" s="179">
        <f>SUM(F240:F241)</f>
        <v>54</v>
      </c>
    </row>
    <row r="240" spans="1:6" ht="31.5" outlineLevel="6">
      <c r="A240" s="182" t="s">
        <v>427</v>
      </c>
      <c r="B240" s="180" t="s">
        <v>491</v>
      </c>
      <c r="C240" s="180" t="s">
        <v>425</v>
      </c>
      <c r="D240" s="179">
        <v>36</v>
      </c>
      <c r="E240" s="179">
        <v>54</v>
      </c>
      <c r="F240" s="179">
        <v>54</v>
      </c>
    </row>
    <row r="241" spans="1:6" ht="63" outlineLevel="6">
      <c r="A241" s="181" t="s">
        <v>336</v>
      </c>
      <c r="B241" s="180" t="s">
        <v>491</v>
      </c>
      <c r="C241" s="180" t="s">
        <v>334</v>
      </c>
      <c r="D241" s="179">
        <v>18</v>
      </c>
      <c r="E241" s="179"/>
      <c r="F241" s="179"/>
    </row>
    <row r="242" spans="1:6" ht="189.75" customHeight="1" outlineLevel="5">
      <c r="A242" s="182" t="s">
        <v>490</v>
      </c>
      <c r="B242" s="180" t="s">
        <v>489</v>
      </c>
      <c r="C242" s="180" t="s">
        <v>219</v>
      </c>
      <c r="D242" s="179">
        <f>SUM(D243)</f>
        <v>17</v>
      </c>
      <c r="E242" s="179">
        <f>SUM(E243)</f>
        <v>20</v>
      </c>
      <c r="F242" s="179">
        <f>SUM(F243)</f>
        <v>20</v>
      </c>
    </row>
    <row r="243" spans="1:6" ht="31.5" outlineLevel="6">
      <c r="A243" s="182" t="s">
        <v>427</v>
      </c>
      <c r="B243" s="180" t="s">
        <v>489</v>
      </c>
      <c r="C243" s="180" t="s">
        <v>425</v>
      </c>
      <c r="D243" s="179">
        <v>17</v>
      </c>
      <c r="E243" s="179">
        <v>20</v>
      </c>
      <c r="F243" s="179">
        <v>20</v>
      </c>
    </row>
    <row r="244" spans="1:6" ht="63">
      <c r="A244" s="186" t="s">
        <v>488</v>
      </c>
      <c r="B244" s="184" t="s">
        <v>487</v>
      </c>
      <c r="C244" s="184" t="s">
        <v>219</v>
      </c>
      <c r="D244" s="183">
        <v>45</v>
      </c>
      <c r="E244" s="183">
        <v>45</v>
      </c>
      <c r="F244" s="183">
        <v>45</v>
      </c>
    </row>
    <row r="245" spans="1:6" ht="110.25" outlineLevel="1">
      <c r="A245" s="186" t="s">
        <v>486</v>
      </c>
      <c r="B245" s="184" t="s">
        <v>485</v>
      </c>
      <c r="C245" s="184" t="s">
        <v>219</v>
      </c>
      <c r="D245" s="183">
        <f>SUM(D246,D248,D250,D252)</f>
        <v>45</v>
      </c>
      <c r="E245" s="183">
        <f>SUM(E246,E248,E250,E252)</f>
        <v>45</v>
      </c>
      <c r="F245" s="183">
        <f>SUM(F246,F248,F250,F252)</f>
        <v>45</v>
      </c>
    </row>
    <row r="246" spans="1:6" ht="173.25" outlineLevel="5">
      <c r="A246" s="182" t="s">
        <v>484</v>
      </c>
      <c r="B246" s="180" t="s">
        <v>483</v>
      </c>
      <c r="C246" s="180" t="s">
        <v>219</v>
      </c>
      <c r="D246" s="179">
        <f>SUM(D247)</f>
        <v>5</v>
      </c>
      <c r="E246" s="179">
        <f>SUM(E247)</f>
        <v>5</v>
      </c>
      <c r="F246" s="179">
        <f>SUM(F247)</f>
        <v>5</v>
      </c>
    </row>
    <row r="247" spans="1:6" ht="33" customHeight="1" outlineLevel="6">
      <c r="A247" s="182" t="s">
        <v>338</v>
      </c>
      <c r="B247" s="180" t="s">
        <v>483</v>
      </c>
      <c r="C247" s="180" t="s">
        <v>337</v>
      </c>
      <c r="D247" s="179">
        <v>5</v>
      </c>
      <c r="E247" s="179">
        <v>5</v>
      </c>
      <c r="F247" s="179">
        <v>5</v>
      </c>
    </row>
    <row r="248" spans="1:6" ht="157.5" outlineLevel="5">
      <c r="A248" s="182" t="s">
        <v>482</v>
      </c>
      <c r="B248" s="180" t="s">
        <v>481</v>
      </c>
      <c r="C248" s="180" t="s">
        <v>219</v>
      </c>
      <c r="D248" s="179">
        <f>SUM(D249)</f>
        <v>10</v>
      </c>
      <c r="E248" s="179">
        <f>SUM(E249)</f>
        <v>10</v>
      </c>
      <c r="F248" s="179">
        <f>SUM(F249)</f>
        <v>10</v>
      </c>
    </row>
    <row r="249" spans="1:6" ht="32.25" customHeight="1" outlineLevel="6">
      <c r="A249" s="182" t="s">
        <v>338</v>
      </c>
      <c r="B249" s="180" t="s">
        <v>481</v>
      </c>
      <c r="C249" s="180" t="s">
        <v>337</v>
      </c>
      <c r="D249" s="179">
        <v>10</v>
      </c>
      <c r="E249" s="179">
        <v>10</v>
      </c>
      <c r="F249" s="179">
        <v>10</v>
      </c>
    </row>
    <row r="250" spans="1:6" ht="189" customHeight="1" outlineLevel="5">
      <c r="A250" s="182" t="s">
        <v>480</v>
      </c>
      <c r="B250" s="180" t="s">
        <v>479</v>
      </c>
      <c r="C250" s="180" t="s">
        <v>219</v>
      </c>
      <c r="D250" s="179">
        <f>SUM(D251)</f>
        <v>10</v>
      </c>
      <c r="E250" s="179">
        <f>SUM(E251)</f>
        <v>10</v>
      </c>
      <c r="F250" s="179">
        <f>SUM(F251)</f>
        <v>10</v>
      </c>
    </row>
    <row r="251" spans="1:6" ht="15.75" outlineLevel="6">
      <c r="A251" s="182" t="s">
        <v>371</v>
      </c>
      <c r="B251" s="180" t="s">
        <v>479</v>
      </c>
      <c r="C251" s="180" t="s">
        <v>369</v>
      </c>
      <c r="D251" s="179">
        <v>10</v>
      </c>
      <c r="E251" s="179">
        <v>10</v>
      </c>
      <c r="F251" s="179">
        <v>10</v>
      </c>
    </row>
    <row r="252" spans="1:6" ht="189" outlineLevel="5">
      <c r="A252" s="182" t="s">
        <v>478</v>
      </c>
      <c r="B252" s="180" t="s">
        <v>477</v>
      </c>
      <c r="C252" s="180" t="s">
        <v>219</v>
      </c>
      <c r="D252" s="179">
        <f>SUM(D253)</f>
        <v>20</v>
      </c>
      <c r="E252" s="179">
        <f>SUM(E253)</f>
        <v>20</v>
      </c>
      <c r="F252" s="179">
        <f>SUM(F253)</f>
        <v>20</v>
      </c>
    </row>
    <row r="253" spans="1:6" ht="15.75" outlineLevel="6">
      <c r="A253" s="182" t="s">
        <v>371</v>
      </c>
      <c r="B253" s="180" t="s">
        <v>477</v>
      </c>
      <c r="C253" s="180" t="s">
        <v>369</v>
      </c>
      <c r="D253" s="179">
        <v>20</v>
      </c>
      <c r="E253" s="179">
        <v>20</v>
      </c>
      <c r="F253" s="179">
        <v>20</v>
      </c>
    </row>
    <row r="254" spans="1:6" ht="63">
      <c r="A254" s="186" t="s">
        <v>476</v>
      </c>
      <c r="B254" s="184" t="s">
        <v>475</v>
      </c>
      <c r="C254" s="184" t="s">
        <v>219</v>
      </c>
      <c r="D254" s="192">
        <f>SUM(D255,D267)</f>
        <v>33046.989</v>
      </c>
      <c r="E254" s="183">
        <f>SUM(E255,E267)</f>
        <v>7137.6</v>
      </c>
      <c r="F254" s="183">
        <f>SUM(F255,F267)</f>
        <v>7747.8</v>
      </c>
    </row>
    <row r="255" spans="1:6" ht="110.25" outlineLevel="1">
      <c r="A255" s="186" t="s">
        <v>474</v>
      </c>
      <c r="B255" s="184" t="s">
        <v>473</v>
      </c>
      <c r="C255" s="184" t="s">
        <v>219</v>
      </c>
      <c r="D255" s="192">
        <f>SUM(D256,D258,D260,D262)</f>
        <v>32046.989</v>
      </c>
      <c r="E255" s="183">
        <f>SUM(E256,E258,E260,E262)</f>
        <v>6137.6</v>
      </c>
      <c r="F255" s="183">
        <f>SUM(F256,F258,F260,F262)</f>
        <v>6747.8</v>
      </c>
    </row>
    <row r="256" spans="1:6" ht="142.5" customHeight="1" outlineLevel="5">
      <c r="A256" s="182" t="s">
        <v>472</v>
      </c>
      <c r="B256" s="180" t="s">
        <v>471</v>
      </c>
      <c r="C256" s="180" t="s">
        <v>219</v>
      </c>
      <c r="D256" s="191">
        <f>SUM(D257)</f>
        <v>630.5289</v>
      </c>
      <c r="E256" s="179">
        <f>SUM(E257)</f>
        <v>0</v>
      </c>
      <c r="F256" s="179">
        <f>SUM(F257)</f>
        <v>0</v>
      </c>
    </row>
    <row r="257" spans="1:6" ht="33" customHeight="1" outlineLevel="6">
      <c r="A257" s="182" t="s">
        <v>338</v>
      </c>
      <c r="B257" s="180" t="s">
        <v>471</v>
      </c>
      <c r="C257" s="180" t="s">
        <v>337</v>
      </c>
      <c r="D257" s="191">
        <v>630.5289</v>
      </c>
      <c r="E257" s="179">
        <v>0</v>
      </c>
      <c r="F257" s="179">
        <v>0</v>
      </c>
    </row>
    <row r="258" spans="1:6" ht="126.75" customHeight="1" outlineLevel="5">
      <c r="A258" s="182" t="s">
        <v>470</v>
      </c>
      <c r="B258" s="180" t="s">
        <v>469</v>
      </c>
      <c r="C258" s="180" t="s">
        <v>219</v>
      </c>
      <c r="D258" s="179">
        <f>SUM(D259)</f>
        <v>3955.91</v>
      </c>
      <c r="E258" s="179">
        <f>SUM(E259)</f>
        <v>5337.6</v>
      </c>
      <c r="F258" s="179">
        <f>SUM(F259)</f>
        <v>5947.8</v>
      </c>
    </row>
    <row r="259" spans="1:6" ht="31.5" customHeight="1" outlineLevel="6">
      <c r="A259" s="182" t="s">
        <v>338</v>
      </c>
      <c r="B259" s="180" t="s">
        <v>469</v>
      </c>
      <c r="C259" s="180" t="s">
        <v>337</v>
      </c>
      <c r="D259" s="179">
        <v>3955.91</v>
      </c>
      <c r="E259" s="179">
        <v>5337.6</v>
      </c>
      <c r="F259" s="179">
        <v>5947.8</v>
      </c>
    </row>
    <row r="260" spans="1:6" ht="159.75" customHeight="1" outlineLevel="5">
      <c r="A260" s="182" t="s">
        <v>468</v>
      </c>
      <c r="B260" s="180" t="s">
        <v>467</v>
      </c>
      <c r="C260" s="180" t="s">
        <v>219</v>
      </c>
      <c r="D260" s="179">
        <f>SUM(D261)</f>
        <v>815</v>
      </c>
      <c r="E260" s="179">
        <f>SUM(E261)</f>
        <v>800</v>
      </c>
      <c r="F260" s="179">
        <f>SUM(F261)</f>
        <v>800</v>
      </c>
    </row>
    <row r="261" spans="1:6" ht="32.25" customHeight="1" outlineLevel="6">
      <c r="A261" s="182" t="s">
        <v>338</v>
      </c>
      <c r="B261" s="180" t="s">
        <v>467</v>
      </c>
      <c r="C261" s="180" t="s">
        <v>337</v>
      </c>
      <c r="D261" s="179">
        <v>815</v>
      </c>
      <c r="E261" s="179">
        <v>800</v>
      </c>
      <c r="F261" s="179">
        <v>800</v>
      </c>
    </row>
    <row r="262" spans="1:6" ht="32.25" customHeight="1" outlineLevel="6">
      <c r="A262" s="182" t="s">
        <v>341</v>
      </c>
      <c r="B262" s="180" t="s">
        <v>466</v>
      </c>
      <c r="C262" s="180" t="s">
        <v>219</v>
      </c>
      <c r="D262" s="191">
        <f>SUM(D263,D265)</f>
        <v>26645.5501</v>
      </c>
      <c r="E262" s="179">
        <f>SUM(E263,E265)</f>
        <v>0</v>
      </c>
      <c r="F262" s="179">
        <f>SUM(F263,F265)</f>
        <v>0</v>
      </c>
    </row>
    <row r="263" spans="1:6" ht="190.5" customHeight="1" outlineLevel="6">
      <c r="A263" s="181" t="s">
        <v>465</v>
      </c>
      <c r="B263" s="180" t="s">
        <v>464</v>
      </c>
      <c r="C263" s="180" t="s">
        <v>219</v>
      </c>
      <c r="D263" s="179">
        <f>SUM(D264)</f>
        <v>24397</v>
      </c>
      <c r="E263" s="179">
        <f>SUM(E264)</f>
        <v>0</v>
      </c>
      <c r="F263" s="179">
        <f>SUM(F264)</f>
        <v>0</v>
      </c>
    </row>
    <row r="264" spans="1:6" ht="32.25" customHeight="1" outlineLevel="6">
      <c r="A264" s="182" t="s">
        <v>338</v>
      </c>
      <c r="B264" s="180" t="s">
        <v>464</v>
      </c>
      <c r="C264" s="180" t="s">
        <v>337</v>
      </c>
      <c r="D264" s="179">
        <v>24397</v>
      </c>
      <c r="E264" s="179"/>
      <c r="F264" s="179"/>
    </row>
    <row r="265" spans="1:6" ht="156" customHeight="1" outlineLevel="6">
      <c r="A265" s="182" t="s">
        <v>463</v>
      </c>
      <c r="B265" s="180" t="s">
        <v>462</v>
      </c>
      <c r="C265" s="180" t="s">
        <v>219</v>
      </c>
      <c r="D265" s="191">
        <f>SUM(D266)</f>
        <v>2248.5501</v>
      </c>
      <c r="E265" s="179">
        <f>SUM(E266)</f>
        <v>0</v>
      </c>
      <c r="F265" s="179">
        <f>SUM(F266)</f>
        <v>0</v>
      </c>
    </row>
    <row r="266" spans="1:6" ht="32.25" customHeight="1" outlineLevel="6">
      <c r="A266" s="182" t="s">
        <v>338</v>
      </c>
      <c r="B266" s="180" t="s">
        <v>462</v>
      </c>
      <c r="C266" s="180" t="s">
        <v>337</v>
      </c>
      <c r="D266" s="191">
        <v>2248.5501</v>
      </c>
      <c r="E266" s="179"/>
      <c r="F266" s="179"/>
    </row>
    <row r="267" spans="1:6" ht="110.25" customHeight="1" outlineLevel="1">
      <c r="A267" s="186" t="s">
        <v>461</v>
      </c>
      <c r="B267" s="184" t="s">
        <v>460</v>
      </c>
      <c r="C267" s="184" t="s">
        <v>219</v>
      </c>
      <c r="D267" s="183">
        <f aca="true" t="shared" si="6" ref="D267:F268">SUM(D268)</f>
        <v>1000</v>
      </c>
      <c r="E267" s="183">
        <f t="shared" si="6"/>
        <v>1000</v>
      </c>
      <c r="F267" s="183">
        <f t="shared" si="6"/>
        <v>1000</v>
      </c>
    </row>
    <row r="268" spans="1:6" ht="186" customHeight="1" outlineLevel="5">
      <c r="A268" s="182" t="s">
        <v>459</v>
      </c>
      <c r="B268" s="180" t="s">
        <v>458</v>
      </c>
      <c r="C268" s="180" t="s">
        <v>219</v>
      </c>
      <c r="D268" s="179">
        <f t="shared" si="6"/>
        <v>1000</v>
      </c>
      <c r="E268" s="179">
        <f t="shared" si="6"/>
        <v>1000</v>
      </c>
      <c r="F268" s="179">
        <f t="shared" si="6"/>
        <v>1000</v>
      </c>
    </row>
    <row r="269" spans="1:6" ht="15.75" outlineLevel="6">
      <c r="A269" s="182" t="s">
        <v>371</v>
      </c>
      <c r="B269" s="180" t="s">
        <v>458</v>
      </c>
      <c r="C269" s="180" t="s">
        <v>369</v>
      </c>
      <c r="D269" s="179">
        <v>1000</v>
      </c>
      <c r="E269" s="179">
        <v>1000</v>
      </c>
      <c r="F269" s="179">
        <v>1000</v>
      </c>
    </row>
    <row r="270" spans="1:6" ht="78.75" customHeight="1">
      <c r="A270" s="186" t="s">
        <v>457</v>
      </c>
      <c r="B270" s="184" t="s">
        <v>456</v>
      </c>
      <c r="C270" s="184" t="s">
        <v>219</v>
      </c>
      <c r="D270" s="183">
        <f aca="true" t="shared" si="7" ref="D270:F271">SUM(D271)</f>
        <v>1698.8000000000002</v>
      </c>
      <c r="E270" s="183">
        <f t="shared" si="7"/>
        <v>1642.5</v>
      </c>
      <c r="F270" s="183">
        <f t="shared" si="7"/>
        <v>1677.8</v>
      </c>
    </row>
    <row r="271" spans="1:6" ht="158.25" customHeight="1" outlineLevel="1">
      <c r="A271" s="186" t="s">
        <v>455</v>
      </c>
      <c r="B271" s="184" t="s">
        <v>454</v>
      </c>
      <c r="C271" s="184" t="s">
        <v>219</v>
      </c>
      <c r="D271" s="183">
        <f t="shared" si="7"/>
        <v>1698.8000000000002</v>
      </c>
      <c r="E271" s="183">
        <f t="shared" si="7"/>
        <v>1642.5</v>
      </c>
      <c r="F271" s="183">
        <f t="shared" si="7"/>
        <v>1677.8</v>
      </c>
    </row>
    <row r="272" spans="1:6" ht="189.75" customHeight="1" outlineLevel="5">
      <c r="A272" s="182" t="s">
        <v>453</v>
      </c>
      <c r="B272" s="180" t="s">
        <v>452</v>
      </c>
      <c r="C272" s="180" t="s">
        <v>219</v>
      </c>
      <c r="D272" s="179">
        <f>SUM(D273:D275)</f>
        <v>1698.8000000000002</v>
      </c>
      <c r="E272" s="179">
        <f>SUM(E273:E275)</f>
        <v>1642.5</v>
      </c>
      <c r="F272" s="179">
        <f>SUM(F273:F275)</f>
        <v>1677.8</v>
      </c>
    </row>
    <row r="273" spans="1:6" ht="94.5" outlineLevel="6">
      <c r="A273" s="182" t="s">
        <v>395</v>
      </c>
      <c r="B273" s="180" t="s">
        <v>452</v>
      </c>
      <c r="C273" s="180" t="s">
        <v>394</v>
      </c>
      <c r="D273" s="179">
        <v>1577.9</v>
      </c>
      <c r="E273" s="179">
        <v>1516</v>
      </c>
      <c r="F273" s="179">
        <v>1516</v>
      </c>
    </row>
    <row r="274" spans="1:6" ht="33" customHeight="1" outlineLevel="6">
      <c r="A274" s="182" t="s">
        <v>338</v>
      </c>
      <c r="B274" s="180" t="s">
        <v>452</v>
      </c>
      <c r="C274" s="180" t="s">
        <v>337</v>
      </c>
      <c r="D274" s="179">
        <v>118.9</v>
      </c>
      <c r="E274" s="179">
        <v>124.5</v>
      </c>
      <c r="F274" s="179">
        <v>159.8</v>
      </c>
    </row>
    <row r="275" spans="1:6" ht="15.75" outlineLevel="6">
      <c r="A275" s="182" t="s">
        <v>371</v>
      </c>
      <c r="B275" s="180" t="s">
        <v>452</v>
      </c>
      <c r="C275" s="180" t="s">
        <v>369</v>
      </c>
      <c r="D275" s="179">
        <v>2</v>
      </c>
      <c r="E275" s="179">
        <v>2</v>
      </c>
      <c r="F275" s="179">
        <v>2</v>
      </c>
    </row>
    <row r="276" spans="1:6" ht="94.5">
      <c r="A276" s="186" t="s">
        <v>451</v>
      </c>
      <c r="B276" s="184" t="s">
        <v>450</v>
      </c>
      <c r="C276" s="184" t="s">
        <v>219</v>
      </c>
      <c r="D276" s="183">
        <f>SUM(D277,D280)</f>
        <v>3814.7</v>
      </c>
      <c r="E276" s="183">
        <f>SUM(E277,E280)</f>
        <v>3804.5</v>
      </c>
      <c r="F276" s="183">
        <f>SUM(F277,F280)</f>
        <v>3901.6</v>
      </c>
    </row>
    <row r="277" spans="1:6" ht="157.5" outlineLevel="1">
      <c r="A277" s="186" t="s">
        <v>449</v>
      </c>
      <c r="B277" s="184" t="s">
        <v>448</v>
      </c>
      <c r="C277" s="184" t="s">
        <v>219</v>
      </c>
      <c r="D277" s="183">
        <f aca="true" t="shared" si="8" ref="D277:F278">SUM(D278)</f>
        <v>143</v>
      </c>
      <c r="E277" s="183">
        <f t="shared" si="8"/>
        <v>200</v>
      </c>
      <c r="F277" s="183">
        <f t="shared" si="8"/>
        <v>200</v>
      </c>
    </row>
    <row r="278" spans="1:6" ht="174" customHeight="1" outlineLevel="5">
      <c r="A278" s="182" t="s">
        <v>447</v>
      </c>
      <c r="B278" s="180" t="s">
        <v>446</v>
      </c>
      <c r="C278" s="180" t="s">
        <v>219</v>
      </c>
      <c r="D278" s="179">
        <f t="shared" si="8"/>
        <v>143</v>
      </c>
      <c r="E278" s="179">
        <f t="shared" si="8"/>
        <v>200</v>
      </c>
      <c r="F278" s="179">
        <f t="shared" si="8"/>
        <v>200</v>
      </c>
    </row>
    <row r="279" spans="1:6" ht="15.75" outlineLevel="6">
      <c r="A279" s="182" t="s">
        <v>371</v>
      </c>
      <c r="B279" s="180" t="s">
        <v>446</v>
      </c>
      <c r="C279" s="180" t="s">
        <v>369</v>
      </c>
      <c r="D279" s="179">
        <v>143</v>
      </c>
      <c r="E279" s="179">
        <v>200</v>
      </c>
      <c r="F279" s="179">
        <v>200</v>
      </c>
    </row>
    <row r="280" spans="1:6" ht="157.5" outlineLevel="1">
      <c r="A280" s="186" t="s">
        <v>445</v>
      </c>
      <c r="B280" s="184" t="s">
        <v>444</v>
      </c>
      <c r="C280" s="184" t="s">
        <v>219</v>
      </c>
      <c r="D280" s="183">
        <v>3671.7</v>
      </c>
      <c r="E280" s="183">
        <v>3604.5</v>
      </c>
      <c r="F280" s="183">
        <v>3701.6</v>
      </c>
    </row>
    <row r="281" spans="1:6" ht="185.25" customHeight="1" outlineLevel="5">
      <c r="A281" s="182" t="s">
        <v>443</v>
      </c>
      <c r="B281" s="180" t="s">
        <v>442</v>
      </c>
      <c r="C281" s="180" t="s">
        <v>219</v>
      </c>
      <c r="D281" s="179">
        <f>SUM(D282:D284)</f>
        <v>3671.7</v>
      </c>
      <c r="E281" s="179">
        <f>SUM(E282:E284)</f>
        <v>3604.5</v>
      </c>
      <c r="F281" s="179">
        <f>SUM(F282:F284)</f>
        <v>3701.6</v>
      </c>
    </row>
    <row r="282" spans="1:6" ht="94.5" outlineLevel="6">
      <c r="A282" s="182" t="s">
        <v>395</v>
      </c>
      <c r="B282" s="180" t="s">
        <v>442</v>
      </c>
      <c r="C282" s="180" t="s">
        <v>394</v>
      </c>
      <c r="D282" s="179">
        <v>3354.5</v>
      </c>
      <c r="E282" s="179">
        <v>3351.5</v>
      </c>
      <c r="F282" s="179">
        <v>3354.5</v>
      </c>
    </row>
    <row r="283" spans="1:6" ht="33" customHeight="1" outlineLevel="6">
      <c r="A283" s="182" t="s">
        <v>338</v>
      </c>
      <c r="B283" s="180" t="s">
        <v>442</v>
      </c>
      <c r="C283" s="180" t="s">
        <v>337</v>
      </c>
      <c r="D283" s="179">
        <v>315.2</v>
      </c>
      <c r="E283" s="179">
        <v>251</v>
      </c>
      <c r="F283" s="179">
        <v>345.1</v>
      </c>
    </row>
    <row r="284" spans="1:6" ht="15.75" outlineLevel="6">
      <c r="A284" s="182" t="s">
        <v>371</v>
      </c>
      <c r="B284" s="180" t="s">
        <v>442</v>
      </c>
      <c r="C284" s="180" t="s">
        <v>369</v>
      </c>
      <c r="D284" s="179">
        <v>2</v>
      </c>
      <c r="E284" s="179">
        <v>2</v>
      </c>
      <c r="F284" s="179">
        <v>2</v>
      </c>
    </row>
    <row r="285" spans="1:6" ht="63">
      <c r="A285" s="186" t="s">
        <v>441</v>
      </c>
      <c r="B285" s="184" t="s">
        <v>440</v>
      </c>
      <c r="C285" s="184" t="s">
        <v>219</v>
      </c>
      <c r="D285" s="188">
        <f>SUM(D286,D294,D297,D306,D313,D318)</f>
        <v>18683.700650000002</v>
      </c>
      <c r="E285" s="183">
        <f>SUM(E286,E294,E297,E306,E313,E318)</f>
        <v>17772.4</v>
      </c>
      <c r="F285" s="183">
        <f>SUM(F286,F294,F297,F306,F313,F318)</f>
        <v>19127</v>
      </c>
    </row>
    <row r="286" spans="1:6" ht="94.5" outlineLevel="1">
      <c r="A286" s="186" t="s">
        <v>439</v>
      </c>
      <c r="B286" s="184" t="s">
        <v>438</v>
      </c>
      <c r="C286" s="184" t="s">
        <v>219</v>
      </c>
      <c r="D286" s="183">
        <f>SUM(D287,D289,D292)</f>
        <v>87.7</v>
      </c>
      <c r="E286" s="183">
        <f>SUM(E287,E292)</f>
        <v>78</v>
      </c>
      <c r="F286" s="183">
        <f>SUM(F287,F292)</f>
        <v>78</v>
      </c>
    </row>
    <row r="287" spans="1:6" ht="144" customHeight="1" outlineLevel="5">
      <c r="A287" s="182" t="s">
        <v>437</v>
      </c>
      <c r="B287" s="180" t="s">
        <v>436</v>
      </c>
      <c r="C287" s="180" t="s">
        <v>219</v>
      </c>
      <c r="D287" s="179">
        <f>SUM(D288)</f>
        <v>40</v>
      </c>
      <c r="E287" s="179">
        <f>SUM(E288)</f>
        <v>60</v>
      </c>
      <c r="F287" s="179">
        <f>SUM(F288)</f>
        <v>60</v>
      </c>
    </row>
    <row r="288" spans="1:6" ht="31.5" customHeight="1" outlineLevel="6">
      <c r="A288" s="182" t="s">
        <v>338</v>
      </c>
      <c r="B288" s="180" t="s">
        <v>436</v>
      </c>
      <c r="C288" s="180" t="s">
        <v>337</v>
      </c>
      <c r="D288" s="179">
        <v>40</v>
      </c>
      <c r="E288" s="179">
        <v>60</v>
      </c>
      <c r="F288" s="179">
        <v>60</v>
      </c>
    </row>
    <row r="289" spans="1:6" ht="31.5" customHeight="1" outlineLevel="6">
      <c r="A289" s="182" t="s">
        <v>341</v>
      </c>
      <c r="B289" s="180" t="s">
        <v>435</v>
      </c>
      <c r="C289" s="180" t="s">
        <v>219</v>
      </c>
      <c r="D289" s="179">
        <f aca="true" t="shared" si="9" ref="D289:F290">SUM(D290)</f>
        <v>30</v>
      </c>
      <c r="E289" s="179">
        <f t="shared" si="9"/>
        <v>0</v>
      </c>
      <c r="F289" s="179">
        <f t="shared" si="9"/>
        <v>0</v>
      </c>
    </row>
    <row r="290" spans="1:6" ht="251.25" customHeight="1" outlineLevel="6">
      <c r="A290" s="181" t="s">
        <v>434</v>
      </c>
      <c r="B290" s="180" t="s">
        <v>433</v>
      </c>
      <c r="C290" s="180" t="s">
        <v>219</v>
      </c>
      <c r="D290" s="179">
        <f t="shared" si="9"/>
        <v>30</v>
      </c>
      <c r="E290" s="179">
        <f t="shared" si="9"/>
        <v>0</v>
      </c>
      <c r="F290" s="179">
        <f t="shared" si="9"/>
        <v>0</v>
      </c>
    </row>
    <row r="291" spans="1:6" ht="31.5" customHeight="1" outlineLevel="6">
      <c r="A291" s="182" t="s">
        <v>338</v>
      </c>
      <c r="B291" s="180" t="s">
        <v>433</v>
      </c>
      <c r="C291" s="180" t="s">
        <v>337</v>
      </c>
      <c r="D291" s="179">
        <v>30</v>
      </c>
      <c r="E291" s="179"/>
      <c r="F291" s="179"/>
    </row>
    <row r="292" spans="1:6" ht="124.5" customHeight="1" outlineLevel="5">
      <c r="A292" s="182" t="s">
        <v>432</v>
      </c>
      <c r="B292" s="180" t="s">
        <v>431</v>
      </c>
      <c r="C292" s="180" t="s">
        <v>219</v>
      </c>
      <c r="D292" s="179">
        <f>SUM(D293)</f>
        <v>17.7</v>
      </c>
      <c r="E292" s="179">
        <f>SUM(E293)</f>
        <v>18</v>
      </c>
      <c r="F292" s="179">
        <f>SUM(F293)</f>
        <v>18</v>
      </c>
    </row>
    <row r="293" spans="1:6" ht="17.25" customHeight="1" outlineLevel="6">
      <c r="A293" s="182" t="s">
        <v>371</v>
      </c>
      <c r="B293" s="180" t="s">
        <v>431</v>
      </c>
      <c r="C293" s="180" t="s">
        <v>369</v>
      </c>
      <c r="D293" s="179">
        <v>17.7</v>
      </c>
      <c r="E293" s="179">
        <v>18</v>
      </c>
      <c r="F293" s="179">
        <v>18</v>
      </c>
    </row>
    <row r="294" spans="1:6" ht="94.5" outlineLevel="1">
      <c r="A294" s="186" t="s">
        <v>430</v>
      </c>
      <c r="B294" s="184" t="s">
        <v>429</v>
      </c>
      <c r="C294" s="184" t="s">
        <v>219</v>
      </c>
      <c r="D294" s="183">
        <f aca="true" t="shared" si="10" ref="D294:F295">SUM(D295)</f>
        <v>652.5</v>
      </c>
      <c r="E294" s="183">
        <f t="shared" si="10"/>
        <v>692.5</v>
      </c>
      <c r="F294" s="183">
        <f t="shared" si="10"/>
        <v>692.5</v>
      </c>
    </row>
    <row r="295" spans="1:6" ht="156" customHeight="1" outlineLevel="5">
      <c r="A295" s="182" t="s">
        <v>428</v>
      </c>
      <c r="B295" s="180" t="s">
        <v>426</v>
      </c>
      <c r="C295" s="180" t="s">
        <v>219</v>
      </c>
      <c r="D295" s="179">
        <f t="shared" si="10"/>
        <v>652.5</v>
      </c>
      <c r="E295" s="179">
        <f t="shared" si="10"/>
        <v>692.5</v>
      </c>
      <c r="F295" s="179">
        <f t="shared" si="10"/>
        <v>692.5</v>
      </c>
    </row>
    <row r="296" spans="1:6" ht="31.5" outlineLevel="6">
      <c r="A296" s="182" t="s">
        <v>427</v>
      </c>
      <c r="B296" s="180" t="s">
        <v>426</v>
      </c>
      <c r="C296" s="180" t="s">
        <v>425</v>
      </c>
      <c r="D296" s="179">
        <v>652.5</v>
      </c>
      <c r="E296" s="179">
        <v>692.5</v>
      </c>
      <c r="F296" s="179">
        <v>692.5</v>
      </c>
    </row>
    <row r="297" spans="1:6" ht="110.25" outlineLevel="1">
      <c r="A297" s="186" t="s">
        <v>424</v>
      </c>
      <c r="B297" s="184" t="s">
        <v>423</v>
      </c>
      <c r="C297" s="184" t="s">
        <v>219</v>
      </c>
      <c r="D297" s="190">
        <f>SUM(D298,D300,D302,D304)</f>
        <v>382.7</v>
      </c>
      <c r="E297" s="183">
        <f>SUM(E298,E300,E302,E304)</f>
        <v>361.7</v>
      </c>
      <c r="F297" s="183">
        <f>SUM(F298,F300,F302,F304)</f>
        <v>567.9000000000001</v>
      </c>
    </row>
    <row r="298" spans="1:6" ht="199.5" customHeight="1" outlineLevel="4">
      <c r="A298" s="182" t="s">
        <v>422</v>
      </c>
      <c r="B298" s="180" t="s">
        <v>421</v>
      </c>
      <c r="C298" s="180" t="s">
        <v>219</v>
      </c>
      <c r="D298" s="179">
        <f>SUM(D299)</f>
        <v>284.7</v>
      </c>
      <c r="E298" s="179">
        <f>SUM(E299)</f>
        <v>208.7</v>
      </c>
      <c r="F298" s="179">
        <f>SUM(F299)</f>
        <v>355.1</v>
      </c>
    </row>
    <row r="299" spans="1:6" ht="33" customHeight="1" outlineLevel="6">
      <c r="A299" s="182" t="s">
        <v>338</v>
      </c>
      <c r="B299" s="180" t="s">
        <v>421</v>
      </c>
      <c r="C299" s="180" t="s">
        <v>337</v>
      </c>
      <c r="D299" s="179">
        <v>284.7</v>
      </c>
      <c r="E299" s="179">
        <v>208.7</v>
      </c>
      <c r="F299" s="179">
        <v>355.1</v>
      </c>
    </row>
    <row r="300" spans="1:6" ht="138" customHeight="1" outlineLevel="5">
      <c r="A300" s="182" t="s">
        <v>420</v>
      </c>
      <c r="B300" s="180" t="s">
        <v>419</v>
      </c>
      <c r="C300" s="180" t="s">
        <v>219</v>
      </c>
      <c r="D300" s="179">
        <f>SUM(D301)</f>
        <v>70</v>
      </c>
      <c r="E300" s="179">
        <f>SUM(E301)</f>
        <v>80</v>
      </c>
      <c r="F300" s="179">
        <f>SUM(F301)</f>
        <v>90</v>
      </c>
    </row>
    <row r="301" spans="1:6" ht="33" customHeight="1" outlineLevel="6">
      <c r="A301" s="182" t="s">
        <v>338</v>
      </c>
      <c r="B301" s="180" t="s">
        <v>419</v>
      </c>
      <c r="C301" s="180" t="s">
        <v>337</v>
      </c>
      <c r="D301" s="179">
        <v>70</v>
      </c>
      <c r="E301" s="179">
        <v>80</v>
      </c>
      <c r="F301" s="179">
        <v>90</v>
      </c>
    </row>
    <row r="302" spans="1:6" ht="124.5" customHeight="1" outlineLevel="5">
      <c r="A302" s="182" t="s">
        <v>418</v>
      </c>
      <c r="B302" s="180" t="s">
        <v>417</v>
      </c>
      <c r="C302" s="180" t="s">
        <v>219</v>
      </c>
      <c r="D302" s="179">
        <f>SUM(D303)</f>
        <v>28</v>
      </c>
      <c r="E302" s="179">
        <f>SUM(E303)</f>
        <v>7</v>
      </c>
      <c r="F302" s="179">
        <f>SUM(F303)</f>
        <v>56.8</v>
      </c>
    </row>
    <row r="303" spans="1:6" ht="33.75" customHeight="1" outlineLevel="6">
      <c r="A303" s="182" t="s">
        <v>338</v>
      </c>
      <c r="B303" s="180" t="s">
        <v>417</v>
      </c>
      <c r="C303" s="180" t="s">
        <v>337</v>
      </c>
      <c r="D303" s="179">
        <v>28</v>
      </c>
      <c r="E303" s="179">
        <v>7</v>
      </c>
      <c r="F303" s="179">
        <v>56.8</v>
      </c>
    </row>
    <row r="304" spans="1:6" ht="141.75" customHeight="1" outlineLevel="6">
      <c r="A304" s="182" t="s">
        <v>416</v>
      </c>
      <c r="B304" s="180" t="s">
        <v>415</v>
      </c>
      <c r="C304" s="180" t="s">
        <v>219</v>
      </c>
      <c r="D304" s="189">
        <f>SUM(D305)</f>
        <v>0</v>
      </c>
      <c r="E304" s="179">
        <f>SUM(E305)</f>
        <v>66</v>
      </c>
      <c r="F304" s="179">
        <f>SUM(F305)</f>
        <v>66</v>
      </c>
    </row>
    <row r="305" spans="1:6" ht="30" customHeight="1" outlineLevel="6">
      <c r="A305" s="182" t="s">
        <v>338</v>
      </c>
      <c r="B305" s="180" t="s">
        <v>415</v>
      </c>
      <c r="C305" s="180" t="s">
        <v>337</v>
      </c>
      <c r="D305" s="189"/>
      <c r="E305" s="179">
        <v>66</v>
      </c>
      <c r="F305" s="179">
        <v>66</v>
      </c>
    </row>
    <row r="306" spans="1:6" ht="139.5" customHeight="1" outlineLevel="1">
      <c r="A306" s="186" t="s">
        <v>414</v>
      </c>
      <c r="B306" s="184" t="s">
        <v>413</v>
      </c>
      <c r="C306" s="184" t="s">
        <v>219</v>
      </c>
      <c r="D306" s="188">
        <f>SUM(D307,D309,D311)</f>
        <v>617.03955</v>
      </c>
      <c r="E306" s="183">
        <f>SUM(E307,E309,E311)</f>
        <v>246</v>
      </c>
      <c r="F306" s="183">
        <f>SUM(F307,F309,F311)</f>
        <v>348.7</v>
      </c>
    </row>
    <row r="307" spans="1:6" ht="156.75" customHeight="1" outlineLevel="5">
      <c r="A307" s="182" t="s">
        <v>412</v>
      </c>
      <c r="B307" s="180" t="s">
        <v>411</v>
      </c>
      <c r="C307" s="180" t="s">
        <v>219</v>
      </c>
      <c r="D307" s="179">
        <f>SUM(D308)</f>
        <v>87</v>
      </c>
      <c r="E307" s="179">
        <f>SUM(E308)</f>
        <v>66.5</v>
      </c>
      <c r="F307" s="179">
        <f>SUM(F308)</f>
        <v>93.5</v>
      </c>
    </row>
    <row r="308" spans="1:6" ht="34.5" customHeight="1" outlineLevel="6">
      <c r="A308" s="182" t="s">
        <v>338</v>
      </c>
      <c r="B308" s="180" t="s">
        <v>411</v>
      </c>
      <c r="C308" s="180" t="s">
        <v>337</v>
      </c>
      <c r="D308" s="179">
        <v>87</v>
      </c>
      <c r="E308" s="179">
        <v>66.5</v>
      </c>
      <c r="F308" s="179">
        <v>93.5</v>
      </c>
    </row>
    <row r="309" spans="1:6" ht="154.5" customHeight="1" outlineLevel="5">
      <c r="A309" s="182" t="s">
        <v>410</v>
      </c>
      <c r="B309" s="180" t="s">
        <v>409</v>
      </c>
      <c r="C309" s="180" t="s">
        <v>219</v>
      </c>
      <c r="D309" s="179">
        <f>SUM(D310)</f>
        <v>86</v>
      </c>
      <c r="E309" s="179">
        <f>SUM(E310)</f>
        <v>66.5</v>
      </c>
      <c r="F309" s="179">
        <f>SUM(F310)</f>
        <v>93.5</v>
      </c>
    </row>
    <row r="310" spans="1:6" ht="32.25" customHeight="1" outlineLevel="6">
      <c r="A310" s="182" t="s">
        <v>338</v>
      </c>
      <c r="B310" s="180" t="s">
        <v>409</v>
      </c>
      <c r="C310" s="180" t="s">
        <v>337</v>
      </c>
      <c r="D310" s="179">
        <v>86</v>
      </c>
      <c r="E310" s="179">
        <v>66.5</v>
      </c>
      <c r="F310" s="179">
        <v>93.5</v>
      </c>
    </row>
    <row r="311" spans="1:6" ht="159" customHeight="1" outlineLevel="5">
      <c r="A311" s="182" t="s">
        <v>408</v>
      </c>
      <c r="B311" s="180" t="s">
        <v>407</v>
      </c>
      <c r="C311" s="180" t="s">
        <v>219</v>
      </c>
      <c r="D311" s="187">
        <f>SUM(D312)</f>
        <v>444.03955</v>
      </c>
      <c r="E311" s="179">
        <f>SUM(E312)</f>
        <v>113</v>
      </c>
      <c r="F311" s="179">
        <f>SUM(F312)</f>
        <v>161.7</v>
      </c>
    </row>
    <row r="312" spans="1:6" ht="30" customHeight="1" outlineLevel="6">
      <c r="A312" s="182" t="s">
        <v>338</v>
      </c>
      <c r="B312" s="180" t="s">
        <v>407</v>
      </c>
      <c r="C312" s="180" t="s">
        <v>337</v>
      </c>
      <c r="D312" s="187">
        <v>444.03955</v>
      </c>
      <c r="E312" s="179">
        <v>113</v>
      </c>
      <c r="F312" s="179">
        <v>161.7</v>
      </c>
    </row>
    <row r="313" spans="1:6" ht="94.5" outlineLevel="1">
      <c r="A313" s="186" t="s">
        <v>406</v>
      </c>
      <c r="B313" s="184" t="s">
        <v>405</v>
      </c>
      <c r="C313" s="184" t="s">
        <v>219</v>
      </c>
      <c r="D313" s="188">
        <f>SUM(D314,D316)</f>
        <v>64.34352</v>
      </c>
      <c r="E313" s="183">
        <f>SUM(E314,E316)</f>
        <v>51</v>
      </c>
      <c r="F313" s="183">
        <f>SUM(F314,F316)</f>
        <v>58</v>
      </c>
    </row>
    <row r="314" spans="1:6" ht="111.75" customHeight="1" outlineLevel="5">
      <c r="A314" s="182" t="s">
        <v>404</v>
      </c>
      <c r="B314" s="180" t="s">
        <v>403</v>
      </c>
      <c r="C314" s="180" t="s">
        <v>219</v>
      </c>
      <c r="D314" s="179">
        <f>SUM(D315)</f>
        <v>20</v>
      </c>
      <c r="E314" s="179">
        <f>SUM(E315)</f>
        <v>15</v>
      </c>
      <c r="F314" s="179">
        <f>SUM(F315)</f>
        <v>20</v>
      </c>
    </row>
    <row r="315" spans="1:6" ht="28.5" customHeight="1" outlineLevel="6">
      <c r="A315" s="182" t="s">
        <v>338</v>
      </c>
      <c r="B315" s="180" t="s">
        <v>403</v>
      </c>
      <c r="C315" s="180" t="s">
        <v>337</v>
      </c>
      <c r="D315" s="179">
        <v>20</v>
      </c>
      <c r="E315" s="179">
        <v>15</v>
      </c>
      <c r="F315" s="179">
        <v>20</v>
      </c>
    </row>
    <row r="316" spans="1:6" ht="108.75" customHeight="1" outlineLevel="5">
      <c r="A316" s="182" t="s">
        <v>402</v>
      </c>
      <c r="B316" s="180" t="s">
        <v>401</v>
      </c>
      <c r="C316" s="180" t="s">
        <v>219</v>
      </c>
      <c r="D316" s="187">
        <f>SUM(D317)</f>
        <v>44.34352</v>
      </c>
      <c r="E316" s="179">
        <f>SUM(E317)</f>
        <v>36</v>
      </c>
      <c r="F316" s="179">
        <f>SUM(F317)</f>
        <v>38</v>
      </c>
    </row>
    <row r="317" spans="1:6" ht="32.25" customHeight="1" outlineLevel="6">
      <c r="A317" s="182" t="s">
        <v>338</v>
      </c>
      <c r="B317" s="180" t="s">
        <v>401</v>
      </c>
      <c r="C317" s="180" t="s">
        <v>337</v>
      </c>
      <c r="D317" s="187">
        <v>44.34352</v>
      </c>
      <c r="E317" s="179">
        <v>36</v>
      </c>
      <c r="F317" s="179">
        <v>38</v>
      </c>
    </row>
    <row r="318" spans="1:6" ht="126" outlineLevel="1">
      <c r="A318" s="186" t="s">
        <v>400</v>
      </c>
      <c r="B318" s="184" t="s">
        <v>399</v>
      </c>
      <c r="C318" s="184" t="s">
        <v>219</v>
      </c>
      <c r="D318" s="188">
        <f>SUM(D319,D321,D325)</f>
        <v>16879.41758</v>
      </c>
      <c r="E318" s="183">
        <f>SUM(E319,E321,E325)</f>
        <v>16343.2</v>
      </c>
      <c r="F318" s="183">
        <f>SUM(F319,F321,F325)</f>
        <v>17381.9</v>
      </c>
    </row>
    <row r="319" spans="1:6" ht="154.5" customHeight="1" outlineLevel="5">
      <c r="A319" s="182" t="s">
        <v>398</v>
      </c>
      <c r="B319" s="180" t="s">
        <v>397</v>
      </c>
      <c r="C319" s="180" t="s">
        <v>219</v>
      </c>
      <c r="D319" s="179">
        <f>SUM(D320)</f>
        <v>1009</v>
      </c>
      <c r="E319" s="179">
        <f>SUM(E320)</f>
        <v>1009</v>
      </c>
      <c r="F319" s="179">
        <f>SUM(F320)</f>
        <v>1009</v>
      </c>
    </row>
    <row r="320" spans="1:6" ht="94.5" outlineLevel="6">
      <c r="A320" s="182" t="s">
        <v>395</v>
      </c>
      <c r="B320" s="180" t="s">
        <v>397</v>
      </c>
      <c r="C320" s="180" t="s">
        <v>394</v>
      </c>
      <c r="D320" s="179">
        <v>1009</v>
      </c>
      <c r="E320" s="179">
        <v>1009</v>
      </c>
      <c r="F320" s="179">
        <v>1009</v>
      </c>
    </row>
    <row r="321" spans="1:6" ht="158.25" customHeight="1" outlineLevel="5">
      <c r="A321" s="182" t="s">
        <v>396</v>
      </c>
      <c r="B321" s="180" t="s">
        <v>393</v>
      </c>
      <c r="C321" s="180" t="s">
        <v>219</v>
      </c>
      <c r="D321" s="187">
        <f>SUM(D322:D324)</f>
        <v>15675.41758</v>
      </c>
      <c r="E321" s="179">
        <f>SUM(E322:E324)</f>
        <v>15139.2</v>
      </c>
      <c r="F321" s="179">
        <f>SUM(F322:F324)</f>
        <v>16178.4</v>
      </c>
    </row>
    <row r="322" spans="1:6" ht="94.5" outlineLevel="6">
      <c r="A322" s="182" t="s">
        <v>395</v>
      </c>
      <c r="B322" s="180" t="s">
        <v>393</v>
      </c>
      <c r="C322" s="180" t="s">
        <v>394</v>
      </c>
      <c r="D322" s="179">
        <v>12447.9</v>
      </c>
      <c r="E322" s="179">
        <v>12384.5</v>
      </c>
      <c r="F322" s="179">
        <v>12387.5</v>
      </c>
    </row>
    <row r="323" spans="1:6" ht="30.75" customHeight="1" outlineLevel="6">
      <c r="A323" s="182" t="s">
        <v>338</v>
      </c>
      <c r="B323" s="180" t="s">
        <v>393</v>
      </c>
      <c r="C323" s="180" t="s">
        <v>337</v>
      </c>
      <c r="D323" s="187">
        <v>3206.51758</v>
      </c>
      <c r="E323" s="179">
        <v>2717.7</v>
      </c>
      <c r="F323" s="179">
        <v>3718.9</v>
      </c>
    </row>
    <row r="324" spans="1:6" ht="15.75" outlineLevel="6">
      <c r="A324" s="182" t="s">
        <v>371</v>
      </c>
      <c r="B324" s="180" t="s">
        <v>393</v>
      </c>
      <c r="C324" s="180" t="s">
        <v>369</v>
      </c>
      <c r="D324" s="179">
        <v>21</v>
      </c>
      <c r="E324" s="179">
        <v>37</v>
      </c>
      <c r="F324" s="179">
        <v>72</v>
      </c>
    </row>
    <row r="325" spans="1:6" ht="171" customHeight="1" outlineLevel="5">
      <c r="A325" s="182" t="s">
        <v>392</v>
      </c>
      <c r="B325" s="180" t="s">
        <v>391</v>
      </c>
      <c r="C325" s="180" t="s">
        <v>219</v>
      </c>
      <c r="D325" s="179">
        <f>SUM(D326)</f>
        <v>195</v>
      </c>
      <c r="E325" s="179">
        <f>SUM(E326)</f>
        <v>195</v>
      </c>
      <c r="F325" s="179">
        <f>SUM(F326)</f>
        <v>194.5</v>
      </c>
    </row>
    <row r="326" spans="1:6" ht="30" customHeight="1" outlineLevel="6">
      <c r="A326" s="182" t="s">
        <v>338</v>
      </c>
      <c r="B326" s="180" t="s">
        <v>391</v>
      </c>
      <c r="C326" s="180" t="s">
        <v>337</v>
      </c>
      <c r="D326" s="179">
        <v>195</v>
      </c>
      <c r="E326" s="179">
        <v>195</v>
      </c>
      <c r="F326" s="179">
        <v>194.5</v>
      </c>
    </row>
    <row r="327" spans="1:6" ht="63">
      <c r="A327" s="186" t="s">
        <v>390</v>
      </c>
      <c r="B327" s="184" t="s">
        <v>389</v>
      </c>
      <c r="C327" s="184" t="s">
        <v>219</v>
      </c>
      <c r="D327" s="183">
        <f aca="true" t="shared" si="11" ref="D327:F329">SUM(D328)</f>
        <v>6</v>
      </c>
      <c r="E327" s="183">
        <f t="shared" si="11"/>
        <v>0</v>
      </c>
      <c r="F327" s="183">
        <f t="shared" si="11"/>
        <v>0</v>
      </c>
    </row>
    <row r="328" spans="1:6" ht="31.5" outlineLevel="1">
      <c r="A328" s="182" t="s">
        <v>341</v>
      </c>
      <c r="B328" s="180" t="s">
        <v>388</v>
      </c>
      <c r="C328" s="180" t="s">
        <v>219</v>
      </c>
      <c r="D328" s="179">
        <f t="shared" si="11"/>
        <v>6</v>
      </c>
      <c r="E328" s="179">
        <f t="shared" si="11"/>
        <v>0</v>
      </c>
      <c r="F328" s="179">
        <f t="shared" si="11"/>
        <v>0</v>
      </c>
    </row>
    <row r="329" spans="1:6" ht="141.75" outlineLevel="5">
      <c r="A329" s="182" t="s">
        <v>387</v>
      </c>
      <c r="B329" s="180" t="s">
        <v>386</v>
      </c>
      <c r="C329" s="180" t="s">
        <v>219</v>
      </c>
      <c r="D329" s="179">
        <f t="shared" si="11"/>
        <v>6</v>
      </c>
      <c r="E329" s="179">
        <f t="shared" si="11"/>
        <v>0</v>
      </c>
      <c r="F329" s="179">
        <f t="shared" si="11"/>
        <v>0</v>
      </c>
    </row>
    <row r="330" spans="1:6" ht="33" customHeight="1" outlineLevel="6">
      <c r="A330" s="182" t="s">
        <v>338</v>
      </c>
      <c r="B330" s="180" t="s">
        <v>386</v>
      </c>
      <c r="C330" s="180" t="s">
        <v>337</v>
      </c>
      <c r="D330" s="179">
        <v>6</v>
      </c>
      <c r="E330" s="179">
        <v>0</v>
      </c>
      <c r="F330" s="179">
        <v>0</v>
      </c>
    </row>
    <row r="331" spans="1:6" ht="63">
      <c r="A331" s="186" t="s">
        <v>385</v>
      </c>
      <c r="B331" s="184" t="s">
        <v>384</v>
      </c>
      <c r="C331" s="184" t="s">
        <v>219</v>
      </c>
      <c r="D331" s="183">
        <f>SUM(D332)</f>
        <v>1423.12</v>
      </c>
      <c r="E331" s="183">
        <f>SUM(E332)</f>
        <v>380.3</v>
      </c>
      <c r="F331" s="183">
        <f>SUM(F332)</f>
        <v>380.3</v>
      </c>
    </row>
    <row r="332" spans="1:6" ht="15.75" outlineLevel="1">
      <c r="A332" s="186" t="s">
        <v>345</v>
      </c>
      <c r="B332" s="184" t="s">
        <v>383</v>
      </c>
      <c r="C332" s="184" t="s">
        <v>219</v>
      </c>
      <c r="D332" s="183">
        <f>SUM(D333,D335,D337,D339,D341,D343,D354)</f>
        <v>1423.12</v>
      </c>
      <c r="E332" s="183">
        <f>SUM(E333,E335,E337,E339,E341,E343,E354)</f>
        <v>380.3</v>
      </c>
      <c r="F332" s="183">
        <f>SUM(F333,F335,F337,F339,F341,F343,F354)</f>
        <v>380.3</v>
      </c>
    </row>
    <row r="333" spans="1:6" ht="157.5" customHeight="1" outlineLevel="5">
      <c r="A333" s="182" t="s">
        <v>382</v>
      </c>
      <c r="B333" s="180" t="s">
        <v>381</v>
      </c>
      <c r="C333" s="180" t="s">
        <v>219</v>
      </c>
      <c r="D333" s="179">
        <f>SUM(D334)</f>
        <v>140</v>
      </c>
      <c r="E333" s="179">
        <f>SUM(E334)</f>
        <v>130</v>
      </c>
      <c r="F333" s="179">
        <f>SUM(F334)</f>
        <v>150</v>
      </c>
    </row>
    <row r="334" spans="1:6" ht="33" customHeight="1" outlineLevel="6">
      <c r="A334" s="182" t="s">
        <v>338</v>
      </c>
      <c r="B334" s="180" t="s">
        <v>381</v>
      </c>
      <c r="C334" s="180" t="s">
        <v>337</v>
      </c>
      <c r="D334" s="179">
        <v>140</v>
      </c>
      <c r="E334" s="179">
        <v>130</v>
      </c>
      <c r="F334" s="179">
        <v>150</v>
      </c>
    </row>
    <row r="335" spans="1:6" ht="110.25" customHeight="1" outlineLevel="6">
      <c r="A335" s="181" t="s">
        <v>380</v>
      </c>
      <c r="B335" s="180" t="s">
        <v>379</v>
      </c>
      <c r="C335" s="180" t="s">
        <v>219</v>
      </c>
      <c r="D335" s="179">
        <f>SUM(D336)</f>
        <v>57</v>
      </c>
      <c r="E335" s="179">
        <f>SUM(E336)</f>
        <v>0</v>
      </c>
      <c r="F335" s="179">
        <f>SUM(F336)</f>
        <v>0</v>
      </c>
    </row>
    <row r="336" spans="1:6" ht="33" customHeight="1" outlineLevel="6">
      <c r="A336" s="181" t="s">
        <v>338</v>
      </c>
      <c r="B336" s="180" t="s">
        <v>379</v>
      </c>
      <c r="C336" s="180" t="s">
        <v>337</v>
      </c>
      <c r="D336" s="179">
        <v>57</v>
      </c>
      <c r="E336" s="179"/>
      <c r="F336" s="179"/>
    </row>
    <row r="337" spans="1:6" ht="220.5" customHeight="1" outlineLevel="6">
      <c r="A337" s="181" t="s">
        <v>378</v>
      </c>
      <c r="B337" s="180" t="s">
        <v>376</v>
      </c>
      <c r="C337" s="180" t="s">
        <v>219</v>
      </c>
      <c r="D337" s="179">
        <f>SUM(D338)</f>
        <v>390</v>
      </c>
      <c r="E337" s="179">
        <f>SUM(E338)</f>
        <v>0</v>
      </c>
      <c r="F337" s="179">
        <f>SUM(F338)</f>
        <v>0</v>
      </c>
    </row>
    <row r="338" spans="1:6" ht="61.5" customHeight="1" outlineLevel="6">
      <c r="A338" s="181" t="s">
        <v>377</v>
      </c>
      <c r="B338" s="180" t="s">
        <v>376</v>
      </c>
      <c r="C338" s="180" t="s">
        <v>375</v>
      </c>
      <c r="D338" s="179">
        <v>390</v>
      </c>
      <c r="E338" s="179"/>
      <c r="F338" s="179"/>
    </row>
    <row r="339" spans="1:6" ht="126" outlineLevel="5">
      <c r="A339" s="182" t="s">
        <v>374</v>
      </c>
      <c r="B339" s="180" t="s">
        <v>373</v>
      </c>
      <c r="C339" s="180" t="s">
        <v>219</v>
      </c>
      <c r="D339" s="179">
        <f>SUM(D340)</f>
        <v>173.3</v>
      </c>
      <c r="E339" s="179">
        <f>SUM(E340)</f>
        <v>173.3</v>
      </c>
      <c r="F339" s="179">
        <f>SUM(F340)</f>
        <v>173.3</v>
      </c>
    </row>
    <row r="340" spans="1:6" ht="63" outlineLevel="6">
      <c r="A340" s="182" t="s">
        <v>336</v>
      </c>
      <c r="B340" s="180" t="s">
        <v>373</v>
      </c>
      <c r="C340" s="180" t="s">
        <v>334</v>
      </c>
      <c r="D340" s="179">
        <v>173.3</v>
      </c>
      <c r="E340" s="179">
        <v>173.3</v>
      </c>
      <c r="F340" s="179">
        <v>173.3</v>
      </c>
    </row>
    <row r="341" spans="1:6" ht="220.5" outlineLevel="6">
      <c r="A341" s="181" t="s">
        <v>372</v>
      </c>
      <c r="B341" s="180" t="s">
        <v>370</v>
      </c>
      <c r="C341" s="180" t="s">
        <v>219</v>
      </c>
      <c r="D341" s="179">
        <f>SUM(D342)</f>
        <v>41.52</v>
      </c>
      <c r="E341" s="179">
        <f>SUM(E342)</f>
        <v>0</v>
      </c>
      <c r="F341" s="179">
        <f>SUM(F342)</f>
        <v>0</v>
      </c>
    </row>
    <row r="342" spans="1:6" ht="15.75" outlineLevel="6">
      <c r="A342" s="182" t="s">
        <v>371</v>
      </c>
      <c r="B342" s="180" t="s">
        <v>370</v>
      </c>
      <c r="C342" s="180" t="s">
        <v>369</v>
      </c>
      <c r="D342" s="179">
        <v>41.52</v>
      </c>
      <c r="E342" s="179"/>
      <c r="F342" s="179"/>
    </row>
    <row r="343" spans="1:6" ht="31.5" outlineLevel="6">
      <c r="A343" s="182" t="s">
        <v>341</v>
      </c>
      <c r="B343" s="180" t="s">
        <v>368</v>
      </c>
      <c r="C343" s="180" t="s">
        <v>219</v>
      </c>
      <c r="D343" s="179">
        <f>SUM(D344,D346,D348,D350,D352)</f>
        <v>461.3</v>
      </c>
      <c r="E343" s="179">
        <f>SUM(E344,E346,E348,E350,E352)</f>
        <v>7</v>
      </c>
      <c r="F343" s="179">
        <f>SUM(F344,F346,F348,F350,F352)</f>
        <v>7</v>
      </c>
    </row>
    <row r="344" spans="1:6" ht="123.75" customHeight="1" outlineLevel="5">
      <c r="A344" s="181" t="s">
        <v>367</v>
      </c>
      <c r="B344" s="180" t="s">
        <v>366</v>
      </c>
      <c r="C344" s="180" t="s">
        <v>219</v>
      </c>
      <c r="D344" s="179">
        <f>SUM(D345)</f>
        <v>7</v>
      </c>
      <c r="E344" s="179">
        <f>SUM(E345)</f>
        <v>7</v>
      </c>
      <c r="F344" s="179">
        <f>SUM(F345)</f>
        <v>7</v>
      </c>
    </row>
    <row r="345" spans="1:6" ht="32.25" customHeight="1" outlineLevel="6">
      <c r="A345" s="182" t="s">
        <v>338</v>
      </c>
      <c r="B345" s="180" t="s">
        <v>366</v>
      </c>
      <c r="C345" s="180" t="s">
        <v>337</v>
      </c>
      <c r="D345" s="179">
        <v>7</v>
      </c>
      <c r="E345" s="179">
        <v>7</v>
      </c>
      <c r="F345" s="179">
        <v>7</v>
      </c>
    </row>
    <row r="346" spans="1:6" ht="157.5" outlineLevel="5">
      <c r="A346" s="182" t="s">
        <v>365</v>
      </c>
      <c r="B346" s="180" t="s">
        <v>364</v>
      </c>
      <c r="C346" s="180" t="s">
        <v>219</v>
      </c>
      <c r="D346" s="179">
        <f>SUM(D347)</f>
        <v>6</v>
      </c>
      <c r="E346" s="179">
        <f>SUM(E347)</f>
        <v>0</v>
      </c>
      <c r="F346" s="179">
        <f>SUM(F347)</f>
        <v>0</v>
      </c>
    </row>
    <row r="347" spans="1:6" ht="31.5" customHeight="1" outlineLevel="6">
      <c r="A347" s="182" t="s">
        <v>338</v>
      </c>
      <c r="B347" s="180" t="s">
        <v>364</v>
      </c>
      <c r="C347" s="180" t="s">
        <v>337</v>
      </c>
      <c r="D347" s="179">
        <v>6</v>
      </c>
      <c r="E347" s="179">
        <v>0</v>
      </c>
      <c r="F347" s="179">
        <v>0</v>
      </c>
    </row>
    <row r="348" spans="1:6" ht="123.75" customHeight="1" outlineLevel="5">
      <c r="A348" s="182" t="s">
        <v>363</v>
      </c>
      <c r="B348" s="180" t="s">
        <v>362</v>
      </c>
      <c r="C348" s="180" t="s">
        <v>219</v>
      </c>
      <c r="D348" s="179">
        <f>SUM(D349)</f>
        <v>73.3</v>
      </c>
      <c r="E348" s="179">
        <f>SUM(E349)</f>
        <v>0</v>
      </c>
      <c r="F348" s="179">
        <f>SUM(F349)</f>
        <v>0</v>
      </c>
    </row>
    <row r="349" spans="1:6" ht="27.75" customHeight="1" outlineLevel="6">
      <c r="A349" s="182" t="s">
        <v>338</v>
      </c>
      <c r="B349" s="180" t="s">
        <v>362</v>
      </c>
      <c r="C349" s="180" t="s">
        <v>337</v>
      </c>
      <c r="D349" s="179">
        <v>73.3</v>
      </c>
      <c r="E349" s="179">
        <v>0</v>
      </c>
      <c r="F349" s="179">
        <v>0</v>
      </c>
    </row>
    <row r="350" spans="1:6" ht="205.5" customHeight="1" outlineLevel="5">
      <c r="A350" s="182" t="s">
        <v>361</v>
      </c>
      <c r="B350" s="180" t="s">
        <v>360</v>
      </c>
      <c r="C350" s="180" t="s">
        <v>219</v>
      </c>
      <c r="D350" s="179">
        <f>SUM(D351)</f>
        <v>271</v>
      </c>
      <c r="E350" s="179">
        <f>SUM(E351)</f>
        <v>0</v>
      </c>
      <c r="F350" s="179">
        <f>SUM(F351)</f>
        <v>0</v>
      </c>
    </row>
    <row r="351" spans="1:6" ht="34.5" customHeight="1" outlineLevel="6">
      <c r="A351" s="182" t="s">
        <v>338</v>
      </c>
      <c r="B351" s="180" t="s">
        <v>360</v>
      </c>
      <c r="C351" s="180" t="s">
        <v>337</v>
      </c>
      <c r="D351" s="179">
        <v>271</v>
      </c>
      <c r="E351" s="179">
        <v>0</v>
      </c>
      <c r="F351" s="179">
        <v>0</v>
      </c>
    </row>
    <row r="352" spans="1:6" ht="208.5" customHeight="1" outlineLevel="6">
      <c r="A352" s="181" t="s">
        <v>359</v>
      </c>
      <c r="B352" s="180" t="s">
        <v>357</v>
      </c>
      <c r="C352" s="180" t="s">
        <v>219</v>
      </c>
      <c r="D352" s="179">
        <f>SUM(D353)</f>
        <v>104</v>
      </c>
      <c r="E352" s="179">
        <f>SUM(E353)</f>
        <v>0</v>
      </c>
      <c r="F352" s="179">
        <f>SUM(F353)</f>
        <v>0</v>
      </c>
    </row>
    <row r="353" spans="1:6" ht="18" customHeight="1" outlineLevel="6">
      <c r="A353" s="181" t="s">
        <v>358</v>
      </c>
      <c r="B353" s="180" t="s">
        <v>357</v>
      </c>
      <c r="C353" s="180" t="s">
        <v>348</v>
      </c>
      <c r="D353" s="179">
        <v>104</v>
      </c>
      <c r="E353" s="179"/>
      <c r="F353" s="179"/>
    </row>
    <row r="354" spans="1:6" ht="126" outlineLevel="5">
      <c r="A354" s="182" t="s">
        <v>356</v>
      </c>
      <c r="B354" s="180" t="s">
        <v>355</v>
      </c>
      <c r="C354" s="180" t="s">
        <v>219</v>
      </c>
      <c r="D354" s="179">
        <f>SUM(D355)</f>
        <v>160</v>
      </c>
      <c r="E354" s="179">
        <f>SUM(E355)</f>
        <v>70</v>
      </c>
      <c r="F354" s="179">
        <f>SUM(F355)</f>
        <v>50</v>
      </c>
    </row>
    <row r="355" spans="1:6" ht="34.5" customHeight="1" outlineLevel="6">
      <c r="A355" s="182" t="s">
        <v>338</v>
      </c>
      <c r="B355" s="180" t="s">
        <v>355</v>
      </c>
      <c r="C355" s="180" t="s">
        <v>337</v>
      </c>
      <c r="D355" s="179">
        <v>160</v>
      </c>
      <c r="E355" s="179">
        <v>70</v>
      </c>
      <c r="F355" s="179">
        <v>50</v>
      </c>
    </row>
    <row r="356" spans="1:6" ht="81" customHeight="1">
      <c r="A356" s="186" t="s">
        <v>354</v>
      </c>
      <c r="B356" s="184" t="s">
        <v>353</v>
      </c>
      <c r="C356" s="184" t="s">
        <v>219</v>
      </c>
      <c r="D356" s="183">
        <f aca="true" t="shared" si="12" ref="D356:F358">SUM(D357)</f>
        <v>0.2</v>
      </c>
      <c r="E356" s="183">
        <f t="shared" si="12"/>
        <v>0</v>
      </c>
      <c r="F356" s="183">
        <f t="shared" si="12"/>
        <v>6.6</v>
      </c>
    </row>
    <row r="357" spans="1:6" ht="18.75" customHeight="1">
      <c r="A357" s="186" t="s">
        <v>345</v>
      </c>
      <c r="B357" s="184" t="s">
        <v>352</v>
      </c>
      <c r="C357" s="184" t="s">
        <v>219</v>
      </c>
      <c r="D357" s="183">
        <f t="shared" si="12"/>
        <v>0.2</v>
      </c>
      <c r="E357" s="183">
        <f t="shared" si="12"/>
        <v>0</v>
      </c>
      <c r="F357" s="183">
        <f t="shared" si="12"/>
        <v>6.6</v>
      </c>
    </row>
    <row r="358" spans="1:6" ht="157.5" customHeight="1" outlineLevel="4">
      <c r="A358" s="182" t="s">
        <v>351</v>
      </c>
      <c r="B358" s="180" t="s">
        <v>349</v>
      </c>
      <c r="C358" s="180" t="s">
        <v>219</v>
      </c>
      <c r="D358" s="179">
        <f t="shared" si="12"/>
        <v>0.2</v>
      </c>
      <c r="E358" s="179">
        <f t="shared" si="12"/>
        <v>0</v>
      </c>
      <c r="F358" s="179">
        <f t="shared" si="12"/>
        <v>6.6</v>
      </c>
    </row>
    <row r="359" spans="1:6" ht="15.75" outlineLevel="6">
      <c r="A359" s="182" t="s">
        <v>350</v>
      </c>
      <c r="B359" s="180" t="s">
        <v>349</v>
      </c>
      <c r="C359" s="180" t="s">
        <v>348</v>
      </c>
      <c r="D359" s="179">
        <v>0.2</v>
      </c>
      <c r="E359" s="179">
        <v>0</v>
      </c>
      <c r="F359" s="179">
        <v>6.6</v>
      </c>
    </row>
    <row r="360" spans="1:6" ht="31.5" outlineLevel="6">
      <c r="A360" s="185" t="s">
        <v>347</v>
      </c>
      <c r="B360" s="184" t="s">
        <v>346</v>
      </c>
      <c r="C360" s="184" t="s">
        <v>219</v>
      </c>
      <c r="D360" s="183">
        <f>SUM(D361)</f>
        <v>1310</v>
      </c>
      <c r="E360" s="183">
        <f>SUM(E361)</f>
        <v>0</v>
      </c>
      <c r="F360" s="183">
        <f>SUM(F361)</f>
        <v>0</v>
      </c>
    </row>
    <row r="361" spans="1:6" ht="15.75" outlineLevel="6">
      <c r="A361" s="185" t="s">
        <v>345</v>
      </c>
      <c r="B361" s="184" t="s">
        <v>344</v>
      </c>
      <c r="C361" s="184" t="s">
        <v>219</v>
      </c>
      <c r="D361" s="183">
        <f>SUM(D362,D365)</f>
        <v>1310</v>
      </c>
      <c r="E361" s="183">
        <f>SUM(E362,E365)</f>
        <v>0</v>
      </c>
      <c r="F361" s="183">
        <f>SUM(F362,F365)</f>
        <v>0</v>
      </c>
    </row>
    <row r="362" spans="1:6" ht="108" customHeight="1" outlineLevel="6">
      <c r="A362" s="181" t="s">
        <v>343</v>
      </c>
      <c r="B362" s="180" t="s">
        <v>342</v>
      </c>
      <c r="C362" s="180" t="s">
        <v>219</v>
      </c>
      <c r="D362" s="179">
        <f>SUM(D363)</f>
        <v>60</v>
      </c>
      <c r="E362" s="179">
        <f>SUM(E363)</f>
        <v>0</v>
      </c>
      <c r="F362" s="179">
        <f>SUM(F363)</f>
        <v>0</v>
      </c>
    </row>
    <row r="363" spans="1:6" ht="30" customHeight="1" outlineLevel="6">
      <c r="A363" s="181" t="s">
        <v>338</v>
      </c>
      <c r="B363" s="180" t="s">
        <v>342</v>
      </c>
      <c r="C363" s="180" t="s">
        <v>337</v>
      </c>
      <c r="D363" s="179">
        <v>60</v>
      </c>
      <c r="E363" s="179"/>
      <c r="F363" s="179"/>
    </row>
    <row r="364" spans="1:6" ht="30" customHeight="1" outlineLevel="6">
      <c r="A364" s="182" t="s">
        <v>341</v>
      </c>
      <c r="B364" s="180" t="s">
        <v>340</v>
      </c>
      <c r="C364" s="180" t="s">
        <v>219</v>
      </c>
      <c r="D364" s="179">
        <f>SUM(D365)</f>
        <v>1250</v>
      </c>
      <c r="E364" s="179">
        <f>SUM(E365)</f>
        <v>0</v>
      </c>
      <c r="F364" s="179">
        <f>SUM(F365)</f>
        <v>0</v>
      </c>
    </row>
    <row r="365" spans="1:6" ht="96" customHeight="1" outlineLevel="6">
      <c r="A365" s="181" t="s">
        <v>339</v>
      </c>
      <c r="B365" s="180" t="s">
        <v>335</v>
      </c>
      <c r="C365" s="180" t="s">
        <v>219</v>
      </c>
      <c r="D365" s="179">
        <f>SUM(D366:D367)</f>
        <v>1250</v>
      </c>
      <c r="E365" s="179">
        <f>SUM(E366:E367)</f>
        <v>0</v>
      </c>
      <c r="F365" s="179">
        <f>SUM(F366:F367)</f>
        <v>0</v>
      </c>
    </row>
    <row r="366" spans="1:6" ht="33.75" customHeight="1" outlineLevel="6">
      <c r="A366" s="181" t="s">
        <v>338</v>
      </c>
      <c r="B366" s="180" t="s">
        <v>335</v>
      </c>
      <c r="C366" s="180" t="s">
        <v>337</v>
      </c>
      <c r="D366" s="179">
        <v>1050</v>
      </c>
      <c r="E366" s="179"/>
      <c r="F366" s="179"/>
    </row>
    <row r="367" spans="1:6" ht="62.25" customHeight="1" outlineLevel="6">
      <c r="A367" s="181" t="s">
        <v>336</v>
      </c>
      <c r="B367" s="180" t="s">
        <v>335</v>
      </c>
      <c r="C367" s="180" t="s">
        <v>334</v>
      </c>
      <c r="D367" s="179">
        <v>200</v>
      </c>
      <c r="E367" s="179"/>
      <c r="F367" s="179"/>
    </row>
    <row r="368" spans="1:6" ht="22.5" customHeight="1">
      <c r="A368" s="224" t="s">
        <v>333</v>
      </c>
      <c r="B368" s="224"/>
      <c r="C368" s="224"/>
      <c r="D368" s="178">
        <f>SUM(D22,D157,D184,D192,D201,D211,D244,D254,D270,D276,D285,D327,D331,D356,D360)</f>
        <v>201790.89573</v>
      </c>
      <c r="E368" s="177">
        <f>SUM(E22,E157,E184,E192,E201,E211,E244,E254,E270,E276,E285,E327,E331,E356,E360)</f>
        <v>142409.1</v>
      </c>
      <c r="F368" s="177">
        <f>SUM(F22,F157,F184,F192,F201,F211,F244,F254,F270,F276,F285,F327,F331,F356,F360)</f>
        <v>140533.4</v>
      </c>
    </row>
    <row r="369" spans="1:6" ht="15">
      <c r="A369" s="176"/>
      <c r="B369" s="176"/>
      <c r="C369" s="176"/>
      <c r="D369" s="176"/>
      <c r="E369" s="176"/>
      <c r="F369" s="176"/>
    </row>
  </sheetData>
  <sheetProtection/>
  <mergeCells count="6">
    <mergeCell ref="A17:F17"/>
    <mergeCell ref="A19:A20"/>
    <mergeCell ref="B19:B20"/>
    <mergeCell ref="C19:C20"/>
    <mergeCell ref="D19:F19"/>
    <mergeCell ref="A368:C368"/>
  </mergeCells>
  <printOptions/>
  <pageMargins left="0.7874015748031497" right="0" top="0.3937007874015748" bottom="0.1968503937007874" header="0" footer="0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D25" sqref="D25"/>
    </sheetView>
  </sheetViews>
  <sheetFormatPr defaultColWidth="9.140625" defaultRowHeight="15"/>
  <cols>
    <col min="1" max="1" width="14.28125" style="79" customWidth="1"/>
    <col min="2" max="2" width="24.140625" style="79" customWidth="1"/>
    <col min="3" max="3" width="37.140625" style="79" customWidth="1"/>
    <col min="4" max="4" width="11.7109375" style="79" customWidth="1"/>
    <col min="5" max="5" width="10.140625" style="79" customWidth="1"/>
    <col min="6" max="6" width="9.57421875" style="79" customWidth="1"/>
    <col min="7" max="16384" width="9.140625" style="79" customWidth="1"/>
  </cols>
  <sheetData>
    <row r="1" ht="15.75">
      <c r="F1" s="152" t="s">
        <v>280</v>
      </c>
    </row>
    <row r="2" ht="15.75">
      <c r="F2" s="152" t="s">
        <v>1</v>
      </c>
    </row>
    <row r="3" ht="15.75">
      <c r="F3" s="152" t="s">
        <v>283</v>
      </c>
    </row>
    <row r="4" ht="15.75">
      <c r="F4" s="152" t="s">
        <v>311</v>
      </c>
    </row>
    <row r="5" ht="15.75">
      <c r="F5" s="152" t="s">
        <v>1</v>
      </c>
    </row>
    <row r="6" ht="15.75">
      <c r="F6" s="152" t="s">
        <v>332</v>
      </c>
    </row>
    <row r="7" ht="15.75">
      <c r="F7" s="152" t="s">
        <v>280</v>
      </c>
    </row>
    <row r="8" ht="15.75">
      <c r="F8" s="152" t="s">
        <v>1</v>
      </c>
    </row>
    <row r="9" ht="15.75">
      <c r="F9" s="152" t="s">
        <v>282</v>
      </c>
    </row>
    <row r="10" ht="15.75">
      <c r="F10" s="152" t="s">
        <v>280</v>
      </c>
    </row>
    <row r="11" ht="15.75">
      <c r="F11" s="152" t="s">
        <v>1</v>
      </c>
    </row>
    <row r="12" ht="15.75">
      <c r="F12" s="152" t="s">
        <v>281</v>
      </c>
    </row>
    <row r="13" spans="3:6" ht="13.5" customHeight="1">
      <c r="C13" s="152"/>
      <c r="D13" s="152"/>
      <c r="E13" s="152"/>
      <c r="F13" s="152" t="s">
        <v>331</v>
      </c>
    </row>
    <row r="14" spans="3:6" ht="15.75">
      <c r="C14" s="175"/>
      <c r="D14" s="175"/>
      <c r="E14" s="175"/>
      <c r="F14" s="152" t="s">
        <v>1</v>
      </c>
    </row>
    <row r="15" spans="3:6" ht="15.75">
      <c r="C15" s="175"/>
      <c r="D15" s="175"/>
      <c r="E15" s="175"/>
      <c r="F15" s="152" t="s">
        <v>279</v>
      </c>
    </row>
    <row r="16" spans="2:5" ht="15" customHeight="1">
      <c r="B16" s="152"/>
      <c r="C16" s="175"/>
      <c r="D16" s="175"/>
      <c r="E16" s="175"/>
    </row>
    <row r="17" spans="1:7" ht="97.5" customHeight="1">
      <c r="A17" s="221" t="s">
        <v>330</v>
      </c>
      <c r="B17" s="221"/>
      <c r="C17" s="221"/>
      <c r="D17" s="221"/>
      <c r="E17" s="221"/>
      <c r="F17" s="221"/>
      <c r="G17" s="174"/>
    </row>
    <row r="18" spans="1:6" ht="15.75">
      <c r="A18" s="233"/>
      <c r="B18" s="234"/>
      <c r="C18" s="234"/>
      <c r="D18" s="173"/>
      <c r="E18" s="173"/>
      <c r="F18" s="172"/>
    </row>
    <row r="19" spans="1:6" ht="33.75" customHeight="1">
      <c r="A19" s="235" t="s">
        <v>306</v>
      </c>
      <c r="B19" s="236"/>
      <c r="C19" s="219" t="s">
        <v>329</v>
      </c>
      <c r="D19" s="215" t="s">
        <v>4</v>
      </c>
      <c r="E19" s="238"/>
      <c r="F19" s="238"/>
    </row>
    <row r="20" spans="1:6" ht="93.75" customHeight="1">
      <c r="A20" s="171" t="s">
        <v>328</v>
      </c>
      <c r="B20" s="171" t="s">
        <v>327</v>
      </c>
      <c r="C20" s="237"/>
      <c r="D20" s="114" t="s">
        <v>151</v>
      </c>
      <c r="E20" s="114" t="s">
        <v>152</v>
      </c>
      <c r="F20" s="114" t="s">
        <v>153</v>
      </c>
    </row>
    <row r="21" spans="1:6" ht="14.25" customHeight="1">
      <c r="A21" s="114">
        <v>1</v>
      </c>
      <c r="B21" s="114">
        <v>2</v>
      </c>
      <c r="C21" s="147">
        <v>3</v>
      </c>
      <c r="D21" s="147">
        <v>4</v>
      </c>
      <c r="E21" s="147">
        <v>5</v>
      </c>
      <c r="F21" s="105">
        <v>6</v>
      </c>
    </row>
    <row r="22" spans="1:6" ht="52.5" customHeight="1">
      <c r="A22" s="105">
        <v>112</v>
      </c>
      <c r="B22" s="142"/>
      <c r="C22" s="114" t="s">
        <v>260</v>
      </c>
      <c r="D22" s="170">
        <f aca="true" t="shared" si="0" ref="D22:F23">SUM(D23)</f>
        <v>4920.231979999982</v>
      </c>
      <c r="E22" s="169">
        <f t="shared" si="0"/>
        <v>1436.5</v>
      </c>
      <c r="F22" s="169">
        <f t="shared" si="0"/>
        <v>1579.2999999999884</v>
      </c>
    </row>
    <row r="23" spans="1:6" ht="51" customHeight="1">
      <c r="A23" s="96">
        <v>112</v>
      </c>
      <c r="B23" s="142" t="s">
        <v>326</v>
      </c>
      <c r="C23" s="168" t="s">
        <v>302</v>
      </c>
      <c r="D23" s="140">
        <f t="shared" si="0"/>
        <v>4920.231979999982</v>
      </c>
      <c r="E23" s="139">
        <f t="shared" si="0"/>
        <v>1436.5</v>
      </c>
      <c r="F23" s="139">
        <f t="shared" si="0"/>
        <v>1579.2999999999884</v>
      </c>
    </row>
    <row r="24" spans="1:6" ht="33" customHeight="1">
      <c r="A24" s="96">
        <v>112</v>
      </c>
      <c r="B24" s="142" t="s">
        <v>325</v>
      </c>
      <c r="C24" s="141" t="s">
        <v>300</v>
      </c>
      <c r="D24" s="140">
        <f>SUM(D25,D29)</f>
        <v>4920.231979999982</v>
      </c>
      <c r="E24" s="139">
        <f>SUM(E25,E29)</f>
        <v>1436.5</v>
      </c>
      <c r="F24" s="139">
        <f>SUM(F25,F29)</f>
        <v>1579.2999999999884</v>
      </c>
    </row>
    <row r="25" spans="1:6" ht="14.25" customHeight="1">
      <c r="A25" s="165">
        <v>112</v>
      </c>
      <c r="B25" s="133" t="s">
        <v>324</v>
      </c>
      <c r="C25" s="164" t="s">
        <v>298</v>
      </c>
      <c r="D25" s="132">
        <f aca="true" t="shared" si="1" ref="D25:F27">SUM(D26)</f>
        <v>-196870.66375</v>
      </c>
      <c r="E25" s="131">
        <f t="shared" si="1"/>
        <v>-143092.6</v>
      </c>
      <c r="F25" s="131">
        <f t="shared" si="1"/>
        <v>-143538.1</v>
      </c>
    </row>
    <row r="26" spans="1:6" ht="15" customHeight="1">
      <c r="A26" s="162">
        <v>112</v>
      </c>
      <c r="B26" s="137" t="s">
        <v>323</v>
      </c>
      <c r="C26" s="161" t="s">
        <v>296</v>
      </c>
      <c r="D26" s="160">
        <f t="shared" si="1"/>
        <v>-196870.66375</v>
      </c>
      <c r="E26" s="126">
        <f t="shared" si="1"/>
        <v>-143092.6</v>
      </c>
      <c r="F26" s="126">
        <f t="shared" si="1"/>
        <v>-143538.1</v>
      </c>
    </row>
    <row r="27" spans="1:6" ht="26.25" customHeight="1">
      <c r="A27" s="162">
        <v>112</v>
      </c>
      <c r="B27" s="137" t="s">
        <v>322</v>
      </c>
      <c r="C27" s="161" t="s">
        <v>294</v>
      </c>
      <c r="D27" s="160">
        <f t="shared" si="1"/>
        <v>-196870.66375</v>
      </c>
      <c r="E27" s="126">
        <f t="shared" si="1"/>
        <v>-143092.6</v>
      </c>
      <c r="F27" s="126">
        <f t="shared" si="1"/>
        <v>-143538.1</v>
      </c>
    </row>
    <row r="28" spans="1:6" ht="27" customHeight="1">
      <c r="A28" s="167">
        <v>112</v>
      </c>
      <c r="B28" s="125" t="s">
        <v>321</v>
      </c>
      <c r="C28" s="134" t="s">
        <v>292</v>
      </c>
      <c r="D28" s="123">
        <v>-196870.66375</v>
      </c>
      <c r="E28" s="166">
        <v>-143092.6</v>
      </c>
      <c r="F28" s="154">
        <v>-143538.1</v>
      </c>
    </row>
    <row r="29" spans="1:6" ht="15" customHeight="1">
      <c r="A29" s="165">
        <v>112</v>
      </c>
      <c r="B29" s="133" t="s">
        <v>320</v>
      </c>
      <c r="C29" s="164" t="s">
        <v>290</v>
      </c>
      <c r="D29" s="163">
        <f aca="true" t="shared" si="2" ref="D29:F31">SUM(D30)</f>
        <v>201790.89573</v>
      </c>
      <c r="E29" s="131">
        <f t="shared" si="2"/>
        <v>144529.1</v>
      </c>
      <c r="F29" s="131">
        <f t="shared" si="2"/>
        <v>145117.4</v>
      </c>
    </row>
    <row r="30" spans="1:6" ht="15.75" customHeight="1">
      <c r="A30" s="162">
        <v>112</v>
      </c>
      <c r="B30" s="137" t="s">
        <v>319</v>
      </c>
      <c r="C30" s="161" t="s">
        <v>318</v>
      </c>
      <c r="D30" s="160">
        <f t="shared" si="2"/>
        <v>201790.89573</v>
      </c>
      <c r="E30" s="126">
        <f t="shared" si="2"/>
        <v>144529.1</v>
      </c>
      <c r="F30" s="126">
        <f t="shared" si="2"/>
        <v>145117.4</v>
      </c>
    </row>
    <row r="31" spans="1:6" ht="25.5" customHeight="1">
      <c r="A31" s="162">
        <v>112</v>
      </c>
      <c r="B31" s="137" t="s">
        <v>317</v>
      </c>
      <c r="C31" s="161" t="s">
        <v>316</v>
      </c>
      <c r="D31" s="160">
        <f t="shared" si="2"/>
        <v>201790.89573</v>
      </c>
      <c r="E31" s="126">
        <f t="shared" si="2"/>
        <v>144529.1</v>
      </c>
      <c r="F31" s="126">
        <f t="shared" si="2"/>
        <v>145117.4</v>
      </c>
    </row>
    <row r="32" spans="1:6" ht="23.25" customHeight="1">
      <c r="A32" s="159">
        <v>112</v>
      </c>
      <c r="B32" s="158" t="s">
        <v>315</v>
      </c>
      <c r="C32" s="157" t="s">
        <v>284</v>
      </c>
      <c r="D32" s="156">
        <v>201790.89573</v>
      </c>
      <c r="E32" s="155">
        <v>144529.1</v>
      </c>
      <c r="F32" s="154">
        <v>145117.4</v>
      </c>
    </row>
  </sheetData>
  <sheetProtection/>
  <mergeCells count="5">
    <mergeCell ref="A17:F17"/>
    <mergeCell ref="A18:C18"/>
    <mergeCell ref="A19:B19"/>
    <mergeCell ref="C19:C20"/>
    <mergeCell ref="D19:F19"/>
  </mergeCells>
  <printOptions/>
  <pageMargins left="0.5905511811023623" right="0" top="0.5905511811023623" bottom="0.3937007874015748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7.8515625" style="79" customWidth="1"/>
    <col min="2" max="2" width="38.28125" style="79" customWidth="1"/>
    <col min="3" max="3" width="11.421875" style="79" customWidth="1"/>
    <col min="4" max="4" width="9.57421875" style="79" customWidth="1"/>
    <col min="5" max="5" width="9.7109375" style="79" customWidth="1"/>
    <col min="6" max="16384" width="9.140625" style="79" customWidth="1"/>
  </cols>
  <sheetData>
    <row r="1" spans="4:5" ht="15.75">
      <c r="D1" s="153"/>
      <c r="E1" s="152" t="s">
        <v>311</v>
      </c>
    </row>
    <row r="2" spans="4:5" ht="15.75">
      <c r="D2" s="77"/>
      <c r="E2" s="152" t="s">
        <v>1</v>
      </c>
    </row>
    <row r="3" spans="3:5" ht="15" customHeight="1">
      <c r="C3" s="217" t="s">
        <v>314</v>
      </c>
      <c r="D3" s="218"/>
      <c r="E3" s="218"/>
    </row>
    <row r="4" spans="4:5" ht="15.75">
      <c r="D4" s="153"/>
      <c r="E4" s="152" t="s">
        <v>0</v>
      </c>
    </row>
    <row r="5" spans="4:5" ht="15.75">
      <c r="D5" s="77"/>
      <c r="E5" s="152" t="s">
        <v>1</v>
      </c>
    </row>
    <row r="6" spans="3:5" ht="15" customHeight="1">
      <c r="C6" s="217" t="s">
        <v>313</v>
      </c>
      <c r="D6" s="218"/>
      <c r="E6" s="218"/>
    </row>
    <row r="7" spans="4:5" ht="15.75">
      <c r="D7" s="153"/>
      <c r="E7" s="152" t="s">
        <v>311</v>
      </c>
    </row>
    <row r="8" spans="4:5" ht="15.75">
      <c r="D8" s="77"/>
      <c r="E8" s="152" t="s">
        <v>1</v>
      </c>
    </row>
    <row r="9" spans="3:5" ht="15" customHeight="1">
      <c r="C9" s="217" t="s">
        <v>312</v>
      </c>
      <c r="D9" s="218"/>
      <c r="E9" s="218"/>
    </row>
    <row r="10" spans="4:5" ht="15.75">
      <c r="D10" s="153"/>
      <c r="E10" s="152" t="s">
        <v>311</v>
      </c>
    </row>
    <row r="11" spans="4:5" ht="15.75">
      <c r="D11" s="77"/>
      <c r="E11" s="152" t="s">
        <v>1</v>
      </c>
    </row>
    <row r="12" spans="3:5" ht="15" customHeight="1">
      <c r="C12" s="217" t="s">
        <v>310</v>
      </c>
      <c r="D12" s="218"/>
      <c r="E12" s="218"/>
    </row>
    <row r="13" spans="1:6" ht="15.75">
      <c r="A13"/>
      <c r="D13" s="153"/>
      <c r="E13" s="152" t="s">
        <v>309</v>
      </c>
      <c r="F13" s="119"/>
    </row>
    <row r="14" spans="4:6" ht="15.75">
      <c r="D14" s="77"/>
      <c r="E14" s="152" t="s">
        <v>1</v>
      </c>
      <c r="F14" s="77"/>
    </row>
    <row r="15" spans="1:6" ht="15.75" customHeight="1">
      <c r="A15"/>
      <c r="C15" s="217" t="s">
        <v>308</v>
      </c>
      <c r="D15" s="218"/>
      <c r="E15" s="218"/>
      <c r="F15" s="119"/>
    </row>
    <row r="16" spans="1:6" ht="12.75">
      <c r="A16" s="151"/>
      <c r="B16" s="150"/>
      <c r="D16" s="149"/>
      <c r="E16" s="149"/>
      <c r="F16" s="149"/>
    </row>
    <row r="17" spans="1:5" ht="50.25" customHeight="1">
      <c r="A17" s="221" t="s">
        <v>307</v>
      </c>
      <c r="B17" s="222"/>
      <c r="C17" s="222"/>
      <c r="D17" s="223"/>
      <c r="E17" s="223"/>
    </row>
    <row r="18" spans="1:3" ht="14.25" customHeight="1">
      <c r="A18" s="117"/>
      <c r="B18" s="117"/>
      <c r="C18" s="148"/>
    </row>
    <row r="19" spans="1:5" ht="41.25" customHeight="1">
      <c r="A19" s="219" t="s">
        <v>306</v>
      </c>
      <c r="B19" s="219" t="s">
        <v>305</v>
      </c>
      <c r="C19" s="215" t="s">
        <v>4</v>
      </c>
      <c r="D19" s="216"/>
      <c r="E19" s="216"/>
    </row>
    <row r="20" spans="1:5" ht="27" customHeight="1">
      <c r="A20" s="220"/>
      <c r="B20" s="220"/>
      <c r="C20" s="114" t="s">
        <v>151</v>
      </c>
      <c r="D20" s="111" t="s">
        <v>304</v>
      </c>
      <c r="E20" s="111" t="s">
        <v>153</v>
      </c>
    </row>
    <row r="21" spans="1:5" ht="15.75" customHeight="1">
      <c r="A21" s="116">
        <v>1</v>
      </c>
      <c r="B21" s="116">
        <v>2</v>
      </c>
      <c r="C21" s="111">
        <v>3</v>
      </c>
      <c r="D21" s="105">
        <v>4</v>
      </c>
      <c r="E21" s="105">
        <v>5</v>
      </c>
    </row>
    <row r="22" spans="1:5" ht="47.25">
      <c r="A22" s="146" t="s">
        <v>303</v>
      </c>
      <c r="B22" s="145" t="s">
        <v>302</v>
      </c>
      <c r="C22" s="144">
        <f>SUM(C23)</f>
        <v>4920.231979999982</v>
      </c>
      <c r="D22" s="143">
        <f>SUM(D23)</f>
        <v>1436.5</v>
      </c>
      <c r="E22" s="143">
        <f>SUM(E23)</f>
        <v>1579.2999999999884</v>
      </c>
    </row>
    <row r="23" spans="1:5" ht="31.5" customHeight="1">
      <c r="A23" s="142" t="s">
        <v>301</v>
      </c>
      <c r="B23" s="141" t="s">
        <v>300</v>
      </c>
      <c r="C23" s="140">
        <f>SUM(C24,C28)</f>
        <v>4920.231979999982</v>
      </c>
      <c r="D23" s="139">
        <f>SUM(D24,D28)</f>
        <v>1436.5</v>
      </c>
      <c r="E23" s="139">
        <f>SUM(E24,E28)</f>
        <v>1579.2999999999884</v>
      </c>
    </row>
    <row r="24" spans="1:5" ht="18" customHeight="1">
      <c r="A24" s="138" t="s">
        <v>299</v>
      </c>
      <c r="B24" s="138" t="s">
        <v>298</v>
      </c>
      <c r="C24" s="132">
        <f aca="true" t="shared" si="0" ref="C24:E26">SUM(C25)</f>
        <v>-196870.66375</v>
      </c>
      <c r="D24" s="131">
        <f t="shared" si="0"/>
        <v>-143092.6</v>
      </c>
      <c r="E24" s="131">
        <f t="shared" si="0"/>
        <v>-143538.1</v>
      </c>
    </row>
    <row r="25" spans="1:5" ht="17.25" customHeight="1">
      <c r="A25" s="137" t="s">
        <v>297</v>
      </c>
      <c r="B25" s="137" t="s">
        <v>296</v>
      </c>
      <c r="C25" s="127">
        <f t="shared" si="0"/>
        <v>-196870.66375</v>
      </c>
      <c r="D25" s="126">
        <f t="shared" si="0"/>
        <v>-143092.6</v>
      </c>
      <c r="E25" s="126">
        <f t="shared" si="0"/>
        <v>-143538.1</v>
      </c>
    </row>
    <row r="26" spans="1:5" ht="23.25" customHeight="1">
      <c r="A26" s="136" t="s">
        <v>295</v>
      </c>
      <c r="B26" s="135" t="s">
        <v>294</v>
      </c>
      <c r="C26" s="127">
        <f t="shared" si="0"/>
        <v>-196870.66375</v>
      </c>
      <c r="D26" s="126">
        <f t="shared" si="0"/>
        <v>-143092.6</v>
      </c>
      <c r="E26" s="126">
        <f t="shared" si="0"/>
        <v>-143538.1</v>
      </c>
    </row>
    <row r="27" spans="1:5" ht="25.5" customHeight="1">
      <c r="A27" s="125" t="s">
        <v>293</v>
      </c>
      <c r="B27" s="134" t="s">
        <v>292</v>
      </c>
      <c r="C27" s="123">
        <v>-196870.66375</v>
      </c>
      <c r="D27" s="122">
        <v>-143092.6</v>
      </c>
      <c r="E27" s="122">
        <v>-143538.1</v>
      </c>
    </row>
    <row r="28" spans="1:5" ht="15.75" customHeight="1">
      <c r="A28" s="133" t="s">
        <v>291</v>
      </c>
      <c r="B28" s="133" t="s">
        <v>290</v>
      </c>
      <c r="C28" s="132">
        <f aca="true" t="shared" si="1" ref="C28:E30">SUM(C29)</f>
        <v>201790.89573</v>
      </c>
      <c r="D28" s="131">
        <f t="shared" si="1"/>
        <v>144529.1</v>
      </c>
      <c r="E28" s="131">
        <f t="shared" si="1"/>
        <v>145117.4</v>
      </c>
    </row>
    <row r="29" spans="1:5" ht="18.75" customHeight="1">
      <c r="A29" s="130" t="s">
        <v>289</v>
      </c>
      <c r="B29" s="130" t="s">
        <v>288</v>
      </c>
      <c r="C29" s="127">
        <f t="shared" si="1"/>
        <v>201790.89573</v>
      </c>
      <c r="D29" s="126">
        <f t="shared" si="1"/>
        <v>144529.1</v>
      </c>
      <c r="E29" s="126">
        <f t="shared" si="1"/>
        <v>145117.4</v>
      </c>
    </row>
    <row r="30" spans="1:5" s="121" customFormat="1" ht="26.25" customHeight="1">
      <c r="A30" s="129" t="s">
        <v>287</v>
      </c>
      <c r="B30" s="128" t="s">
        <v>286</v>
      </c>
      <c r="C30" s="127">
        <f t="shared" si="1"/>
        <v>201790.89573</v>
      </c>
      <c r="D30" s="126">
        <f t="shared" si="1"/>
        <v>144529.1</v>
      </c>
      <c r="E30" s="126">
        <f t="shared" si="1"/>
        <v>145117.4</v>
      </c>
    </row>
    <row r="31" spans="1:5" s="121" customFormat="1" ht="24">
      <c r="A31" s="125" t="s">
        <v>285</v>
      </c>
      <c r="B31" s="124" t="s">
        <v>284</v>
      </c>
      <c r="C31" s="123">
        <v>201790.89573</v>
      </c>
      <c r="D31" s="122">
        <v>144529.1</v>
      </c>
      <c r="E31" s="122">
        <v>145117.4</v>
      </c>
    </row>
  </sheetData>
  <sheetProtection/>
  <mergeCells count="9">
    <mergeCell ref="C3:E3"/>
    <mergeCell ref="C6:E6"/>
    <mergeCell ref="C9:E9"/>
    <mergeCell ref="A19:A20"/>
    <mergeCell ref="B19:B20"/>
    <mergeCell ref="C19:E19"/>
    <mergeCell ref="C15:E15"/>
    <mergeCell ref="A17:E17"/>
    <mergeCell ref="C12:E12"/>
  </mergeCells>
  <printOptions/>
  <pageMargins left="0.7874015748031497" right="0" top="0.3937007874015748" bottom="0.3937007874015748" header="0" footer="0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="90" zoomScaleNormal="90" zoomScalePageLayoutView="0" workbookViewId="0" topLeftCell="A1">
      <selection activeCell="C72" sqref="C72"/>
    </sheetView>
  </sheetViews>
  <sheetFormatPr defaultColWidth="9.140625" defaultRowHeight="15"/>
  <cols>
    <col min="1" max="1" width="14.57421875" style="79" customWidth="1"/>
    <col min="2" max="2" width="23.421875" style="79" customWidth="1"/>
    <col min="3" max="3" width="73.140625" style="79" customWidth="1"/>
    <col min="4" max="16384" width="9.140625" style="79" customWidth="1"/>
  </cols>
  <sheetData>
    <row r="1" ht="18.75">
      <c r="C1" s="120" t="s">
        <v>0</v>
      </c>
    </row>
    <row r="2" ht="18.75">
      <c r="C2" s="120" t="s">
        <v>1</v>
      </c>
    </row>
    <row r="3" ht="18.75">
      <c r="C3" s="120" t="s">
        <v>283</v>
      </c>
    </row>
    <row r="4" ht="18.75">
      <c r="C4" s="120" t="s">
        <v>0</v>
      </c>
    </row>
    <row r="5" ht="18.75">
      <c r="C5" s="120" t="s">
        <v>1</v>
      </c>
    </row>
    <row r="6" ht="18.75">
      <c r="C6" s="120" t="s">
        <v>282</v>
      </c>
    </row>
    <row r="7" ht="18.75">
      <c r="C7" s="120" t="s">
        <v>0</v>
      </c>
    </row>
    <row r="8" ht="18.75">
      <c r="C8" s="120" t="s">
        <v>1</v>
      </c>
    </row>
    <row r="9" ht="18.75">
      <c r="C9" s="120" t="s">
        <v>281</v>
      </c>
    </row>
    <row r="10" spans="1:6" ht="15.75" customHeight="1">
      <c r="A10" s="77"/>
      <c r="B10" s="119"/>
      <c r="C10" s="120" t="s">
        <v>280</v>
      </c>
      <c r="E10" s="119"/>
      <c r="F10" s="119"/>
    </row>
    <row r="11" spans="2:6" ht="15" customHeight="1">
      <c r="B11" s="77"/>
      <c r="C11" s="120" t="s">
        <v>1</v>
      </c>
      <c r="D11" s="77"/>
      <c r="E11" s="77"/>
      <c r="F11" s="77"/>
    </row>
    <row r="12" spans="1:6" ht="15.75" customHeight="1">
      <c r="A12" s="77"/>
      <c r="B12" s="119"/>
      <c r="C12" s="120" t="s">
        <v>279</v>
      </c>
      <c r="E12" s="119"/>
      <c r="F12" s="119"/>
    </row>
    <row r="13" ht="12.75">
      <c r="B13" s="118"/>
    </row>
    <row r="14" spans="1:3" ht="36.75" customHeight="1">
      <c r="A14" s="241" t="s">
        <v>278</v>
      </c>
      <c r="B14" s="242"/>
      <c r="C14" s="242"/>
    </row>
    <row r="15" spans="1:3" ht="12.75">
      <c r="A15" s="117"/>
      <c r="B15" s="117"/>
      <c r="C15" s="117"/>
    </row>
    <row r="16" spans="1:3" ht="50.25" customHeight="1">
      <c r="A16" s="235" t="s">
        <v>2</v>
      </c>
      <c r="B16" s="239"/>
      <c r="C16" s="219" t="s">
        <v>277</v>
      </c>
    </row>
    <row r="17" spans="1:3" ht="51" customHeight="1">
      <c r="A17" s="114" t="s">
        <v>276</v>
      </c>
      <c r="B17" s="114" t="s">
        <v>275</v>
      </c>
      <c r="C17" s="240"/>
    </row>
    <row r="18" spans="1:3" ht="34.5" customHeight="1">
      <c r="A18" s="115" t="s">
        <v>270</v>
      </c>
      <c r="B18" s="114"/>
      <c r="C18" s="110" t="s">
        <v>274</v>
      </c>
    </row>
    <row r="19" spans="1:3" ht="33" customHeight="1">
      <c r="A19" s="113" t="s">
        <v>270</v>
      </c>
      <c r="B19" s="87" t="s">
        <v>273</v>
      </c>
      <c r="C19" s="86" t="s">
        <v>57</v>
      </c>
    </row>
    <row r="20" spans="1:3" ht="29.25" customHeight="1">
      <c r="A20" s="113" t="s">
        <v>270</v>
      </c>
      <c r="B20" s="87" t="s">
        <v>272</v>
      </c>
      <c r="C20" s="86" t="s">
        <v>59</v>
      </c>
    </row>
    <row r="21" spans="1:3" ht="21" customHeight="1">
      <c r="A21" s="113" t="s">
        <v>270</v>
      </c>
      <c r="B21" s="87" t="s">
        <v>271</v>
      </c>
      <c r="C21" s="86" t="s">
        <v>61</v>
      </c>
    </row>
    <row r="22" spans="1:3" ht="21" customHeight="1">
      <c r="A22" s="113" t="s">
        <v>270</v>
      </c>
      <c r="B22" s="87" t="s">
        <v>269</v>
      </c>
      <c r="C22" s="86" t="s">
        <v>63</v>
      </c>
    </row>
    <row r="23" spans="1:3" ht="21" customHeight="1">
      <c r="A23" s="112">
        <v>100</v>
      </c>
      <c r="B23" s="111"/>
      <c r="C23" s="110" t="s">
        <v>268</v>
      </c>
    </row>
    <row r="24" spans="1:3" ht="33.75" customHeight="1">
      <c r="A24" s="109">
        <v>100</v>
      </c>
      <c r="B24" s="87" t="s">
        <v>267</v>
      </c>
      <c r="C24" s="86" t="s">
        <v>168</v>
      </c>
    </row>
    <row r="25" spans="1:3" ht="44.25" customHeight="1">
      <c r="A25" s="109">
        <v>100</v>
      </c>
      <c r="B25" s="87" t="s">
        <v>266</v>
      </c>
      <c r="C25" s="86" t="s">
        <v>169</v>
      </c>
    </row>
    <row r="26" spans="1:3" ht="46.5" customHeight="1">
      <c r="A26" s="109">
        <v>100</v>
      </c>
      <c r="B26" s="87" t="s">
        <v>265</v>
      </c>
      <c r="C26" s="86" t="s">
        <v>170</v>
      </c>
    </row>
    <row r="27" spans="1:3" ht="45" customHeight="1">
      <c r="A27" s="109">
        <v>100</v>
      </c>
      <c r="B27" s="87" t="s">
        <v>264</v>
      </c>
      <c r="C27" s="86" t="s">
        <v>171</v>
      </c>
    </row>
    <row r="28" spans="1:3" ht="19.5" customHeight="1">
      <c r="A28" s="90">
        <v>111</v>
      </c>
      <c r="B28" s="108"/>
      <c r="C28" s="107" t="s">
        <v>263</v>
      </c>
    </row>
    <row r="29" spans="1:3" ht="28.5" customHeight="1">
      <c r="A29" s="85">
        <v>111</v>
      </c>
      <c r="B29" s="89" t="s">
        <v>262</v>
      </c>
      <c r="C29" s="103" t="s">
        <v>261</v>
      </c>
    </row>
    <row r="30" spans="1:3" ht="30.75" customHeight="1">
      <c r="A30" s="85">
        <v>111</v>
      </c>
      <c r="B30" s="95" t="s">
        <v>244</v>
      </c>
      <c r="C30" s="106" t="s">
        <v>71</v>
      </c>
    </row>
    <row r="31" spans="1:3" ht="35.25" customHeight="1">
      <c r="A31" s="85">
        <v>111</v>
      </c>
      <c r="B31" s="89" t="s">
        <v>221</v>
      </c>
      <c r="C31" s="80" t="s">
        <v>259</v>
      </c>
    </row>
    <row r="32" spans="1:3" ht="31.5">
      <c r="A32" s="105">
        <v>112</v>
      </c>
      <c r="B32" s="93"/>
      <c r="C32" s="104" t="s">
        <v>260</v>
      </c>
    </row>
    <row r="33" spans="1:3" ht="29.25" customHeight="1">
      <c r="A33" s="96">
        <v>112</v>
      </c>
      <c r="B33" s="93" t="s">
        <v>221</v>
      </c>
      <c r="C33" s="99" t="s">
        <v>259</v>
      </c>
    </row>
    <row r="34" spans="1:3" ht="15.75">
      <c r="A34" s="96">
        <v>112</v>
      </c>
      <c r="B34" s="89" t="s">
        <v>237</v>
      </c>
      <c r="C34" s="103" t="s">
        <v>208</v>
      </c>
    </row>
    <row r="35" spans="1:3" ht="27" customHeight="1">
      <c r="A35" s="96">
        <v>112</v>
      </c>
      <c r="B35" s="93" t="s">
        <v>258</v>
      </c>
      <c r="C35" s="99" t="s">
        <v>257</v>
      </c>
    </row>
    <row r="36" spans="1:3" ht="30" customHeight="1">
      <c r="A36" s="96">
        <v>112</v>
      </c>
      <c r="B36" s="102" t="s">
        <v>256</v>
      </c>
      <c r="C36" s="98" t="s">
        <v>185</v>
      </c>
    </row>
    <row r="37" spans="1:3" ht="30" customHeight="1">
      <c r="A37" s="96">
        <v>112</v>
      </c>
      <c r="B37" s="101" t="s">
        <v>255</v>
      </c>
      <c r="C37" s="98" t="s">
        <v>192</v>
      </c>
    </row>
    <row r="38" spans="1:3" ht="51" customHeight="1">
      <c r="A38" s="96">
        <v>112</v>
      </c>
      <c r="B38" s="101" t="s">
        <v>254</v>
      </c>
      <c r="C38" s="98" t="s">
        <v>213</v>
      </c>
    </row>
    <row r="39" spans="1:3" ht="76.5" customHeight="1">
      <c r="A39" s="96">
        <v>112</v>
      </c>
      <c r="B39" s="101" t="s">
        <v>253</v>
      </c>
      <c r="C39" s="86" t="s">
        <v>201</v>
      </c>
    </row>
    <row r="40" spans="1:3" ht="17.25" customHeight="1">
      <c r="A40" s="96">
        <v>112</v>
      </c>
      <c r="B40" s="101" t="s">
        <v>252</v>
      </c>
      <c r="C40" s="86" t="s">
        <v>160</v>
      </c>
    </row>
    <row r="41" spans="1:3" ht="45" customHeight="1">
      <c r="A41" s="96">
        <v>112</v>
      </c>
      <c r="B41" s="100" t="s">
        <v>251</v>
      </c>
      <c r="C41" s="86" t="s">
        <v>144</v>
      </c>
    </row>
    <row r="42" spans="1:3" ht="29.25" customHeight="1">
      <c r="A42" s="96">
        <v>112</v>
      </c>
      <c r="B42" s="93" t="s">
        <v>250</v>
      </c>
      <c r="C42" s="99" t="s">
        <v>109</v>
      </c>
    </row>
    <row r="43" spans="1:3" ht="19.5" customHeight="1">
      <c r="A43" s="96">
        <v>112</v>
      </c>
      <c r="B43" s="93" t="s">
        <v>249</v>
      </c>
      <c r="C43" s="98" t="s">
        <v>122</v>
      </c>
    </row>
    <row r="44" spans="1:3" ht="19.5" customHeight="1">
      <c r="A44" s="96">
        <v>112</v>
      </c>
      <c r="B44" s="87" t="s">
        <v>248</v>
      </c>
      <c r="C44" s="86" t="s">
        <v>179</v>
      </c>
    </row>
    <row r="45" spans="1:3" ht="62.25" customHeight="1">
      <c r="A45" s="96">
        <v>112</v>
      </c>
      <c r="B45" s="93" t="s">
        <v>247</v>
      </c>
      <c r="C45" s="98" t="s">
        <v>117</v>
      </c>
    </row>
    <row r="46" spans="1:3" ht="45" customHeight="1">
      <c r="A46" s="96">
        <v>112</v>
      </c>
      <c r="B46" s="93" t="s">
        <v>246</v>
      </c>
      <c r="C46" s="97" t="s">
        <v>197</v>
      </c>
    </row>
    <row r="47" spans="1:3" ht="33" customHeight="1">
      <c r="A47" s="90">
        <v>113</v>
      </c>
      <c r="B47" s="93"/>
      <c r="C47" s="88" t="s">
        <v>245</v>
      </c>
    </row>
    <row r="48" spans="1:3" ht="29.25" customHeight="1">
      <c r="A48" s="96">
        <v>113</v>
      </c>
      <c r="B48" s="95" t="s">
        <v>244</v>
      </c>
      <c r="C48" s="94" t="s">
        <v>71</v>
      </c>
    </row>
    <row r="49" spans="1:3" ht="31.5">
      <c r="A49" s="90">
        <v>118</v>
      </c>
      <c r="B49" s="89"/>
      <c r="C49" s="88" t="s">
        <v>243</v>
      </c>
    </row>
    <row r="50" spans="1:3" ht="70.5" customHeight="1">
      <c r="A50" s="85">
        <v>118</v>
      </c>
      <c r="B50" s="93" t="s">
        <v>242</v>
      </c>
      <c r="C50" s="92" t="s">
        <v>41</v>
      </c>
    </row>
    <row r="51" spans="1:3" ht="62.25" customHeight="1">
      <c r="A51" s="85">
        <v>118</v>
      </c>
      <c r="B51" s="89" t="s">
        <v>241</v>
      </c>
      <c r="C51" s="80" t="s">
        <v>45</v>
      </c>
    </row>
    <row r="52" spans="1:3" ht="63.75" customHeight="1">
      <c r="A52" s="85">
        <v>118</v>
      </c>
      <c r="B52" s="91" t="s">
        <v>240</v>
      </c>
      <c r="C52" s="86" t="s">
        <v>51</v>
      </c>
    </row>
    <row r="53" spans="1:3" ht="78" customHeight="1">
      <c r="A53" s="85">
        <v>118</v>
      </c>
      <c r="B53" s="89" t="s">
        <v>239</v>
      </c>
      <c r="C53" s="92" t="s">
        <v>79</v>
      </c>
    </row>
    <row r="54" spans="1:3" ht="35.25" customHeight="1">
      <c r="A54" s="85">
        <v>118</v>
      </c>
      <c r="B54" s="89" t="s">
        <v>238</v>
      </c>
      <c r="C54" s="80" t="s">
        <v>85</v>
      </c>
    </row>
    <row r="55" spans="1:3" ht="23.25" customHeight="1">
      <c r="A55" s="85">
        <v>118</v>
      </c>
      <c r="B55" s="89" t="s">
        <v>237</v>
      </c>
      <c r="C55" s="80" t="s">
        <v>208</v>
      </c>
    </row>
    <row r="56" spans="1:3" ht="33.75" customHeight="1">
      <c r="A56" s="90">
        <v>141</v>
      </c>
      <c r="B56" s="89"/>
      <c r="C56" s="88" t="s">
        <v>236</v>
      </c>
    </row>
    <row r="57" spans="1:3" ht="49.5" customHeight="1">
      <c r="A57" s="85">
        <v>141</v>
      </c>
      <c r="B57" s="87" t="s">
        <v>235</v>
      </c>
      <c r="C57" s="86" t="s">
        <v>89</v>
      </c>
    </row>
    <row r="58" spans="1:3" ht="23.25" customHeight="1">
      <c r="A58" s="90">
        <v>182</v>
      </c>
      <c r="B58" s="89"/>
      <c r="C58" s="88" t="s">
        <v>234</v>
      </c>
    </row>
    <row r="59" spans="1:3" ht="64.5" customHeight="1">
      <c r="A59" s="85">
        <v>182</v>
      </c>
      <c r="B59" s="87" t="s">
        <v>233</v>
      </c>
      <c r="C59" s="86" t="s">
        <v>11</v>
      </c>
    </row>
    <row r="60" spans="1:3" ht="97.5" customHeight="1">
      <c r="A60" s="85">
        <v>182</v>
      </c>
      <c r="B60" s="87" t="s">
        <v>232</v>
      </c>
      <c r="C60" s="86" t="s">
        <v>13</v>
      </c>
    </row>
    <row r="61" spans="1:3" ht="49.5" customHeight="1">
      <c r="A61" s="85">
        <v>182</v>
      </c>
      <c r="B61" s="87" t="s">
        <v>231</v>
      </c>
      <c r="C61" s="86" t="s">
        <v>15</v>
      </c>
    </row>
    <row r="62" spans="1:3" ht="77.25" customHeight="1">
      <c r="A62" s="85">
        <v>182</v>
      </c>
      <c r="B62" s="87" t="s">
        <v>230</v>
      </c>
      <c r="C62" s="86" t="s">
        <v>127</v>
      </c>
    </row>
    <row r="63" spans="1:3" ht="23.25" customHeight="1">
      <c r="A63" s="85">
        <v>182</v>
      </c>
      <c r="B63" s="91" t="s">
        <v>229</v>
      </c>
      <c r="C63" s="86" t="s">
        <v>21</v>
      </c>
    </row>
    <row r="64" spans="1:3" ht="23.25" customHeight="1">
      <c r="A64" s="85">
        <v>182</v>
      </c>
      <c r="B64" s="87" t="s">
        <v>228</v>
      </c>
      <c r="C64" s="86" t="s">
        <v>23</v>
      </c>
    </row>
    <row r="65" spans="1:3" ht="35.25" customHeight="1">
      <c r="A65" s="85">
        <v>182</v>
      </c>
      <c r="B65" s="87" t="s">
        <v>227</v>
      </c>
      <c r="C65" s="86" t="s">
        <v>131</v>
      </c>
    </row>
    <row r="66" spans="1:3" ht="49.5" customHeight="1">
      <c r="A66" s="85">
        <v>182</v>
      </c>
      <c r="B66" s="84" t="s">
        <v>226</v>
      </c>
      <c r="C66" s="86" t="s">
        <v>29</v>
      </c>
    </row>
    <row r="67" spans="1:3" ht="23.25" customHeight="1">
      <c r="A67" s="85">
        <v>182</v>
      </c>
      <c r="B67" s="84" t="s">
        <v>225</v>
      </c>
      <c r="C67" s="83" t="s">
        <v>138</v>
      </c>
    </row>
    <row r="68" spans="1:3" ht="33.75" customHeight="1">
      <c r="A68" s="90">
        <v>188</v>
      </c>
      <c r="B68" s="89"/>
      <c r="C68" s="88" t="s">
        <v>224</v>
      </c>
    </row>
    <row r="69" spans="1:3" ht="28.5" customHeight="1">
      <c r="A69" s="85">
        <v>188</v>
      </c>
      <c r="B69" s="84" t="s">
        <v>221</v>
      </c>
      <c r="C69" s="83" t="s">
        <v>93</v>
      </c>
    </row>
    <row r="70" spans="1:3" ht="33" customHeight="1">
      <c r="A70" s="90">
        <v>192</v>
      </c>
      <c r="B70" s="89"/>
      <c r="C70" s="88" t="s">
        <v>223</v>
      </c>
    </row>
    <row r="71" spans="1:3" ht="62.25" customHeight="1">
      <c r="A71" s="85">
        <v>192</v>
      </c>
      <c r="B71" s="87" t="s">
        <v>222</v>
      </c>
      <c r="C71" s="86" t="s">
        <v>140</v>
      </c>
    </row>
    <row r="72" spans="1:3" ht="34.5" customHeight="1">
      <c r="A72" s="85">
        <v>192</v>
      </c>
      <c r="B72" s="84" t="s">
        <v>221</v>
      </c>
      <c r="C72" s="83" t="s">
        <v>93</v>
      </c>
    </row>
    <row r="73" spans="1:3" ht="15.75">
      <c r="A73" s="243" t="s">
        <v>220</v>
      </c>
      <c r="B73" s="244"/>
      <c r="C73" s="239"/>
    </row>
    <row r="74" spans="1:3" ht="30.75" customHeight="1">
      <c r="A74" s="82" t="s">
        <v>219</v>
      </c>
      <c r="B74" s="81" t="s">
        <v>218</v>
      </c>
      <c r="C74" s="80" t="s">
        <v>217</v>
      </c>
    </row>
  </sheetData>
  <sheetProtection/>
  <mergeCells count="4">
    <mergeCell ref="A16:B16"/>
    <mergeCell ref="C16:C17"/>
    <mergeCell ref="A14:C14"/>
    <mergeCell ref="A73:C73"/>
  </mergeCells>
  <printOptions/>
  <pageMargins left="0.5905511811023623" right="0" top="0.3937007874015748" bottom="0.1968503937007874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2"/>
  <sheetViews>
    <sheetView zoomScale="110" zoomScaleNormal="110" zoomScalePageLayoutView="0" workbookViewId="0" topLeftCell="A84">
      <selection activeCell="D142" sqref="D142"/>
    </sheetView>
  </sheetViews>
  <sheetFormatPr defaultColWidth="9.140625" defaultRowHeight="15"/>
  <cols>
    <col min="1" max="1" width="24.00390625" style="1" customWidth="1"/>
    <col min="2" max="2" width="51.57421875" style="1" customWidth="1"/>
    <col min="3" max="3" width="9.421875" style="1" customWidth="1"/>
    <col min="4" max="4" width="9.00390625" style="1" customWidth="1"/>
    <col min="5" max="5" width="9.28125" style="1" customWidth="1"/>
    <col min="6" max="16384" width="9.140625" style="1" customWidth="1"/>
  </cols>
  <sheetData>
    <row r="1" spans="4:5" ht="15.75">
      <c r="D1" s="217" t="s">
        <v>163</v>
      </c>
      <c r="E1" s="217"/>
    </row>
    <row r="2" spans="2:5" ht="15">
      <c r="B2" s="217" t="s">
        <v>1</v>
      </c>
      <c r="C2" s="223"/>
      <c r="D2" s="223"/>
      <c r="E2" s="223"/>
    </row>
    <row r="3" spans="3:5" ht="15">
      <c r="C3" s="217" t="s">
        <v>203</v>
      </c>
      <c r="D3" s="245"/>
      <c r="E3" s="245"/>
    </row>
    <row r="4" spans="4:5" ht="15.75" customHeight="1">
      <c r="D4" s="217" t="s">
        <v>163</v>
      </c>
      <c r="E4" s="217"/>
    </row>
    <row r="5" spans="2:5" ht="15" customHeight="1">
      <c r="B5" s="217" t="s">
        <v>1</v>
      </c>
      <c r="C5" s="223"/>
      <c r="D5" s="223"/>
      <c r="E5" s="223"/>
    </row>
    <row r="6" spans="3:5" ht="15" customHeight="1">
      <c r="C6" s="217" t="s">
        <v>202</v>
      </c>
      <c r="D6" s="245"/>
      <c r="E6" s="245"/>
    </row>
    <row r="7" spans="4:5" ht="15.75">
      <c r="D7" s="217" t="s">
        <v>163</v>
      </c>
      <c r="E7" s="217"/>
    </row>
    <row r="8" spans="2:5" ht="15" customHeight="1">
      <c r="B8" s="217" t="s">
        <v>1</v>
      </c>
      <c r="C8" s="223"/>
      <c r="D8" s="223"/>
      <c r="E8" s="223"/>
    </row>
    <row r="9" spans="3:5" ht="15" customHeight="1">
      <c r="C9" s="217" t="s">
        <v>188</v>
      </c>
      <c r="D9" s="245"/>
      <c r="E9" s="245"/>
    </row>
    <row r="10" spans="4:5" ht="15.75">
      <c r="D10" s="217" t="s">
        <v>163</v>
      </c>
      <c r="E10" s="217"/>
    </row>
    <row r="11" spans="2:5" ht="15">
      <c r="B11" s="217" t="s">
        <v>1</v>
      </c>
      <c r="C11" s="223"/>
      <c r="D11" s="223"/>
      <c r="E11" s="223"/>
    </row>
    <row r="12" spans="3:5" ht="15">
      <c r="C12" s="217" t="s">
        <v>183</v>
      </c>
      <c r="D12" s="245"/>
      <c r="E12" s="245"/>
    </row>
    <row r="13" spans="4:5" ht="15.75">
      <c r="D13" s="217" t="s">
        <v>0</v>
      </c>
      <c r="E13" s="217"/>
    </row>
    <row r="14" spans="2:5" ht="15" customHeight="1">
      <c r="B14" s="217" t="s">
        <v>1</v>
      </c>
      <c r="C14" s="223"/>
      <c r="D14" s="223"/>
      <c r="E14" s="223"/>
    </row>
    <row r="15" spans="3:5" ht="15" customHeight="1">
      <c r="C15" s="217" t="s">
        <v>156</v>
      </c>
      <c r="D15" s="245"/>
      <c r="E15" s="245"/>
    </row>
    <row r="17" spans="1:5" ht="45" customHeight="1">
      <c r="A17" s="251" t="s">
        <v>155</v>
      </c>
      <c r="B17" s="252"/>
      <c r="C17" s="252"/>
      <c r="D17" s="223"/>
      <c r="E17" s="223"/>
    </row>
    <row r="18" ht="18.75" customHeight="1"/>
    <row r="19" spans="1:5" ht="52.5" customHeight="1">
      <c r="A19" s="246" t="s">
        <v>2</v>
      </c>
      <c r="B19" s="246" t="s">
        <v>3</v>
      </c>
      <c r="C19" s="248" t="s">
        <v>4</v>
      </c>
      <c r="D19" s="249"/>
      <c r="E19" s="250"/>
    </row>
    <row r="20" spans="1:5" ht="60" customHeight="1">
      <c r="A20" s="247"/>
      <c r="B20" s="247"/>
      <c r="C20" s="28" t="s">
        <v>151</v>
      </c>
      <c r="D20" s="28" t="s">
        <v>152</v>
      </c>
      <c r="E20" s="28" t="s">
        <v>153</v>
      </c>
    </row>
    <row r="21" spans="1:5" ht="12.75">
      <c r="A21" s="3">
        <v>1</v>
      </c>
      <c r="B21" s="2">
        <v>2</v>
      </c>
      <c r="C21" s="4">
        <v>3</v>
      </c>
      <c r="D21" s="4">
        <v>4</v>
      </c>
      <c r="E21" s="4">
        <v>5</v>
      </c>
    </row>
    <row r="22" spans="1:5" ht="12.75">
      <c r="A22" s="4" t="s">
        <v>5</v>
      </c>
      <c r="B22" s="5" t="s">
        <v>154</v>
      </c>
      <c r="C22" s="6">
        <f>SUM(C23,C29,C35,C42,C47,C50,C65,C59,C69,C76,C81)</f>
        <v>27454</v>
      </c>
      <c r="D22" s="6">
        <f>SUM(D23,D29,D35,D42,D47,D50,D65,D59,D69,D76,D81)</f>
        <v>29494.3</v>
      </c>
      <c r="E22" s="6">
        <f>SUM(E23,E29,E35,E42,E47,E50,E65,E59,E69,E76,E81)</f>
        <v>31717.100000000006</v>
      </c>
    </row>
    <row r="23" spans="1:5" ht="12.75">
      <c r="A23" s="4" t="s">
        <v>6</v>
      </c>
      <c r="B23" s="5" t="s">
        <v>7</v>
      </c>
      <c r="C23" s="6">
        <f>SUM(C24)</f>
        <v>12677</v>
      </c>
      <c r="D23" s="6">
        <f>SUM(D24)</f>
        <v>13818</v>
      </c>
      <c r="E23" s="6">
        <f>SUM(E24)</f>
        <v>14923.100000000002</v>
      </c>
    </row>
    <row r="24" spans="1:5" ht="12.75">
      <c r="A24" s="30" t="s">
        <v>8</v>
      </c>
      <c r="B24" s="7" t="s">
        <v>9</v>
      </c>
      <c r="C24" s="8">
        <f>SUM(C25:C28)</f>
        <v>12677</v>
      </c>
      <c r="D24" s="8">
        <f>SUM(D25:D28)</f>
        <v>13818</v>
      </c>
      <c r="E24" s="8">
        <f>SUM(E25:E28)</f>
        <v>14923.100000000002</v>
      </c>
    </row>
    <row r="25" spans="1:5" ht="48" customHeight="1">
      <c r="A25" s="31" t="s">
        <v>10</v>
      </c>
      <c r="B25" s="12" t="s">
        <v>11</v>
      </c>
      <c r="C25" s="9">
        <v>12512.5</v>
      </c>
      <c r="D25" s="9">
        <v>13638.5</v>
      </c>
      <c r="E25" s="9">
        <v>14729.7</v>
      </c>
    </row>
    <row r="26" spans="1:5" ht="70.5" customHeight="1">
      <c r="A26" s="31" t="s">
        <v>12</v>
      </c>
      <c r="B26" s="12" t="s">
        <v>13</v>
      </c>
      <c r="C26" s="9">
        <v>2.3</v>
      </c>
      <c r="D26" s="9">
        <v>2.5</v>
      </c>
      <c r="E26" s="9">
        <v>2.7</v>
      </c>
    </row>
    <row r="27" spans="1:5" ht="33.75">
      <c r="A27" s="31" t="s">
        <v>14</v>
      </c>
      <c r="B27" s="12" t="s">
        <v>15</v>
      </c>
      <c r="C27" s="9">
        <v>101.7</v>
      </c>
      <c r="D27" s="9">
        <v>111</v>
      </c>
      <c r="E27" s="9">
        <v>119.7</v>
      </c>
    </row>
    <row r="28" spans="1:5" ht="56.25">
      <c r="A28" s="31" t="s">
        <v>181</v>
      </c>
      <c r="B28" s="12" t="s">
        <v>127</v>
      </c>
      <c r="C28" s="9">
        <v>60.5</v>
      </c>
      <c r="D28" s="9">
        <v>66</v>
      </c>
      <c r="E28" s="9">
        <v>71</v>
      </c>
    </row>
    <row r="29" spans="1:5" ht="40.5" customHeight="1">
      <c r="A29" s="32" t="s">
        <v>123</v>
      </c>
      <c r="B29" s="46" t="s">
        <v>124</v>
      </c>
      <c r="C29" s="10">
        <f>SUM(C30)</f>
        <v>4964.900000000001</v>
      </c>
      <c r="D29" s="10">
        <f>SUM(D30)</f>
        <v>5886.099999999999</v>
      </c>
      <c r="E29" s="10">
        <f>SUM(E30)</f>
        <v>6384.400000000001</v>
      </c>
    </row>
    <row r="30" spans="1:5" ht="24">
      <c r="A30" s="33" t="s">
        <v>125</v>
      </c>
      <c r="B30" s="47" t="s">
        <v>126</v>
      </c>
      <c r="C30" s="11">
        <f>SUM(C31:C34)</f>
        <v>4964.900000000001</v>
      </c>
      <c r="D30" s="11">
        <f>SUM(D31:D34)</f>
        <v>5886.099999999999</v>
      </c>
      <c r="E30" s="11">
        <f>SUM(E31:E34)</f>
        <v>6384.400000000001</v>
      </c>
    </row>
    <row r="31" spans="1:5" ht="24" customHeight="1">
      <c r="A31" s="31" t="s">
        <v>164</v>
      </c>
      <c r="B31" s="12" t="s">
        <v>168</v>
      </c>
      <c r="C31" s="9">
        <v>1817.1</v>
      </c>
      <c r="D31" s="9">
        <v>2097.6</v>
      </c>
      <c r="E31" s="9">
        <v>2361.4</v>
      </c>
    </row>
    <row r="32" spans="1:5" ht="36.75" customHeight="1">
      <c r="A32" s="31" t="s">
        <v>165</v>
      </c>
      <c r="B32" s="12" t="s">
        <v>169</v>
      </c>
      <c r="C32" s="9">
        <v>37.7</v>
      </c>
      <c r="D32" s="9">
        <v>43</v>
      </c>
      <c r="E32" s="9">
        <v>44.9</v>
      </c>
    </row>
    <row r="33" spans="1:5" ht="33.75">
      <c r="A33" s="31" t="s">
        <v>166</v>
      </c>
      <c r="B33" s="12" t="s">
        <v>170</v>
      </c>
      <c r="C33" s="9">
        <v>2942</v>
      </c>
      <c r="D33" s="9">
        <v>3538.8</v>
      </c>
      <c r="E33" s="9">
        <v>3757.8</v>
      </c>
    </row>
    <row r="34" spans="1:5" ht="33.75">
      <c r="A34" s="31" t="s">
        <v>167</v>
      </c>
      <c r="B34" s="12" t="s">
        <v>171</v>
      </c>
      <c r="C34" s="9">
        <v>168.1</v>
      </c>
      <c r="D34" s="9">
        <v>206.7</v>
      </c>
      <c r="E34" s="9">
        <v>220.3</v>
      </c>
    </row>
    <row r="35" spans="1:5" ht="12.75">
      <c r="A35" s="4" t="s">
        <v>16</v>
      </c>
      <c r="B35" s="13" t="s">
        <v>17</v>
      </c>
      <c r="C35" s="6">
        <f>SUM(C36,C38,C40)</f>
        <v>2335.5</v>
      </c>
      <c r="D35" s="6">
        <f>SUM(D36,D38,D40)</f>
        <v>2455.5</v>
      </c>
      <c r="E35" s="6">
        <f>SUM(E36,E38,E40)</f>
        <v>2565.5</v>
      </c>
    </row>
    <row r="36" spans="1:5" ht="20.25" customHeight="1">
      <c r="A36" s="34" t="s">
        <v>18</v>
      </c>
      <c r="B36" s="15" t="s">
        <v>19</v>
      </c>
      <c r="C36" s="8">
        <f>SUM(C37:C37)</f>
        <v>2270</v>
      </c>
      <c r="D36" s="8">
        <f>SUM(D37:D37)</f>
        <v>2388</v>
      </c>
      <c r="E36" s="8">
        <f>SUM(E37:E37)</f>
        <v>2496</v>
      </c>
    </row>
    <row r="37" spans="1:5" ht="17.25" customHeight="1">
      <c r="A37" s="35" t="s">
        <v>20</v>
      </c>
      <c r="B37" s="48" t="s">
        <v>21</v>
      </c>
      <c r="C37" s="14">
        <v>2270</v>
      </c>
      <c r="D37" s="14">
        <v>2388</v>
      </c>
      <c r="E37" s="14">
        <v>2496</v>
      </c>
    </row>
    <row r="38" spans="1:5" ht="12.75">
      <c r="A38" s="34" t="s">
        <v>22</v>
      </c>
      <c r="B38" s="7" t="s">
        <v>23</v>
      </c>
      <c r="C38" s="8">
        <f>SUM(C39:C39)</f>
        <v>61.5</v>
      </c>
      <c r="D38" s="8">
        <f>SUM(D39:D39)</f>
        <v>62.5</v>
      </c>
      <c r="E38" s="8">
        <f>SUM(E39:E39)</f>
        <v>63.5</v>
      </c>
    </row>
    <row r="39" spans="1:5" ht="12.75">
      <c r="A39" s="35" t="s">
        <v>24</v>
      </c>
      <c r="B39" s="48" t="s">
        <v>23</v>
      </c>
      <c r="C39" s="14">
        <v>61.5</v>
      </c>
      <c r="D39" s="14">
        <v>62.5</v>
      </c>
      <c r="E39" s="14">
        <v>63.5</v>
      </c>
    </row>
    <row r="40" spans="1:5" ht="24">
      <c r="A40" s="33" t="s">
        <v>128</v>
      </c>
      <c r="B40" s="47" t="s">
        <v>129</v>
      </c>
      <c r="C40" s="11">
        <f>SUM(C41)</f>
        <v>4</v>
      </c>
      <c r="D40" s="11">
        <f>SUM(D41)</f>
        <v>5</v>
      </c>
      <c r="E40" s="11">
        <f>SUM(E41)</f>
        <v>6</v>
      </c>
    </row>
    <row r="41" spans="1:5" ht="24" customHeight="1">
      <c r="A41" s="35" t="s">
        <v>130</v>
      </c>
      <c r="B41" s="48" t="s">
        <v>131</v>
      </c>
      <c r="C41" s="14">
        <v>4</v>
      </c>
      <c r="D41" s="14">
        <v>5</v>
      </c>
      <c r="E41" s="14">
        <v>6</v>
      </c>
    </row>
    <row r="42" spans="1:5" ht="12.75">
      <c r="A42" s="4" t="s">
        <v>25</v>
      </c>
      <c r="B42" s="13" t="s">
        <v>132</v>
      </c>
      <c r="C42" s="6">
        <f>SUM(C43,C45)</f>
        <v>282</v>
      </c>
      <c r="D42" s="6">
        <f>SUM(D43,D45)</f>
        <v>273</v>
      </c>
      <c r="E42" s="6">
        <f>SUM(E43,E45)</f>
        <v>279</v>
      </c>
    </row>
    <row r="43" spans="1:5" ht="24">
      <c r="A43" s="30" t="s">
        <v>26</v>
      </c>
      <c r="B43" s="15" t="s">
        <v>27</v>
      </c>
      <c r="C43" s="8">
        <f>SUM(C44)</f>
        <v>279</v>
      </c>
      <c r="D43" s="8">
        <f>SUM(D44)</f>
        <v>270</v>
      </c>
      <c r="E43" s="8">
        <f>SUM(E44)</f>
        <v>276</v>
      </c>
    </row>
    <row r="44" spans="1:5" ht="33.75">
      <c r="A44" s="36" t="s">
        <v>28</v>
      </c>
      <c r="B44" s="12" t="s">
        <v>29</v>
      </c>
      <c r="C44" s="9">
        <v>279</v>
      </c>
      <c r="D44" s="9">
        <v>270</v>
      </c>
      <c r="E44" s="9">
        <v>276</v>
      </c>
    </row>
    <row r="45" spans="1:5" ht="27.75" customHeight="1">
      <c r="A45" s="34" t="s">
        <v>30</v>
      </c>
      <c r="B45" s="15" t="s">
        <v>31</v>
      </c>
      <c r="C45" s="8">
        <f>SUM(C46)</f>
        <v>3</v>
      </c>
      <c r="D45" s="8">
        <f>SUM(D46)</f>
        <v>3</v>
      </c>
      <c r="E45" s="8">
        <f>SUM(E46)</f>
        <v>3</v>
      </c>
    </row>
    <row r="46" spans="1:5" ht="22.5">
      <c r="A46" s="37" t="s">
        <v>32</v>
      </c>
      <c r="B46" s="49" t="s">
        <v>33</v>
      </c>
      <c r="C46" s="14">
        <v>3</v>
      </c>
      <c r="D46" s="14">
        <v>3</v>
      </c>
      <c r="E46" s="14">
        <v>3</v>
      </c>
    </row>
    <row r="47" spans="1:5" ht="36.75" customHeight="1">
      <c r="A47" s="4" t="s">
        <v>133</v>
      </c>
      <c r="B47" s="50" t="s">
        <v>134</v>
      </c>
      <c r="C47" s="6">
        <f aca="true" t="shared" si="0" ref="C47:E48">SUM(C48)</f>
        <v>0.5</v>
      </c>
      <c r="D47" s="6">
        <f t="shared" si="0"/>
        <v>0.5</v>
      </c>
      <c r="E47" s="6">
        <f t="shared" si="0"/>
        <v>0.5</v>
      </c>
    </row>
    <row r="48" spans="1:5" ht="12.75">
      <c r="A48" s="30" t="s">
        <v>135</v>
      </c>
      <c r="B48" s="51" t="s">
        <v>136</v>
      </c>
      <c r="C48" s="17">
        <f t="shared" si="0"/>
        <v>0.5</v>
      </c>
      <c r="D48" s="17">
        <f t="shared" si="0"/>
        <v>0.5</v>
      </c>
      <c r="E48" s="17">
        <f t="shared" si="0"/>
        <v>0.5</v>
      </c>
    </row>
    <row r="49" spans="1:5" ht="12.75">
      <c r="A49" s="37" t="s">
        <v>137</v>
      </c>
      <c r="B49" s="49" t="s">
        <v>138</v>
      </c>
      <c r="C49" s="14">
        <v>0.5</v>
      </c>
      <c r="D49" s="14">
        <v>0.5</v>
      </c>
      <c r="E49" s="14">
        <v>0.5</v>
      </c>
    </row>
    <row r="50" spans="1:5" ht="38.25">
      <c r="A50" s="4" t="s">
        <v>34</v>
      </c>
      <c r="B50" s="18" t="s">
        <v>35</v>
      </c>
      <c r="C50" s="6">
        <f>SUM(C51,C56)</f>
        <v>1250</v>
      </c>
      <c r="D50" s="6">
        <f>SUM(D51,D56)</f>
        <v>1200</v>
      </c>
      <c r="E50" s="6">
        <f>SUM(E51,E56)</f>
        <v>1315</v>
      </c>
    </row>
    <row r="51" spans="1:5" ht="60">
      <c r="A51" s="30" t="s">
        <v>36</v>
      </c>
      <c r="B51" s="47" t="s">
        <v>37</v>
      </c>
      <c r="C51" s="8">
        <f>SUM(C52,C54)</f>
        <v>720</v>
      </c>
      <c r="D51" s="8">
        <f>SUM(D52,D54)</f>
        <v>770</v>
      </c>
      <c r="E51" s="8">
        <f>SUM(E52,E54)</f>
        <v>840</v>
      </c>
    </row>
    <row r="52" spans="1:5" ht="45">
      <c r="A52" s="36" t="s">
        <v>38</v>
      </c>
      <c r="B52" s="12" t="s">
        <v>39</v>
      </c>
      <c r="C52" s="9">
        <f>SUM(C53)</f>
        <v>500</v>
      </c>
      <c r="D52" s="9">
        <f>SUM(D53)</f>
        <v>530</v>
      </c>
      <c r="E52" s="9">
        <f>SUM(E53)</f>
        <v>570</v>
      </c>
    </row>
    <row r="53" spans="1:5" ht="48" customHeight="1">
      <c r="A53" s="37" t="s">
        <v>40</v>
      </c>
      <c r="B53" s="48" t="s">
        <v>41</v>
      </c>
      <c r="C53" s="14">
        <v>500</v>
      </c>
      <c r="D53" s="14">
        <v>530</v>
      </c>
      <c r="E53" s="14">
        <v>570</v>
      </c>
    </row>
    <row r="54" spans="1:5" ht="56.25">
      <c r="A54" s="36" t="s">
        <v>42</v>
      </c>
      <c r="B54" s="12" t="s">
        <v>43</v>
      </c>
      <c r="C54" s="9">
        <f>SUM(C55)</f>
        <v>220</v>
      </c>
      <c r="D54" s="9">
        <f>SUM(D55)</f>
        <v>240</v>
      </c>
      <c r="E54" s="9">
        <f>SUM(E55)</f>
        <v>270</v>
      </c>
    </row>
    <row r="55" spans="1:5" ht="45">
      <c r="A55" s="37" t="s">
        <v>44</v>
      </c>
      <c r="B55" s="48" t="s">
        <v>45</v>
      </c>
      <c r="C55" s="14">
        <v>220</v>
      </c>
      <c r="D55" s="14">
        <v>240</v>
      </c>
      <c r="E55" s="14">
        <v>270</v>
      </c>
    </row>
    <row r="56" spans="1:5" ht="60">
      <c r="A56" s="33" t="s">
        <v>46</v>
      </c>
      <c r="B56" s="47" t="s">
        <v>47</v>
      </c>
      <c r="C56" s="8">
        <f aca="true" t="shared" si="1" ref="C56:E57">SUM(C57)</f>
        <v>530</v>
      </c>
      <c r="D56" s="8">
        <f t="shared" si="1"/>
        <v>430</v>
      </c>
      <c r="E56" s="8">
        <f t="shared" si="1"/>
        <v>475</v>
      </c>
    </row>
    <row r="57" spans="1:5" ht="56.25">
      <c r="A57" s="33" t="s">
        <v>48</v>
      </c>
      <c r="B57" s="12" t="s">
        <v>49</v>
      </c>
      <c r="C57" s="9">
        <f t="shared" si="1"/>
        <v>530</v>
      </c>
      <c r="D57" s="9">
        <f t="shared" si="1"/>
        <v>430</v>
      </c>
      <c r="E57" s="9">
        <f t="shared" si="1"/>
        <v>475</v>
      </c>
    </row>
    <row r="58" spans="1:5" ht="56.25">
      <c r="A58" s="35" t="s">
        <v>50</v>
      </c>
      <c r="B58" s="48" t="s">
        <v>51</v>
      </c>
      <c r="C58" s="14">
        <v>530</v>
      </c>
      <c r="D58" s="14">
        <v>430</v>
      </c>
      <c r="E58" s="14">
        <v>475</v>
      </c>
    </row>
    <row r="59" spans="1:5" ht="29.25" customHeight="1">
      <c r="A59" s="4" t="s">
        <v>52</v>
      </c>
      <c r="B59" s="18" t="s">
        <v>53</v>
      </c>
      <c r="C59" s="6">
        <f>SUM(C60)</f>
        <v>148.3</v>
      </c>
      <c r="D59" s="6">
        <f>SUM(D60)</f>
        <v>155.70000000000002</v>
      </c>
      <c r="E59" s="6">
        <f>SUM(E60)</f>
        <v>163.5</v>
      </c>
    </row>
    <row r="60" spans="1:5" ht="12.75">
      <c r="A60" s="30" t="s">
        <v>54</v>
      </c>
      <c r="B60" s="15" t="s">
        <v>55</v>
      </c>
      <c r="C60" s="8">
        <f>SUM(C61:C64)</f>
        <v>148.3</v>
      </c>
      <c r="D60" s="8">
        <f>SUM(D61:D64)</f>
        <v>155.70000000000002</v>
      </c>
      <c r="E60" s="8">
        <f>SUM(E61:E64)</f>
        <v>163.5</v>
      </c>
    </row>
    <row r="61" spans="1:5" ht="22.5">
      <c r="A61" s="35" t="s">
        <v>56</v>
      </c>
      <c r="B61" s="48" t="s">
        <v>57</v>
      </c>
      <c r="C61" s="14">
        <v>5.8</v>
      </c>
      <c r="D61" s="14">
        <v>6.1</v>
      </c>
      <c r="E61" s="14">
        <v>6.4</v>
      </c>
    </row>
    <row r="62" spans="1:5" ht="22.5">
      <c r="A62" s="35" t="s">
        <v>58</v>
      </c>
      <c r="B62" s="48" t="s">
        <v>59</v>
      </c>
      <c r="C62" s="14">
        <v>0.7</v>
      </c>
      <c r="D62" s="14">
        <v>0.7</v>
      </c>
      <c r="E62" s="14">
        <v>0.7</v>
      </c>
    </row>
    <row r="63" spans="1:5" ht="12.75">
      <c r="A63" s="35" t="s">
        <v>60</v>
      </c>
      <c r="B63" s="48" t="s">
        <v>61</v>
      </c>
      <c r="C63" s="14">
        <v>2</v>
      </c>
      <c r="D63" s="14">
        <v>2.1</v>
      </c>
      <c r="E63" s="14">
        <v>2.3</v>
      </c>
    </row>
    <row r="64" spans="1:5" ht="12.75">
      <c r="A64" s="35" t="s">
        <v>62</v>
      </c>
      <c r="B64" s="48" t="s">
        <v>63</v>
      </c>
      <c r="C64" s="14">
        <v>139.8</v>
      </c>
      <c r="D64" s="14">
        <v>146.8</v>
      </c>
      <c r="E64" s="14">
        <v>154.1</v>
      </c>
    </row>
    <row r="65" spans="1:5" ht="25.5">
      <c r="A65" s="32" t="s">
        <v>64</v>
      </c>
      <c r="B65" s="46" t="s">
        <v>65</v>
      </c>
      <c r="C65" s="6">
        <f aca="true" t="shared" si="2" ref="C65:E67">SUM(C66)</f>
        <v>4931.2</v>
      </c>
      <c r="D65" s="6">
        <f t="shared" si="2"/>
        <v>5277.5</v>
      </c>
      <c r="E65" s="6">
        <f t="shared" si="2"/>
        <v>5647.1</v>
      </c>
    </row>
    <row r="66" spans="1:5" ht="12.75">
      <c r="A66" s="33" t="s">
        <v>66</v>
      </c>
      <c r="B66" s="47" t="s">
        <v>67</v>
      </c>
      <c r="C66" s="8">
        <f t="shared" si="2"/>
        <v>4931.2</v>
      </c>
      <c r="D66" s="8">
        <f t="shared" si="2"/>
        <v>5277.5</v>
      </c>
      <c r="E66" s="8">
        <f t="shared" si="2"/>
        <v>5647.1</v>
      </c>
    </row>
    <row r="67" spans="1:5" ht="12.75">
      <c r="A67" s="31" t="s">
        <v>68</v>
      </c>
      <c r="B67" s="12" t="s">
        <v>69</v>
      </c>
      <c r="C67" s="9">
        <f t="shared" si="2"/>
        <v>4931.2</v>
      </c>
      <c r="D67" s="9">
        <f t="shared" si="2"/>
        <v>5277.5</v>
      </c>
      <c r="E67" s="9">
        <f t="shared" si="2"/>
        <v>5647.1</v>
      </c>
    </row>
    <row r="68" spans="1:5" ht="22.5">
      <c r="A68" s="35" t="s">
        <v>70</v>
      </c>
      <c r="B68" s="48" t="s">
        <v>71</v>
      </c>
      <c r="C68" s="14">
        <v>4931.2</v>
      </c>
      <c r="D68" s="14">
        <v>5277.5</v>
      </c>
      <c r="E68" s="14">
        <v>5647.1</v>
      </c>
    </row>
    <row r="69" spans="1:5" ht="25.5">
      <c r="A69" s="4" t="s">
        <v>72</v>
      </c>
      <c r="B69" s="13" t="s">
        <v>73</v>
      </c>
      <c r="C69" s="6">
        <f>SUM(C70,C73)</f>
        <v>530</v>
      </c>
      <c r="D69" s="6">
        <f>SUM(D70,D73)</f>
        <v>120</v>
      </c>
      <c r="E69" s="6">
        <f>SUM(E70,E73)</f>
        <v>130</v>
      </c>
    </row>
    <row r="70" spans="1:5" ht="57" customHeight="1">
      <c r="A70" s="30" t="s">
        <v>74</v>
      </c>
      <c r="B70" s="47" t="s">
        <v>75</v>
      </c>
      <c r="C70" s="8">
        <f aca="true" t="shared" si="3" ref="C70:E71">SUM(C71)</f>
        <v>250</v>
      </c>
      <c r="D70" s="8">
        <f t="shared" si="3"/>
        <v>50</v>
      </c>
      <c r="E70" s="8">
        <f t="shared" si="3"/>
        <v>50</v>
      </c>
    </row>
    <row r="71" spans="1:5" ht="54.75" customHeight="1">
      <c r="A71" s="36" t="s">
        <v>76</v>
      </c>
      <c r="B71" s="12" t="s">
        <v>77</v>
      </c>
      <c r="C71" s="9">
        <f t="shared" si="3"/>
        <v>250</v>
      </c>
      <c r="D71" s="9">
        <f t="shared" si="3"/>
        <v>50</v>
      </c>
      <c r="E71" s="9">
        <f t="shared" si="3"/>
        <v>50</v>
      </c>
    </row>
    <row r="72" spans="1:5" ht="57" customHeight="1">
      <c r="A72" s="37" t="s">
        <v>78</v>
      </c>
      <c r="B72" s="48" t="s">
        <v>79</v>
      </c>
      <c r="C72" s="14">
        <v>250</v>
      </c>
      <c r="D72" s="14">
        <v>50</v>
      </c>
      <c r="E72" s="14">
        <v>50</v>
      </c>
    </row>
    <row r="73" spans="1:5" ht="32.25" customHeight="1">
      <c r="A73" s="30" t="s">
        <v>80</v>
      </c>
      <c r="B73" s="47" t="s">
        <v>81</v>
      </c>
      <c r="C73" s="8">
        <f aca="true" t="shared" si="4" ref="C73:E74">SUM(C74)</f>
        <v>280</v>
      </c>
      <c r="D73" s="8">
        <f t="shared" si="4"/>
        <v>70</v>
      </c>
      <c r="E73" s="8">
        <f t="shared" si="4"/>
        <v>80</v>
      </c>
    </row>
    <row r="74" spans="1:5" ht="22.5">
      <c r="A74" s="36" t="s">
        <v>82</v>
      </c>
      <c r="B74" s="12" t="s">
        <v>83</v>
      </c>
      <c r="C74" s="9">
        <f t="shared" si="4"/>
        <v>280</v>
      </c>
      <c r="D74" s="9">
        <f t="shared" si="4"/>
        <v>70</v>
      </c>
      <c r="E74" s="9">
        <f t="shared" si="4"/>
        <v>80</v>
      </c>
    </row>
    <row r="75" spans="1:5" ht="22.5" customHeight="1">
      <c r="A75" s="37" t="s">
        <v>84</v>
      </c>
      <c r="B75" s="48" t="s">
        <v>85</v>
      </c>
      <c r="C75" s="14">
        <v>280</v>
      </c>
      <c r="D75" s="14">
        <v>70</v>
      </c>
      <c r="E75" s="14">
        <v>80</v>
      </c>
    </row>
    <row r="76" spans="1:5" ht="17.25" customHeight="1">
      <c r="A76" s="4" t="s">
        <v>86</v>
      </c>
      <c r="B76" s="18" t="s">
        <v>87</v>
      </c>
      <c r="C76" s="6">
        <f>SUM(C77,C78,C79)</f>
        <v>310.1</v>
      </c>
      <c r="D76" s="6">
        <f>SUM(D77,D78,D79)</f>
        <v>308</v>
      </c>
      <c r="E76" s="6">
        <f>SUM(E77,E78,E79)</f>
        <v>309</v>
      </c>
    </row>
    <row r="77" spans="1:5" ht="37.5" customHeight="1">
      <c r="A77" s="33" t="s">
        <v>88</v>
      </c>
      <c r="B77" s="47" t="s">
        <v>89</v>
      </c>
      <c r="C77" s="8">
        <v>45</v>
      </c>
      <c r="D77" s="19">
        <v>45</v>
      </c>
      <c r="E77" s="19">
        <v>45</v>
      </c>
    </row>
    <row r="78" spans="1:5" ht="48">
      <c r="A78" s="33" t="s">
        <v>139</v>
      </c>
      <c r="B78" s="47" t="s">
        <v>140</v>
      </c>
      <c r="C78" s="8">
        <v>2.6</v>
      </c>
      <c r="D78" s="19"/>
      <c r="E78" s="19"/>
    </row>
    <row r="79" spans="1:5" ht="24">
      <c r="A79" s="30" t="s">
        <v>90</v>
      </c>
      <c r="B79" s="7" t="s">
        <v>91</v>
      </c>
      <c r="C79" s="8">
        <f>SUM(C80)</f>
        <v>262.5</v>
      </c>
      <c r="D79" s="8">
        <f>SUM(D80)</f>
        <v>263</v>
      </c>
      <c r="E79" s="8">
        <f>SUM(E80)</f>
        <v>264</v>
      </c>
    </row>
    <row r="80" spans="1:5" ht="22.5" customHeight="1">
      <c r="A80" s="37" t="s">
        <v>92</v>
      </c>
      <c r="B80" s="20" t="s">
        <v>93</v>
      </c>
      <c r="C80" s="14">
        <v>262.5</v>
      </c>
      <c r="D80" s="14">
        <v>263</v>
      </c>
      <c r="E80" s="14">
        <v>264</v>
      </c>
    </row>
    <row r="81" spans="1:5" ht="22.5" customHeight="1">
      <c r="A81" s="4" t="s">
        <v>204</v>
      </c>
      <c r="B81" s="18" t="s">
        <v>205</v>
      </c>
      <c r="C81" s="6">
        <f aca="true" t="shared" si="5" ref="C81:E82">SUM(C82)</f>
        <v>24.5</v>
      </c>
      <c r="D81" s="6">
        <f t="shared" si="5"/>
        <v>0</v>
      </c>
      <c r="E81" s="6">
        <f t="shared" si="5"/>
        <v>0</v>
      </c>
    </row>
    <row r="82" spans="1:5" ht="15" customHeight="1">
      <c r="A82" s="30" t="s">
        <v>206</v>
      </c>
      <c r="B82" s="15" t="s">
        <v>207</v>
      </c>
      <c r="C82" s="8">
        <f t="shared" si="5"/>
        <v>24.5</v>
      </c>
      <c r="D82" s="8">
        <f t="shared" si="5"/>
        <v>0</v>
      </c>
      <c r="E82" s="8">
        <f t="shared" si="5"/>
        <v>0</v>
      </c>
    </row>
    <row r="83" spans="1:5" ht="15" customHeight="1">
      <c r="A83" s="37" t="s">
        <v>209</v>
      </c>
      <c r="B83" s="20" t="s">
        <v>208</v>
      </c>
      <c r="C83" s="14">
        <v>24.5</v>
      </c>
      <c r="D83" s="14"/>
      <c r="E83" s="14"/>
    </row>
    <row r="84" spans="1:5" ht="12.75">
      <c r="A84" s="38" t="s">
        <v>94</v>
      </c>
      <c r="B84" s="21" t="s">
        <v>95</v>
      </c>
      <c r="C84" s="70">
        <f>SUM(C85,C130)</f>
        <v>169416.66375</v>
      </c>
      <c r="D84" s="29">
        <f>SUM(D85,D130)</f>
        <v>113598.29999999999</v>
      </c>
      <c r="E84" s="29">
        <f>SUM(E85,E130)</f>
        <v>111821</v>
      </c>
    </row>
    <row r="85" spans="1:5" ht="26.25" customHeight="1">
      <c r="A85" s="39" t="s">
        <v>96</v>
      </c>
      <c r="B85" s="21" t="s">
        <v>97</v>
      </c>
      <c r="C85" s="70">
        <f>SUM(C86,C91,C109,C127)</f>
        <v>172309.04022</v>
      </c>
      <c r="D85" s="6">
        <f>SUM(D86,D91,D109,D127)</f>
        <v>113598.29999999999</v>
      </c>
      <c r="E85" s="6">
        <f>SUM(E86,E91,E109,E127)</f>
        <v>111821</v>
      </c>
    </row>
    <row r="86" spans="1:5" ht="25.5" customHeight="1">
      <c r="A86" s="40" t="s">
        <v>98</v>
      </c>
      <c r="B86" s="23" t="s">
        <v>99</v>
      </c>
      <c r="C86" s="24">
        <f>SUM(C87,C89)</f>
        <v>60554.4</v>
      </c>
      <c r="D86" s="24">
        <f>SUM(D87,D89)</f>
        <v>53845.6</v>
      </c>
      <c r="E86" s="24">
        <f>SUM(E87,E89)</f>
        <v>58376.4</v>
      </c>
    </row>
    <row r="87" spans="1:5" ht="12.75">
      <c r="A87" s="41" t="s">
        <v>100</v>
      </c>
      <c r="B87" s="25" t="s">
        <v>101</v>
      </c>
      <c r="C87" s="8">
        <f>SUM(C88)</f>
        <v>59554.4</v>
      </c>
      <c r="D87" s="8">
        <f>SUM(D88)</f>
        <v>53845.6</v>
      </c>
      <c r="E87" s="8">
        <f>SUM(E88)</f>
        <v>58376.4</v>
      </c>
    </row>
    <row r="88" spans="1:5" ht="21" customHeight="1">
      <c r="A88" s="42" t="s">
        <v>102</v>
      </c>
      <c r="B88" s="26" t="s">
        <v>103</v>
      </c>
      <c r="C88" s="14">
        <v>59554.4</v>
      </c>
      <c r="D88" s="14">
        <v>53845.6</v>
      </c>
      <c r="E88" s="14">
        <v>58376.4</v>
      </c>
    </row>
    <row r="89" spans="1:5" ht="33.75" customHeight="1">
      <c r="A89" s="41" t="s">
        <v>186</v>
      </c>
      <c r="B89" s="25" t="s">
        <v>184</v>
      </c>
      <c r="C89" s="8">
        <f>SUM(C90)</f>
        <v>1000</v>
      </c>
      <c r="D89" s="8">
        <f>SUM(D90)</f>
        <v>0</v>
      </c>
      <c r="E89" s="8">
        <f>SUM(E90)</f>
        <v>0</v>
      </c>
    </row>
    <row r="90" spans="1:5" ht="22.5" customHeight="1">
      <c r="A90" s="42" t="s">
        <v>187</v>
      </c>
      <c r="B90" s="64" t="s">
        <v>185</v>
      </c>
      <c r="C90" s="14">
        <v>1000</v>
      </c>
      <c r="D90" s="14"/>
      <c r="E90" s="14"/>
    </row>
    <row r="91" spans="1:5" ht="25.5">
      <c r="A91" s="57" t="s">
        <v>161</v>
      </c>
      <c r="B91" s="58" t="s">
        <v>162</v>
      </c>
      <c r="C91" s="67">
        <f>SUM(C92,C94,C96,C98)</f>
        <v>51697.140219999994</v>
      </c>
      <c r="D91" s="72">
        <f>SUM(D92,D94,D96,D98)</f>
        <v>1422.2</v>
      </c>
      <c r="E91" s="72">
        <f>SUM(E92,E94,E96,E98)</f>
        <v>1271.4</v>
      </c>
    </row>
    <row r="92" spans="1:5" ht="12.75">
      <c r="A92" s="33" t="s">
        <v>189</v>
      </c>
      <c r="B92" s="59" t="s">
        <v>190</v>
      </c>
      <c r="C92" s="65">
        <f>SUM(C93)</f>
        <v>941.04762</v>
      </c>
      <c r="D92" s="24">
        <f>SUM(D93)</f>
        <v>0</v>
      </c>
      <c r="E92" s="24">
        <f>SUM(E93)</f>
        <v>0</v>
      </c>
    </row>
    <row r="93" spans="1:5" ht="22.5">
      <c r="A93" s="35" t="s">
        <v>191</v>
      </c>
      <c r="B93" s="61" t="s">
        <v>192</v>
      </c>
      <c r="C93" s="66">
        <v>941.04762</v>
      </c>
      <c r="D93" s="14"/>
      <c r="E93" s="14"/>
    </row>
    <row r="94" spans="1:5" ht="36">
      <c r="A94" s="33" t="s">
        <v>210</v>
      </c>
      <c r="B94" s="59" t="s">
        <v>211</v>
      </c>
      <c r="C94" s="73">
        <f>SUM(C95)</f>
        <v>765.205</v>
      </c>
      <c r="D94" s="74">
        <f>SUM(D95)</f>
        <v>0</v>
      </c>
      <c r="E94" s="74">
        <f>SUM(E95)</f>
        <v>0</v>
      </c>
    </row>
    <row r="95" spans="1:5" ht="33.75">
      <c r="A95" s="35" t="s">
        <v>212</v>
      </c>
      <c r="B95" s="61" t="s">
        <v>213</v>
      </c>
      <c r="C95" s="75">
        <v>765.205</v>
      </c>
      <c r="D95" s="14"/>
      <c r="E95" s="14"/>
    </row>
    <row r="96" spans="1:5" ht="60">
      <c r="A96" s="33" t="s">
        <v>198</v>
      </c>
      <c r="B96" s="59" t="s">
        <v>199</v>
      </c>
      <c r="C96" s="69">
        <f>SUM(C97)</f>
        <v>26645.5501</v>
      </c>
      <c r="D96" s="8">
        <f>SUM(D97)</f>
        <v>0</v>
      </c>
      <c r="E96" s="8">
        <f>SUM(E97)</f>
        <v>0</v>
      </c>
    </row>
    <row r="97" spans="1:5" ht="61.5" customHeight="1">
      <c r="A97" s="35" t="s">
        <v>200</v>
      </c>
      <c r="B97" s="61" t="s">
        <v>201</v>
      </c>
      <c r="C97" s="68">
        <v>26645.5501</v>
      </c>
      <c r="D97" s="14"/>
      <c r="E97" s="14"/>
    </row>
    <row r="98" spans="1:5" ht="12.75">
      <c r="A98" s="33" t="s">
        <v>157</v>
      </c>
      <c r="B98" s="59" t="s">
        <v>158</v>
      </c>
      <c r="C98" s="69">
        <f>SUM(C99)</f>
        <v>23345.337499999994</v>
      </c>
      <c r="D98" s="8">
        <f>SUM(D99)</f>
        <v>1422.2</v>
      </c>
      <c r="E98" s="8">
        <f>SUM(E99)</f>
        <v>1271.4</v>
      </c>
    </row>
    <row r="99" spans="1:5" ht="12.75">
      <c r="A99" s="35" t="s">
        <v>159</v>
      </c>
      <c r="B99" s="61" t="s">
        <v>160</v>
      </c>
      <c r="C99" s="68">
        <f>SUM(C100:C108)</f>
        <v>23345.337499999994</v>
      </c>
      <c r="D99" s="14">
        <f>SUM(D100:D108)</f>
        <v>1422.2</v>
      </c>
      <c r="E99" s="14">
        <f>SUM(E100:E108)</f>
        <v>1271.4</v>
      </c>
    </row>
    <row r="100" spans="1:5" ht="33.75">
      <c r="A100" s="60"/>
      <c r="B100" s="61" t="s">
        <v>172</v>
      </c>
      <c r="C100" s="14">
        <v>1250</v>
      </c>
      <c r="D100" s="14"/>
      <c r="E100" s="14"/>
    </row>
    <row r="101" spans="1:5" ht="58.5" customHeight="1">
      <c r="A101" s="60"/>
      <c r="B101" s="61" t="s">
        <v>173</v>
      </c>
      <c r="C101" s="14">
        <v>1323.6</v>
      </c>
      <c r="D101" s="14">
        <v>1274.7</v>
      </c>
      <c r="E101" s="14">
        <v>1271.4</v>
      </c>
    </row>
    <row r="102" spans="1:5" ht="68.25" customHeight="1">
      <c r="A102" s="60"/>
      <c r="B102" s="61" t="s">
        <v>174</v>
      </c>
      <c r="C102" s="14">
        <v>19247.7</v>
      </c>
      <c r="D102" s="14"/>
      <c r="E102" s="14"/>
    </row>
    <row r="103" spans="1:5" ht="35.25" customHeight="1">
      <c r="A103" s="60"/>
      <c r="B103" s="63" t="s">
        <v>175</v>
      </c>
      <c r="C103" s="14">
        <v>243.6</v>
      </c>
      <c r="D103" s="14"/>
      <c r="E103" s="14"/>
    </row>
    <row r="104" spans="1:5" ht="71.25" customHeight="1">
      <c r="A104" s="60"/>
      <c r="B104" s="61" t="s">
        <v>182</v>
      </c>
      <c r="C104" s="14">
        <v>451.6</v>
      </c>
      <c r="D104" s="14">
        <v>147.5</v>
      </c>
      <c r="E104" s="14"/>
    </row>
    <row r="105" spans="1:5" ht="83.25" customHeight="1">
      <c r="A105" s="60"/>
      <c r="B105" s="61" t="s">
        <v>193</v>
      </c>
      <c r="C105" s="68">
        <v>262.2375</v>
      </c>
      <c r="D105" s="14"/>
      <c r="E105" s="14"/>
    </row>
    <row r="106" spans="1:5" ht="44.25" customHeight="1">
      <c r="A106" s="60"/>
      <c r="B106" s="61" t="s">
        <v>214</v>
      </c>
      <c r="C106" s="14">
        <v>30</v>
      </c>
      <c r="D106" s="14"/>
      <c r="E106" s="14"/>
    </row>
    <row r="107" spans="1:5" ht="57.75" customHeight="1">
      <c r="A107" s="60"/>
      <c r="B107" s="61" t="s">
        <v>215</v>
      </c>
      <c r="C107" s="14">
        <v>196.6</v>
      </c>
      <c r="D107" s="14"/>
      <c r="E107" s="14"/>
    </row>
    <row r="108" spans="1:5" ht="37.5" customHeight="1">
      <c r="A108" s="60"/>
      <c r="B108" s="61" t="s">
        <v>216</v>
      </c>
      <c r="C108" s="14">
        <v>340</v>
      </c>
      <c r="D108" s="14"/>
      <c r="E108" s="14"/>
    </row>
    <row r="109" spans="1:5" ht="25.5">
      <c r="A109" s="43" t="s">
        <v>104</v>
      </c>
      <c r="B109" s="52" t="s">
        <v>105</v>
      </c>
      <c r="C109" s="24">
        <f>SUM(C110,C112,C121,C123)</f>
        <v>59701.200000000004</v>
      </c>
      <c r="D109" s="24">
        <f>SUM(D110,D112,D121,D123)</f>
        <v>58330.5</v>
      </c>
      <c r="E109" s="24">
        <f>SUM(E110,E112,E121,E123)</f>
        <v>52173.2</v>
      </c>
    </row>
    <row r="110" spans="1:5" ht="48">
      <c r="A110" s="44" t="s">
        <v>141</v>
      </c>
      <c r="B110" s="47" t="s">
        <v>142</v>
      </c>
      <c r="C110" s="8">
        <f>SUM(C111)</f>
        <v>0.2</v>
      </c>
      <c r="D110" s="8">
        <f>SUM(D111)</f>
        <v>0</v>
      </c>
      <c r="E110" s="8">
        <f>SUM(E111)</f>
        <v>6.6</v>
      </c>
    </row>
    <row r="111" spans="1:5" ht="33.75">
      <c r="A111" s="45" t="s">
        <v>143</v>
      </c>
      <c r="B111" s="48" t="s">
        <v>144</v>
      </c>
      <c r="C111" s="14">
        <v>0.2</v>
      </c>
      <c r="D111" s="14"/>
      <c r="E111" s="14">
        <v>6.6</v>
      </c>
    </row>
    <row r="112" spans="1:5" ht="24">
      <c r="A112" s="33" t="s">
        <v>106</v>
      </c>
      <c r="B112" s="47" t="s">
        <v>107</v>
      </c>
      <c r="C112" s="27">
        <f>SUM(C113)</f>
        <v>2582.7000000000003</v>
      </c>
      <c r="D112" s="27">
        <f>SUM(D113)</f>
        <v>2698</v>
      </c>
      <c r="E112" s="27">
        <f>SUM(E113)</f>
        <v>2716</v>
      </c>
    </row>
    <row r="113" spans="1:5" ht="22.5">
      <c r="A113" s="35" t="s">
        <v>108</v>
      </c>
      <c r="B113" s="48" t="s">
        <v>109</v>
      </c>
      <c r="C113" s="14">
        <f>SUM(C114:C120)</f>
        <v>2582.7000000000003</v>
      </c>
      <c r="D113" s="14">
        <f>SUM(D114:D120)</f>
        <v>2698</v>
      </c>
      <c r="E113" s="14">
        <f>SUM(E114:E120)</f>
        <v>2716</v>
      </c>
    </row>
    <row r="114" spans="1:5" ht="36.75" customHeight="1">
      <c r="A114" s="37"/>
      <c r="B114" s="53" t="s">
        <v>110</v>
      </c>
      <c r="C114" s="14">
        <v>383.8</v>
      </c>
      <c r="D114" s="14">
        <v>386.8</v>
      </c>
      <c r="E114" s="14">
        <v>386.8</v>
      </c>
    </row>
    <row r="115" spans="1:5" ht="33.75">
      <c r="A115" s="37"/>
      <c r="B115" s="53" t="s">
        <v>111</v>
      </c>
      <c r="C115" s="14">
        <v>7</v>
      </c>
      <c r="D115" s="14">
        <v>7</v>
      </c>
      <c r="E115" s="14">
        <v>7</v>
      </c>
    </row>
    <row r="116" spans="1:5" ht="93.75" customHeight="1">
      <c r="A116" s="37"/>
      <c r="B116" s="54" t="s">
        <v>146</v>
      </c>
      <c r="C116" s="14">
        <v>585.8</v>
      </c>
      <c r="D116" s="14">
        <v>709.9</v>
      </c>
      <c r="E116" s="14">
        <v>784.8</v>
      </c>
    </row>
    <row r="117" spans="1:5" ht="67.5">
      <c r="A117" s="37"/>
      <c r="B117" s="53" t="s">
        <v>147</v>
      </c>
      <c r="C117" s="14">
        <v>1514.4</v>
      </c>
      <c r="D117" s="14">
        <v>1521.2</v>
      </c>
      <c r="E117" s="14">
        <v>1514</v>
      </c>
    </row>
    <row r="118" spans="1:5" ht="83.25" customHeight="1">
      <c r="A118" s="37"/>
      <c r="B118" s="53" t="s">
        <v>149</v>
      </c>
      <c r="C118" s="14">
        <v>28.5</v>
      </c>
      <c r="D118" s="14">
        <v>28.5</v>
      </c>
      <c r="E118" s="14">
        <v>15</v>
      </c>
    </row>
    <row r="119" spans="1:5" ht="78.75" customHeight="1">
      <c r="A119" s="37"/>
      <c r="B119" s="53" t="s">
        <v>150</v>
      </c>
      <c r="C119" s="14">
        <v>54.8</v>
      </c>
      <c r="D119" s="14">
        <v>36.2</v>
      </c>
      <c r="E119" s="14"/>
    </row>
    <row r="120" spans="1:5" ht="46.5" customHeight="1">
      <c r="A120" s="37"/>
      <c r="B120" s="53" t="s">
        <v>180</v>
      </c>
      <c r="C120" s="14">
        <v>8.4</v>
      </c>
      <c r="D120" s="14">
        <v>8.4</v>
      </c>
      <c r="E120" s="14">
        <v>8.4</v>
      </c>
    </row>
    <row r="121" spans="1:5" ht="26.25" customHeight="1">
      <c r="A121" s="30" t="s">
        <v>119</v>
      </c>
      <c r="B121" s="55" t="s">
        <v>120</v>
      </c>
      <c r="C121" s="8">
        <f>SUM(C122)</f>
        <v>92.4</v>
      </c>
      <c r="D121" s="8">
        <f>SUM(D122)</f>
        <v>0</v>
      </c>
      <c r="E121" s="8">
        <f>SUM(E122)</f>
        <v>0</v>
      </c>
    </row>
    <row r="122" spans="1:5" ht="18" customHeight="1">
      <c r="A122" s="37" t="s">
        <v>121</v>
      </c>
      <c r="B122" s="53" t="s">
        <v>122</v>
      </c>
      <c r="C122" s="14">
        <v>92.4</v>
      </c>
      <c r="D122" s="16"/>
      <c r="E122" s="16"/>
    </row>
    <row r="123" spans="1:5" ht="18" customHeight="1">
      <c r="A123" s="33" t="s">
        <v>176</v>
      </c>
      <c r="B123" s="62" t="s">
        <v>177</v>
      </c>
      <c r="C123" s="8">
        <f>SUM(C124)</f>
        <v>57025.9</v>
      </c>
      <c r="D123" s="8">
        <f>SUM(D124)</f>
        <v>55632.5</v>
      </c>
      <c r="E123" s="8">
        <f>SUM(E124)</f>
        <v>49450.6</v>
      </c>
    </row>
    <row r="124" spans="1:5" ht="18" customHeight="1">
      <c r="A124" s="35" t="s">
        <v>178</v>
      </c>
      <c r="B124" s="63" t="s">
        <v>179</v>
      </c>
      <c r="C124" s="14">
        <f>SUM(C125:C126)</f>
        <v>57025.9</v>
      </c>
      <c r="D124" s="14">
        <f>SUM(D125:D126)</f>
        <v>55632.5</v>
      </c>
      <c r="E124" s="14">
        <f>SUM(E125:E126)</f>
        <v>49450.6</v>
      </c>
    </row>
    <row r="125" spans="1:5" ht="118.5" customHeight="1">
      <c r="A125" s="35"/>
      <c r="B125" s="64" t="s">
        <v>145</v>
      </c>
      <c r="C125" s="14">
        <v>45010.9</v>
      </c>
      <c r="D125" s="14">
        <v>44580.8</v>
      </c>
      <c r="E125" s="14">
        <v>42056.5</v>
      </c>
    </row>
    <row r="126" spans="1:5" ht="103.5" customHeight="1">
      <c r="A126" s="37"/>
      <c r="B126" s="64" t="s">
        <v>148</v>
      </c>
      <c r="C126" s="14">
        <v>12015</v>
      </c>
      <c r="D126" s="14">
        <v>11051.7</v>
      </c>
      <c r="E126" s="14">
        <v>7394.1</v>
      </c>
    </row>
    <row r="127" spans="1:5" ht="16.5" customHeight="1">
      <c r="A127" s="34" t="s">
        <v>112</v>
      </c>
      <c r="B127" s="56" t="s">
        <v>113</v>
      </c>
      <c r="C127" s="24">
        <f aca="true" t="shared" si="6" ref="C127:E128">SUM(C128)</f>
        <v>356.3</v>
      </c>
      <c r="D127" s="24">
        <f t="shared" si="6"/>
        <v>0</v>
      </c>
      <c r="E127" s="24">
        <f t="shared" si="6"/>
        <v>0</v>
      </c>
    </row>
    <row r="128" spans="1:5" ht="48">
      <c r="A128" s="30" t="s">
        <v>114</v>
      </c>
      <c r="B128" s="55" t="s">
        <v>115</v>
      </c>
      <c r="C128" s="8">
        <f t="shared" si="6"/>
        <v>356.3</v>
      </c>
      <c r="D128" s="8">
        <f t="shared" si="6"/>
        <v>0</v>
      </c>
      <c r="E128" s="8">
        <f t="shared" si="6"/>
        <v>0</v>
      </c>
    </row>
    <row r="129" spans="1:5" ht="45">
      <c r="A129" s="37" t="s">
        <v>116</v>
      </c>
      <c r="B129" s="53" t="s">
        <v>117</v>
      </c>
      <c r="C129" s="14">
        <v>356.3</v>
      </c>
      <c r="D129" s="16"/>
      <c r="E129" s="16"/>
    </row>
    <row r="130" spans="1:5" ht="38.25">
      <c r="A130" s="34" t="s">
        <v>194</v>
      </c>
      <c r="B130" s="71" t="s">
        <v>195</v>
      </c>
      <c r="C130" s="67">
        <f>SUM(C131)</f>
        <v>-2892.37647</v>
      </c>
      <c r="D130" s="24">
        <f>SUM(D131)</f>
        <v>0</v>
      </c>
      <c r="E130" s="24">
        <f>SUM(E131)</f>
        <v>0</v>
      </c>
    </row>
    <row r="131" spans="1:5" ht="33.75">
      <c r="A131" s="37" t="s">
        <v>196</v>
      </c>
      <c r="B131" s="64" t="s">
        <v>197</v>
      </c>
      <c r="C131" s="66">
        <v>-2892.37647</v>
      </c>
      <c r="D131" s="16"/>
      <c r="E131" s="16"/>
    </row>
    <row r="132" spans="1:5" ht="12.75">
      <c r="A132" s="34"/>
      <c r="B132" s="22" t="s">
        <v>118</v>
      </c>
      <c r="C132" s="70">
        <f>SUM(C22,C84)</f>
        <v>196870.66375</v>
      </c>
      <c r="D132" s="29">
        <f>SUM(D22,D84)</f>
        <v>143092.59999999998</v>
      </c>
      <c r="E132" s="29">
        <f>SUM(E22,E84)</f>
        <v>143538.1</v>
      </c>
    </row>
  </sheetData>
  <sheetProtection/>
  <mergeCells count="19">
    <mergeCell ref="B8:E8"/>
    <mergeCell ref="C9:E9"/>
    <mergeCell ref="D13:E13"/>
    <mergeCell ref="A19:A20"/>
    <mergeCell ref="B19:B20"/>
    <mergeCell ref="C19:E19"/>
    <mergeCell ref="A17:E17"/>
    <mergeCell ref="B14:E14"/>
    <mergeCell ref="C15:E15"/>
    <mergeCell ref="D1:E1"/>
    <mergeCell ref="B2:E2"/>
    <mergeCell ref="C3:E3"/>
    <mergeCell ref="D10:E10"/>
    <mergeCell ref="B11:E11"/>
    <mergeCell ref="C12:E12"/>
    <mergeCell ref="D4:E4"/>
    <mergeCell ref="B5:E5"/>
    <mergeCell ref="C6:E6"/>
    <mergeCell ref="D7:E7"/>
  </mergeCells>
  <printOptions/>
  <pageMargins left="0.7874015748031497" right="0" top="0.3937007874015748" bottom="0.1968503937007874" header="0.3149606299212598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2014-05-05T10:32:55Z</cp:lastPrinted>
  <dcterms:created xsi:type="dcterms:W3CDTF">2013-01-01T12:42:26Z</dcterms:created>
  <dcterms:modified xsi:type="dcterms:W3CDTF">2014-09-15T12:35:15Z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