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<sst xmlns="http://schemas.openxmlformats.org/spreadsheetml/2006/main" count="138" uniqueCount="129">
  <si>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</si>
  <si>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</si>
  <si>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</si>
  <si>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</si>
  <si>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</si>
  <si>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</si>
  <si>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</si>
  <si>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</si>
  <si>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</si>
  <si>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</si>
  <si>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</si>
  <si>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</si>
  <si>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</si>
  <si>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</si>
  <si>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</si>
  <si>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</si>
  <si>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</si>
  <si>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</si>
  <si>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</si>
  <si>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</si>
  <si>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</si>
  <si>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</si>
  <si>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</si>
  <si>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</si>
  <si>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</si>
  <si>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</si>
  <si>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</si>
  <si>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</si>
  <si>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</si>
  <si>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</si>
  <si>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</si>
  <si>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</si>
  <si>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</si>
  <si>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</si>
  <si>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</si>
  <si>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</si>
  <si>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</si>
  <si>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</si>
  <si>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</si>
  <si>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</si>
  <si>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</si>
  <si>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</si>
  <si>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</si>
  <si>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</si>
  <si>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</si>
  <si>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</si>
  <si>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</si>
  <si>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</si>
  <si>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</si>
  <si>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</si>
  <si>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</si>
  <si>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</si>
  <si>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</si>
  <si>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</si>
  <si>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</si>
  <si>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</si>
  <si>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</si>
  <si>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</si>
  <si>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</si>
  <si>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</si>
  <si>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</si>
  <si>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</si>
  <si>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</si>
  <si>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</si>
  <si>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</si>
  <si>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</si>
  <si>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</si>
  <si>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</si>
  <si>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</si>
  <si>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</si>
  <si>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</si>
  <si>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</si>
  <si>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</si>
  <si>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</si>
  <si>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</si>
  <si>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</si>
  <si>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</si>
  <si>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</si>
  <si>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</si>
  <si>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</si>
  <si>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</si>
  <si>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</si>
  <si>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</si>
  <si>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</si>
  <si>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</si>
  <si>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</si>
  <si>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</si>
  <si>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</si>
  <si>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</si>
  <si>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</si>
  <si>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</si>
  <si>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</si>
  <si>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</si>
  <si>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</si>
  <si>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</si>
  <si>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</si>
  <si>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</si>
  <si>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</si>
  <si>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</si>
  <si>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</si>
  <si>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</si>
  <si>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</si>
  <si>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</si>
  <si>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</si>
  <si>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</si>
  <si>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</si>
  <si>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</si>
  <si>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</si>
  <si>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</si>
  <si>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</si>
  <si>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</si>
  <si>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</si>
  <si>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</si>
  <si>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</si>
  <si>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</si>
  <si>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</si>
  <si>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</si>
  <si>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</si>
  <si>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</si>
  <si>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</si>
  <si>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</si>
  <si>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</si>
  <si>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</si>
  <si>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</si>
  <si>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</si>
  <si>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</si>
  <si>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</si>
  <si>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</si>
  <si>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по состоянию на 01.03.2017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</si>
</sst>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6" fillId="0" borderId="24" xfId="0" applyFont="1" applyBorder="1" applyAlignment="1">
      <alignment vertical="top" wrapText="1"/>
    </xf>
    <xf numFmtId="0" fontId="47" fillId="34" borderId="25" xfId="0" applyFont="1" applyFill="1" applyBorder="1" applyAlignment="1">
      <alignment vertical="top" wrapText="1"/>
    </xf>
    <xf numFmtId="49" fontId="3" fillId="0" borderId="23" xfId="5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vertical="top" wrapText="1"/>
    </xf>
    <xf numFmtId="164" fontId="3" fillId="0" borderId="26" xfId="53" applyNumberFormat="1" applyFont="1" applyBorder="1" applyAlignment="1">
      <alignment vertical="top"/>
      <protection/>
    </xf>
    <xf numFmtId="0" fontId="47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7" xfId="53" applyNumberFormat="1" applyFont="1" applyBorder="1" applyAlignment="1">
      <alignment vertical="top"/>
      <protection/>
    </xf>
    <xf numFmtId="0" fontId="47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0" fontId="2" fillId="0" borderId="0" xfId="53" applyFont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2" sqref="E3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1" t="s">
        <v>79</v>
      </c>
      <c r="B3" s="72"/>
      <c r="C3" s="72"/>
      <c r="D3" s="72"/>
      <c r="E3" s="72"/>
      <c r="F3" s="72"/>
    </row>
    <row r="4" spans="1:6" ht="12.75">
      <c r="A4" s="73" t="s">
        <v>128</v>
      </c>
      <c r="B4" s="72"/>
      <c r="C4" s="72"/>
      <c r="D4" s="72"/>
      <c r="E4" s="72"/>
      <c r="F4" s="72"/>
    </row>
    <row r="5" spans="1:6" ht="12.75">
      <c r="A5" s="7"/>
      <c r="B5" s="8"/>
      <c r="C5" s="8"/>
      <c r="D5" s="8"/>
      <c r="E5" s="8"/>
      <c r="F5" s="8"/>
    </row>
    <row r="6" spans="1:6" ht="15.75">
      <c r="A6" s="9" t="s">
        <v>0</v>
      </c>
      <c r="B6" s="8"/>
      <c r="C6" s="8"/>
      <c r="D6" s="8"/>
      <c r="E6" s="8"/>
      <c r="F6" s="8"/>
    </row>
    <row r="7" spans="1:6" ht="13.5">
      <c r="A7" s="8"/>
      <c r="B7" s="8"/>
      <c r="C7" s="8"/>
      <c r="D7" s="8"/>
      <c r="E7" s="74" t="s">
        <v>90</v>
      </c>
      <c r="F7" s="75"/>
    </row>
    <row r="8" spans="1:6" ht="51">
      <c r="A8" s="10" t="s">
        <v>1</v>
      </c>
      <c r="B8" s="11" t="s">
        <v>2</v>
      </c>
      <c r="C8" s="12" t="s">
        <v>109</v>
      </c>
      <c r="D8" s="12" t="s">
        <v>110</v>
      </c>
      <c r="E8" s="12" t="s">
        <v>70</v>
      </c>
      <c r="F8" s="12" t="s">
        <v>71</v>
      </c>
    </row>
    <row r="9" spans="1:8" ht="12.75">
      <c r="A9" s="13" t="s">
        <v>3</v>
      </c>
      <c r="B9" s="14" t="s">
        <v>63</v>
      </c>
      <c r="C9" s="15">
        <v>19560</v>
      </c>
      <c r="D9" s="15">
        <v>19560</v>
      </c>
      <c r="E9" s="15">
        <v>3078.5</v>
      </c>
      <c r="F9" s="15">
        <f>SUM(E9/D9*100)</f>
        <v>15.738752556237218</v>
      </c>
      <c r="H9" s="4"/>
    </row>
    <row r="10" spans="1:8" ht="38.25">
      <c r="A10" s="16" t="s">
        <v>80</v>
      </c>
      <c r="B10" s="17" t="s">
        <v>81</v>
      </c>
      <c r="C10" s="18">
        <v>5556.4</v>
      </c>
      <c r="D10" s="18">
        <v>5556.4</v>
      </c>
      <c r="E10" s="19">
        <v>513.5</v>
      </c>
      <c r="F10" s="18">
        <f>SUM(E10/D10*100)</f>
        <v>9.241595277517819</v>
      </c>
      <c r="H10" s="4"/>
    </row>
    <row r="11" spans="1:8" ht="25.5">
      <c r="A11" s="20" t="s">
        <v>4</v>
      </c>
      <c r="B11" s="21" t="s">
        <v>61</v>
      </c>
      <c r="C11" s="18">
        <v>2600</v>
      </c>
      <c r="D11" s="18">
        <v>2600</v>
      </c>
      <c r="E11" s="19">
        <v>597.9</v>
      </c>
      <c r="F11" s="18">
        <f>SUM(E11/D11*100)</f>
        <v>22.996153846153845</v>
      </c>
      <c r="H11" s="4"/>
    </row>
    <row r="12" spans="1:8" ht="25.5">
      <c r="A12" s="22" t="s">
        <v>5</v>
      </c>
      <c r="B12" s="23" t="s">
        <v>62</v>
      </c>
      <c r="C12" s="24">
        <v>420</v>
      </c>
      <c r="D12" s="24">
        <v>420</v>
      </c>
      <c r="E12" s="25">
        <v>0.1</v>
      </c>
      <c r="F12" s="26">
        <f>SUM(E12/D12*100)</f>
        <v>0.023809523809523808</v>
      </c>
      <c r="H12" s="4"/>
    </row>
    <row r="13" spans="1:8" ht="38.25" hidden="1">
      <c r="A13" s="13" t="s">
        <v>6</v>
      </c>
      <c r="B13" s="14" t="s">
        <v>7</v>
      </c>
      <c r="C13" s="15">
        <v>0</v>
      </c>
      <c r="D13" s="15">
        <v>0</v>
      </c>
      <c r="E13" s="15">
        <v>0</v>
      </c>
      <c r="F13" s="15"/>
      <c r="H13" s="4"/>
    </row>
    <row r="14" spans="1:8" ht="12.75" hidden="1">
      <c r="A14" s="13" t="s">
        <v>82</v>
      </c>
      <c r="B14" s="14" t="s">
        <v>85</v>
      </c>
      <c r="C14" s="15">
        <v>0</v>
      </c>
      <c r="D14" s="15">
        <v>0</v>
      </c>
      <c r="E14" s="15">
        <v>0</v>
      </c>
      <c r="F14" s="15"/>
      <c r="H14" s="4"/>
    </row>
    <row r="15" spans="1:8" ht="12.75">
      <c r="A15" s="13" t="s">
        <v>83</v>
      </c>
      <c r="B15" s="27" t="s">
        <v>8</v>
      </c>
      <c r="C15" s="15">
        <v>850</v>
      </c>
      <c r="D15" s="15">
        <v>850</v>
      </c>
      <c r="E15" s="28">
        <v>63.9</v>
      </c>
      <c r="F15" s="15">
        <f>SUM(E15/D15*100)</f>
        <v>7.517647058823529</v>
      </c>
      <c r="G15" s="3"/>
      <c r="H15" s="4"/>
    </row>
    <row r="16" spans="1:8" ht="25.5">
      <c r="A16" s="16" t="s">
        <v>84</v>
      </c>
      <c r="B16" s="29" t="s">
        <v>64</v>
      </c>
      <c r="C16" s="30">
        <v>138</v>
      </c>
      <c r="D16" s="30">
        <v>138</v>
      </c>
      <c r="E16" s="31">
        <v>0</v>
      </c>
      <c r="F16" s="15">
        <f>SUM(E16/D16*100)</f>
        <v>0</v>
      </c>
      <c r="H16" s="4"/>
    </row>
    <row r="17" spans="1:8" ht="51">
      <c r="A17" s="20" t="s">
        <v>9</v>
      </c>
      <c r="B17" s="21" t="s">
        <v>65</v>
      </c>
      <c r="C17" s="18">
        <v>1250</v>
      </c>
      <c r="D17" s="18">
        <v>1250</v>
      </c>
      <c r="E17" s="19">
        <v>11.49</v>
      </c>
      <c r="F17" s="15">
        <f aca="true" t="shared" si="0" ref="F17:F23">SUM(E17/D17*100)</f>
        <v>0.9192</v>
      </c>
      <c r="H17" s="4"/>
    </row>
    <row r="18" spans="1:8" ht="51" customHeight="1">
      <c r="A18" s="20" t="s">
        <v>10</v>
      </c>
      <c r="B18" s="32" t="s">
        <v>11</v>
      </c>
      <c r="C18" s="33">
        <v>475</v>
      </c>
      <c r="D18" s="33">
        <v>475</v>
      </c>
      <c r="E18" s="34">
        <v>33.8</v>
      </c>
      <c r="F18" s="35">
        <f t="shared" si="0"/>
        <v>7.11578947368421</v>
      </c>
      <c r="H18" s="4"/>
    </row>
    <row r="19" spans="1:8" ht="25.5">
      <c r="A19" s="13" t="s">
        <v>12</v>
      </c>
      <c r="B19" s="14" t="s">
        <v>66</v>
      </c>
      <c r="C19" s="15">
        <v>42</v>
      </c>
      <c r="D19" s="15">
        <v>42</v>
      </c>
      <c r="E19" s="15">
        <v>18.4</v>
      </c>
      <c r="F19" s="15">
        <f t="shared" si="0"/>
        <v>43.8095238095238</v>
      </c>
      <c r="H19" s="4"/>
    </row>
    <row r="20" spans="1:8" ht="12.75">
      <c r="A20" s="16" t="s">
        <v>13</v>
      </c>
      <c r="B20" s="17" t="s">
        <v>14</v>
      </c>
      <c r="C20" s="26">
        <v>5928.6</v>
      </c>
      <c r="D20" s="26">
        <v>5928.6</v>
      </c>
      <c r="E20" s="25">
        <v>765.2</v>
      </c>
      <c r="F20" s="26">
        <f t="shared" si="0"/>
        <v>12.906925749755423</v>
      </c>
      <c r="H20" s="4"/>
    </row>
    <row r="21" spans="1:8" ht="38.25">
      <c r="A21" s="13" t="s">
        <v>15</v>
      </c>
      <c r="B21" s="14" t="s">
        <v>67</v>
      </c>
      <c r="C21" s="15">
        <v>50</v>
      </c>
      <c r="D21" s="15">
        <v>50</v>
      </c>
      <c r="E21" s="15">
        <v>0</v>
      </c>
      <c r="F21" s="15">
        <f t="shared" si="0"/>
        <v>0</v>
      </c>
      <c r="H21" s="4"/>
    </row>
    <row r="22" spans="1:8" ht="51">
      <c r="A22" s="36" t="s">
        <v>16</v>
      </c>
      <c r="B22" s="17" t="s">
        <v>69</v>
      </c>
      <c r="C22" s="26">
        <v>135</v>
      </c>
      <c r="D22" s="26">
        <v>135</v>
      </c>
      <c r="E22" s="25">
        <v>30.7</v>
      </c>
      <c r="F22" s="26">
        <f t="shared" si="0"/>
        <v>22.74074074074074</v>
      </c>
      <c r="H22" s="4"/>
    </row>
    <row r="23" spans="1:8" ht="25.5">
      <c r="A23" s="13" t="s">
        <v>17</v>
      </c>
      <c r="B23" s="14" t="s">
        <v>68</v>
      </c>
      <c r="C23" s="15">
        <v>116</v>
      </c>
      <c r="D23" s="15">
        <v>116</v>
      </c>
      <c r="E23" s="15">
        <v>25.4</v>
      </c>
      <c r="F23" s="15">
        <f t="shared" si="0"/>
        <v>21.89655172413793</v>
      </c>
      <c r="H23" s="4"/>
    </row>
    <row r="24" spans="1:8" ht="12.75">
      <c r="A24" s="13" t="s">
        <v>18</v>
      </c>
      <c r="B24" s="27" t="s">
        <v>19</v>
      </c>
      <c r="C24" s="15">
        <v>0</v>
      </c>
      <c r="D24" s="15">
        <v>0</v>
      </c>
      <c r="E24" s="15">
        <v>0</v>
      </c>
      <c r="F24" s="15"/>
      <c r="H24" s="4"/>
    </row>
    <row r="25" spans="1:8" ht="12.75">
      <c r="A25" s="37" t="s">
        <v>20</v>
      </c>
      <c r="B25" s="38" t="s">
        <v>21</v>
      </c>
      <c r="C25" s="18">
        <v>0</v>
      </c>
      <c r="D25" s="18">
        <v>0</v>
      </c>
      <c r="E25" s="18">
        <v>0</v>
      </c>
      <c r="F25" s="15"/>
      <c r="H25" s="4"/>
    </row>
    <row r="26" spans="1:8" ht="12.75">
      <c r="A26" s="39"/>
      <c r="B26" s="40" t="s">
        <v>22</v>
      </c>
      <c r="C26" s="41">
        <f>SUM(C9:C25)</f>
        <v>37121</v>
      </c>
      <c r="D26" s="41">
        <f>SUM(D9:D25)</f>
        <v>37121</v>
      </c>
      <c r="E26" s="41">
        <f>SUM(E9:E25)</f>
        <v>5138.8899999999985</v>
      </c>
      <c r="F26" s="41">
        <f aca="true" t="shared" si="1" ref="F26:F31">SUM(E26/D26*100)</f>
        <v>13.843619514560487</v>
      </c>
      <c r="H26" s="4"/>
    </row>
    <row r="27" spans="1:8" ht="12.75">
      <c r="A27" s="39" t="s">
        <v>23</v>
      </c>
      <c r="B27" s="42" t="s">
        <v>24</v>
      </c>
      <c r="C27" s="41">
        <f>SUM(C28:C32)</f>
        <v>112337</v>
      </c>
      <c r="D27" s="41">
        <f>SUM(D28:D32)</f>
        <v>112337</v>
      </c>
      <c r="E27" s="41">
        <f>SUM(E28:E32)</f>
        <v>18607.800000000003</v>
      </c>
      <c r="F27" s="43">
        <f t="shared" si="1"/>
        <v>16.56426644827617</v>
      </c>
      <c r="H27" s="4"/>
    </row>
    <row r="28" spans="1:8" ht="12.75">
      <c r="A28" s="20" t="s">
        <v>25</v>
      </c>
      <c r="B28" s="44" t="s">
        <v>26</v>
      </c>
      <c r="C28" s="33">
        <v>54873.8</v>
      </c>
      <c r="D28" s="33">
        <v>54873.8</v>
      </c>
      <c r="E28" s="34">
        <v>9145.6</v>
      </c>
      <c r="F28" s="45">
        <f t="shared" si="1"/>
        <v>16.666605921222878</v>
      </c>
      <c r="H28" s="4"/>
    </row>
    <row r="29" spans="1:8" ht="12.75">
      <c r="A29" s="39" t="s">
        <v>27</v>
      </c>
      <c r="B29" s="46" t="s">
        <v>28</v>
      </c>
      <c r="C29" s="45">
        <v>277.2</v>
      </c>
      <c r="D29" s="45">
        <v>277.2</v>
      </c>
      <c r="E29" s="45">
        <v>0</v>
      </c>
      <c r="F29" s="18">
        <f t="shared" si="1"/>
        <v>0</v>
      </c>
      <c r="H29" s="4"/>
    </row>
    <row r="30" spans="1:8" ht="12.75">
      <c r="A30" s="39" t="s">
        <v>29</v>
      </c>
      <c r="B30" s="46" t="s">
        <v>30</v>
      </c>
      <c r="C30" s="45">
        <v>56856</v>
      </c>
      <c r="D30" s="45">
        <v>56856</v>
      </c>
      <c r="E30" s="45">
        <v>9386.3</v>
      </c>
      <c r="F30" s="18">
        <f t="shared" si="1"/>
        <v>16.508899676375403</v>
      </c>
      <c r="H30" s="4"/>
    </row>
    <row r="31" spans="1:8" ht="12.75">
      <c r="A31" s="39" t="s">
        <v>31</v>
      </c>
      <c r="B31" s="46" t="s">
        <v>32</v>
      </c>
      <c r="C31" s="45">
        <v>330</v>
      </c>
      <c r="D31" s="45">
        <v>330</v>
      </c>
      <c r="E31" s="45">
        <v>75.9</v>
      </c>
      <c r="F31" s="18">
        <f t="shared" si="1"/>
        <v>23</v>
      </c>
      <c r="H31" s="4"/>
    </row>
    <row r="32" spans="1:8" ht="25.5">
      <c r="A32" s="39" t="s">
        <v>33</v>
      </c>
      <c r="B32" s="47" t="s">
        <v>34</v>
      </c>
      <c r="C32" s="45">
        <v>0</v>
      </c>
      <c r="D32" s="45">
        <v>0</v>
      </c>
      <c r="E32" s="45">
        <v>0</v>
      </c>
      <c r="F32" s="15"/>
      <c r="H32" s="4"/>
    </row>
    <row r="33" spans="1:6" ht="12.75">
      <c r="A33" s="39" t="s">
        <v>35</v>
      </c>
      <c r="B33" s="42" t="s">
        <v>36</v>
      </c>
      <c r="C33" s="41">
        <f>SUM(C26:C27)</f>
        <v>149458</v>
      </c>
      <c r="D33" s="41">
        <f>SUM(D26:D27)</f>
        <v>149458</v>
      </c>
      <c r="E33" s="41">
        <f>SUM(E26,E27)</f>
        <v>23746.690000000002</v>
      </c>
      <c r="F33" s="41">
        <f>SUM(E33/D33*100)</f>
        <v>15.888537247922496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22">
      <selection activeCell="D6" sqref="D6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 t="s">
        <v>37</v>
      </c>
      <c r="B1" s="48"/>
      <c r="C1" s="5"/>
      <c r="D1" s="5"/>
      <c r="E1" s="5"/>
      <c r="F1" s="5"/>
    </row>
    <row r="2" spans="1:6" ht="13.5">
      <c r="A2" s="5"/>
      <c r="B2" s="5"/>
      <c r="C2" s="5"/>
      <c r="D2" s="5"/>
      <c r="E2" s="76" t="s">
        <v>90</v>
      </c>
      <c r="F2" s="77"/>
    </row>
    <row r="3" spans="1:6" ht="51">
      <c r="A3" s="49" t="s">
        <v>76</v>
      </c>
      <c r="B3" s="49" t="s">
        <v>77</v>
      </c>
      <c r="C3" s="49" t="s">
        <v>109</v>
      </c>
      <c r="D3" s="49" t="s">
        <v>78</v>
      </c>
      <c r="E3" s="49" t="s">
        <v>70</v>
      </c>
      <c r="F3" s="49" t="s">
        <v>71</v>
      </c>
    </row>
    <row r="4" spans="1:6" ht="12.75">
      <c r="A4" s="50" t="s">
        <v>91</v>
      </c>
      <c r="B4" s="51" t="s">
        <v>38</v>
      </c>
      <c r="C4" s="52">
        <f>SUM(C5:C10)</f>
        <v>25025.3</v>
      </c>
      <c r="D4" s="52">
        <f>SUM(D5:D10)</f>
        <v>25181.2</v>
      </c>
      <c r="E4" s="52">
        <f>SUM(E5:E10)</f>
        <v>3554.8</v>
      </c>
      <c r="F4" s="52">
        <f>SUM(E4/D4*100)</f>
        <v>14.116880847616475</v>
      </c>
    </row>
    <row r="5" spans="1:6" ht="38.25" hidden="1">
      <c r="A5" s="53" t="s">
        <v>92</v>
      </c>
      <c r="B5" s="29" t="s">
        <v>72</v>
      </c>
      <c r="C5" s="35"/>
      <c r="D5" s="35"/>
      <c r="E5" s="35"/>
      <c r="F5" s="35">
        <v>0</v>
      </c>
    </row>
    <row r="6" spans="1:6" ht="51">
      <c r="A6" s="54" t="s">
        <v>115</v>
      </c>
      <c r="B6" s="14" t="s">
        <v>116</v>
      </c>
      <c r="C6" s="15">
        <v>1132.8</v>
      </c>
      <c r="D6" s="15">
        <v>1132.8</v>
      </c>
      <c r="E6" s="15">
        <v>189.4</v>
      </c>
      <c r="F6" s="52">
        <f>SUM(E6/D6*100)</f>
        <v>16.719632768361585</v>
      </c>
    </row>
    <row r="7" spans="1:6" ht="25.5">
      <c r="A7" s="55" t="s">
        <v>93</v>
      </c>
      <c r="B7" s="17" t="s">
        <v>73</v>
      </c>
      <c r="C7" s="18">
        <v>17584</v>
      </c>
      <c r="D7" s="18">
        <v>17593.9</v>
      </c>
      <c r="E7" s="18">
        <v>2504.2</v>
      </c>
      <c r="F7" s="18">
        <f>SUM(E7/D7*100)</f>
        <v>14.233342237934737</v>
      </c>
    </row>
    <row r="8" spans="1:6" ht="25.5">
      <c r="A8" s="55" t="s">
        <v>94</v>
      </c>
      <c r="B8" s="21" t="s">
        <v>74</v>
      </c>
      <c r="C8" s="18">
        <v>3526.8</v>
      </c>
      <c r="D8" s="18">
        <v>3526.8</v>
      </c>
      <c r="E8" s="18">
        <v>494.8</v>
      </c>
      <c r="F8" s="18">
        <f>SUM(E8/D8*100)</f>
        <v>14.029715322672109</v>
      </c>
    </row>
    <row r="9" spans="1:6" ht="12.75">
      <c r="A9" s="56" t="s">
        <v>95</v>
      </c>
      <c r="B9" s="57" t="s">
        <v>39</v>
      </c>
      <c r="C9" s="45">
        <v>432</v>
      </c>
      <c r="D9" s="45">
        <v>332</v>
      </c>
      <c r="E9" s="45"/>
      <c r="F9" s="18">
        <f>SUM(E9/D9*100)</f>
        <v>0</v>
      </c>
    </row>
    <row r="10" spans="1:6" ht="12.75">
      <c r="A10" s="56" t="s">
        <v>96</v>
      </c>
      <c r="B10" s="57" t="s">
        <v>40</v>
      </c>
      <c r="C10" s="45">
        <v>2349.7</v>
      </c>
      <c r="D10" s="45">
        <v>2595.7</v>
      </c>
      <c r="E10" s="45">
        <v>366.4</v>
      </c>
      <c r="F10" s="33">
        <f aca="true" t="shared" si="0" ref="F10:F30">SUM(E10/D10*100)</f>
        <v>14.11565281041723</v>
      </c>
    </row>
    <row r="11" spans="1:6" ht="25.5">
      <c r="A11" s="50" t="s">
        <v>87</v>
      </c>
      <c r="B11" s="58" t="s">
        <v>86</v>
      </c>
      <c r="C11" s="41">
        <f>C12+C14</f>
        <v>36.8</v>
      </c>
      <c r="D11" s="41">
        <f>D12+D14</f>
        <v>36.8</v>
      </c>
      <c r="E11" s="41">
        <f>E13+E14</f>
        <v>0</v>
      </c>
      <c r="F11" s="33">
        <f t="shared" si="0"/>
        <v>0</v>
      </c>
    </row>
    <row r="12" spans="1:6" ht="51.75" customHeight="1" hidden="1">
      <c r="A12" s="56" t="s">
        <v>111</v>
      </c>
      <c r="B12" s="59" t="s">
        <v>112</v>
      </c>
      <c r="C12" s="45">
        <v>0</v>
      </c>
      <c r="D12" s="45">
        <v>0</v>
      </c>
      <c r="E12" s="45"/>
      <c r="F12" s="33"/>
    </row>
    <row r="13" spans="1:6" ht="14.25" customHeight="1" hidden="1">
      <c r="A13" s="60" t="s">
        <v>111</v>
      </c>
      <c r="B13" s="61" t="s">
        <v>32</v>
      </c>
      <c r="C13" s="62"/>
      <c r="D13" s="62"/>
      <c r="E13" s="45"/>
      <c r="F13" s="33"/>
    </row>
    <row r="14" spans="1:6" ht="39.75" customHeight="1">
      <c r="A14" s="56" t="s">
        <v>114</v>
      </c>
      <c r="B14" s="63" t="s">
        <v>113</v>
      </c>
      <c r="C14" s="45">
        <v>36.8</v>
      </c>
      <c r="D14" s="45">
        <v>36.8</v>
      </c>
      <c r="E14" s="45">
        <v>0</v>
      </c>
      <c r="F14" s="33">
        <f t="shared" si="0"/>
        <v>0</v>
      </c>
    </row>
    <row r="15" spans="1:6" ht="12.75">
      <c r="A15" s="50" t="s">
        <v>97</v>
      </c>
      <c r="B15" s="40" t="s">
        <v>41</v>
      </c>
      <c r="C15" s="41">
        <f>SUM(C16:C19)</f>
        <v>6777</v>
      </c>
      <c r="D15" s="41">
        <f>SUM(D16:D19)</f>
        <v>8246.1</v>
      </c>
      <c r="E15" s="41">
        <f>SUM(E16:E19)</f>
        <v>221.2</v>
      </c>
      <c r="F15" s="41">
        <f t="shared" si="0"/>
        <v>2.682480202762518</v>
      </c>
    </row>
    <row r="16" spans="1:6" ht="12.75">
      <c r="A16" s="56" t="s">
        <v>98</v>
      </c>
      <c r="B16" s="57" t="s">
        <v>42</v>
      </c>
      <c r="C16" s="45">
        <v>6</v>
      </c>
      <c r="D16" s="45">
        <v>6</v>
      </c>
      <c r="E16" s="45">
        <v>0</v>
      </c>
      <c r="F16" s="45">
        <f t="shared" si="0"/>
        <v>0</v>
      </c>
    </row>
    <row r="17" spans="1:6" ht="12.75">
      <c r="A17" s="56" t="s">
        <v>99</v>
      </c>
      <c r="B17" s="57" t="s">
        <v>43</v>
      </c>
      <c r="C17" s="45">
        <v>1000</v>
      </c>
      <c r="D17" s="45">
        <v>1000</v>
      </c>
      <c r="E17" s="45">
        <v>0</v>
      </c>
      <c r="F17" s="45">
        <f t="shared" si="0"/>
        <v>0</v>
      </c>
    </row>
    <row r="18" spans="1:6" ht="12.75">
      <c r="A18" s="56" t="s">
        <v>100</v>
      </c>
      <c r="B18" s="57" t="s">
        <v>44</v>
      </c>
      <c r="C18" s="45">
        <v>5556.4</v>
      </c>
      <c r="D18" s="45">
        <v>6945.5</v>
      </c>
      <c r="E18" s="45">
        <v>221.2</v>
      </c>
      <c r="F18" s="45">
        <f t="shared" si="0"/>
        <v>3.1847959110215247</v>
      </c>
    </row>
    <row r="19" spans="1:6" ht="25.5">
      <c r="A19" s="56" t="s">
        <v>101</v>
      </c>
      <c r="B19" s="64" t="s">
        <v>45</v>
      </c>
      <c r="C19" s="45">
        <v>214.6</v>
      </c>
      <c r="D19" s="45">
        <v>294.6</v>
      </c>
      <c r="E19" s="45">
        <v>0</v>
      </c>
      <c r="F19" s="45">
        <f t="shared" si="0"/>
        <v>0</v>
      </c>
    </row>
    <row r="20" spans="1:6" ht="12.75" hidden="1">
      <c r="A20" s="50" t="s">
        <v>102</v>
      </c>
      <c r="B20" s="65" t="s">
        <v>46</v>
      </c>
      <c r="C20" s="41">
        <f>C21</f>
        <v>0</v>
      </c>
      <c r="D20" s="41">
        <f>D21</f>
        <v>0</v>
      </c>
      <c r="E20" s="41">
        <f>E21</f>
        <v>0</v>
      </c>
      <c r="F20" s="45"/>
    </row>
    <row r="21" spans="1:6" ht="12.75" hidden="1">
      <c r="A21" s="56" t="s">
        <v>103</v>
      </c>
      <c r="B21" s="64" t="s">
        <v>47</v>
      </c>
      <c r="C21" s="45">
        <v>0</v>
      </c>
      <c r="D21" s="45">
        <v>0</v>
      </c>
      <c r="E21" s="45">
        <v>0</v>
      </c>
      <c r="F21" s="45"/>
    </row>
    <row r="22" spans="1:6" ht="12.75">
      <c r="A22" s="50" t="s">
        <v>102</v>
      </c>
      <c r="B22" s="65" t="s">
        <v>122</v>
      </c>
      <c r="C22" s="41">
        <f>C23+C24+C25</f>
        <v>1238.3</v>
      </c>
      <c r="D22" s="41">
        <f>D23+D24+D25</f>
        <v>1016.0999999999999</v>
      </c>
      <c r="E22" s="41">
        <f>E23+E24+E25</f>
        <v>149</v>
      </c>
      <c r="F22" s="41">
        <f t="shared" si="0"/>
        <v>14.663911032378705</v>
      </c>
    </row>
    <row r="23" spans="1:6" ht="12.75">
      <c r="A23" s="56" t="s">
        <v>120</v>
      </c>
      <c r="B23" s="64" t="s">
        <v>123</v>
      </c>
      <c r="C23" s="45">
        <v>250</v>
      </c>
      <c r="D23" s="45">
        <v>210</v>
      </c>
      <c r="E23" s="45">
        <v>0</v>
      </c>
      <c r="F23" s="45">
        <f t="shared" si="0"/>
        <v>0</v>
      </c>
    </row>
    <row r="24" spans="1:6" ht="12.75">
      <c r="A24" s="56" t="s">
        <v>103</v>
      </c>
      <c r="B24" s="64" t="s">
        <v>47</v>
      </c>
      <c r="C24" s="45">
        <v>590.3</v>
      </c>
      <c r="D24" s="45">
        <v>480.3</v>
      </c>
      <c r="E24" s="45">
        <v>149</v>
      </c>
      <c r="F24" s="45">
        <f t="shared" si="0"/>
        <v>31.022277743077243</v>
      </c>
    </row>
    <row r="25" spans="1:6" ht="12.75">
      <c r="A25" s="56" t="s">
        <v>121</v>
      </c>
      <c r="B25" s="64" t="s">
        <v>124</v>
      </c>
      <c r="C25" s="45">
        <v>398</v>
      </c>
      <c r="D25" s="45">
        <v>325.8</v>
      </c>
      <c r="E25" s="45">
        <v>0</v>
      </c>
      <c r="F25" s="45">
        <f t="shared" si="0"/>
        <v>0</v>
      </c>
    </row>
    <row r="26" spans="1:6" ht="12" customHeight="1">
      <c r="A26" s="50" t="s">
        <v>104</v>
      </c>
      <c r="B26" s="40" t="s">
        <v>48</v>
      </c>
      <c r="C26" s="41">
        <f>SUM(C27:C32)</f>
        <v>112711.5</v>
      </c>
      <c r="D26" s="41">
        <f>SUM(D27:D32)</f>
        <v>113696.7</v>
      </c>
      <c r="E26" s="41">
        <f>SUM(E27:E32)</f>
        <v>19048.200000000004</v>
      </c>
      <c r="F26" s="41">
        <f t="shared" si="0"/>
        <v>16.75352055072839</v>
      </c>
    </row>
    <row r="27" spans="1:6" ht="12.75">
      <c r="A27" s="56" t="s">
        <v>105</v>
      </c>
      <c r="B27" s="57" t="s">
        <v>49</v>
      </c>
      <c r="C27" s="45">
        <v>34591.3</v>
      </c>
      <c r="D27" s="45">
        <v>34671.2</v>
      </c>
      <c r="E27" s="45">
        <v>5629.5</v>
      </c>
      <c r="F27" s="45">
        <f t="shared" si="0"/>
        <v>16.236819031357438</v>
      </c>
    </row>
    <row r="28" spans="1:6" ht="12.75">
      <c r="A28" s="55" t="s">
        <v>106</v>
      </c>
      <c r="B28" s="66" t="s">
        <v>50</v>
      </c>
      <c r="C28" s="45">
        <v>65575.4</v>
      </c>
      <c r="D28" s="45">
        <v>66438.8</v>
      </c>
      <c r="E28" s="45">
        <v>11682.7</v>
      </c>
      <c r="F28" s="45">
        <f t="shared" si="0"/>
        <v>17.584152633701994</v>
      </c>
    </row>
    <row r="29" spans="1:6" ht="25.5">
      <c r="A29" s="67" t="s">
        <v>117</v>
      </c>
      <c r="B29" s="14" t="s">
        <v>127</v>
      </c>
      <c r="C29" s="68">
        <v>5388.3</v>
      </c>
      <c r="D29" s="18">
        <v>5388.3</v>
      </c>
      <c r="E29" s="18">
        <v>851.2</v>
      </c>
      <c r="F29" s="45">
        <f t="shared" si="0"/>
        <v>15.797190208414527</v>
      </c>
    </row>
    <row r="30" spans="1:6" ht="38.25">
      <c r="A30" s="67" t="s">
        <v>88</v>
      </c>
      <c r="B30" s="69" t="s">
        <v>89</v>
      </c>
      <c r="C30" s="68">
        <v>160</v>
      </c>
      <c r="D30" s="18">
        <v>100.9</v>
      </c>
      <c r="E30" s="18">
        <v>1</v>
      </c>
      <c r="F30" s="18">
        <f t="shared" si="0"/>
        <v>0.9910802775024776</v>
      </c>
    </row>
    <row r="31" spans="1:6" ht="25.5">
      <c r="A31" s="53" t="s">
        <v>107</v>
      </c>
      <c r="B31" s="17" t="s">
        <v>75</v>
      </c>
      <c r="C31" s="18">
        <v>932.3</v>
      </c>
      <c r="D31" s="18">
        <v>1033.3</v>
      </c>
      <c r="E31" s="18">
        <v>49.9</v>
      </c>
      <c r="F31" s="18">
        <f>SUM(E31/D31*100)</f>
        <v>4.829188038323817</v>
      </c>
    </row>
    <row r="32" spans="1:6" ht="12.75">
      <c r="A32" s="56" t="s">
        <v>108</v>
      </c>
      <c r="B32" s="57" t="s">
        <v>51</v>
      </c>
      <c r="C32" s="45">
        <v>6064.2</v>
      </c>
      <c r="D32" s="45">
        <v>6064.2</v>
      </c>
      <c r="E32" s="45">
        <v>833.9</v>
      </c>
      <c r="F32" s="45">
        <f aca="true" t="shared" si="1" ref="F32:F42">SUM(E32/D32*100)</f>
        <v>13.751195541044162</v>
      </c>
    </row>
    <row r="33" spans="1:6" ht="12.75">
      <c r="A33" s="50" t="s">
        <v>118</v>
      </c>
      <c r="B33" s="40" t="s">
        <v>125</v>
      </c>
      <c r="C33" s="41">
        <f>C34</f>
        <v>1214.7</v>
      </c>
      <c r="D33" s="41">
        <f>D34</f>
        <v>1214.7</v>
      </c>
      <c r="E33" s="41">
        <f>E34</f>
        <v>173</v>
      </c>
      <c r="F33" s="45">
        <f t="shared" si="1"/>
        <v>14.242199720095497</v>
      </c>
    </row>
    <row r="34" spans="1:6" ht="12.75">
      <c r="A34" s="56" t="s">
        <v>119</v>
      </c>
      <c r="B34" s="57" t="s">
        <v>126</v>
      </c>
      <c r="C34" s="45">
        <v>1214.7</v>
      </c>
      <c r="D34" s="45">
        <v>1214.7</v>
      </c>
      <c r="E34" s="45">
        <v>173</v>
      </c>
      <c r="F34" s="45">
        <f t="shared" si="1"/>
        <v>14.242199720095497</v>
      </c>
    </row>
    <row r="35" spans="1:6" ht="12.75">
      <c r="A35" s="50">
        <v>1000</v>
      </c>
      <c r="B35" s="40" t="s">
        <v>52</v>
      </c>
      <c r="C35" s="41">
        <f>SUM(C36:C39)</f>
        <v>2936</v>
      </c>
      <c r="D35" s="41">
        <f>SUM(D36:D39)</f>
        <v>2936</v>
      </c>
      <c r="E35" s="41">
        <f>SUM(E36:E39)</f>
        <v>362.40000000000003</v>
      </c>
      <c r="F35" s="41">
        <f t="shared" si="1"/>
        <v>12.343324250681201</v>
      </c>
    </row>
    <row r="36" spans="1:6" ht="12.75">
      <c r="A36" s="56">
        <v>1001</v>
      </c>
      <c r="B36" s="57" t="s">
        <v>53</v>
      </c>
      <c r="C36" s="45">
        <v>1200</v>
      </c>
      <c r="D36" s="45">
        <v>1200</v>
      </c>
      <c r="E36" s="45">
        <v>165.9</v>
      </c>
      <c r="F36" s="45">
        <f t="shared" si="1"/>
        <v>13.825000000000001</v>
      </c>
    </row>
    <row r="37" spans="1:6" ht="12.75">
      <c r="A37" s="56">
        <v>1003</v>
      </c>
      <c r="B37" s="57" t="s">
        <v>54</v>
      </c>
      <c r="C37" s="45">
        <v>171.6</v>
      </c>
      <c r="D37" s="45">
        <v>171.6</v>
      </c>
      <c r="E37" s="45">
        <v>27</v>
      </c>
      <c r="F37" s="45">
        <f t="shared" si="1"/>
        <v>15.734265734265735</v>
      </c>
    </row>
    <row r="38" spans="1:6" ht="12.75">
      <c r="A38" s="56">
        <v>1004</v>
      </c>
      <c r="B38" s="57" t="s">
        <v>55</v>
      </c>
      <c r="C38" s="45">
        <v>1431.1</v>
      </c>
      <c r="D38" s="45">
        <v>1431.1</v>
      </c>
      <c r="E38" s="45">
        <v>147.9</v>
      </c>
      <c r="F38" s="45">
        <f t="shared" si="1"/>
        <v>10.334707567605339</v>
      </c>
    </row>
    <row r="39" spans="1:6" ht="12.75">
      <c r="A39" s="56">
        <v>1006</v>
      </c>
      <c r="B39" s="57" t="s">
        <v>56</v>
      </c>
      <c r="C39" s="45">
        <v>133.3</v>
      </c>
      <c r="D39" s="45">
        <v>133.3</v>
      </c>
      <c r="E39" s="45">
        <v>21.6</v>
      </c>
      <c r="F39" s="45">
        <f t="shared" si="1"/>
        <v>16.204051012753187</v>
      </c>
    </row>
    <row r="40" spans="1:6" ht="12.75">
      <c r="A40" s="50">
        <v>1100</v>
      </c>
      <c r="B40" s="40" t="s">
        <v>57</v>
      </c>
      <c r="C40" s="41">
        <f>SUM(C41)</f>
        <v>1745.1</v>
      </c>
      <c r="D40" s="41">
        <f>SUM(D41)</f>
        <v>1745.1</v>
      </c>
      <c r="E40" s="41">
        <f>SUM(E41)</f>
        <v>312.7</v>
      </c>
      <c r="F40" s="45">
        <f t="shared" si="1"/>
        <v>17.918743911523695</v>
      </c>
    </row>
    <row r="41" spans="1:6" ht="12.75">
      <c r="A41" s="56">
        <v>1101</v>
      </c>
      <c r="B41" s="57" t="s">
        <v>58</v>
      </c>
      <c r="C41" s="45">
        <v>1745.1</v>
      </c>
      <c r="D41" s="45">
        <v>1745.1</v>
      </c>
      <c r="E41" s="45">
        <v>312.7</v>
      </c>
      <c r="F41" s="45">
        <f t="shared" si="1"/>
        <v>17.918743911523695</v>
      </c>
    </row>
    <row r="42" spans="1:6" ht="12.75">
      <c r="A42" s="56"/>
      <c r="B42" s="40" t="s">
        <v>59</v>
      </c>
      <c r="C42" s="41">
        <f>SUM(C4,C11,C15,C26,C35,C40,C20)+C22+C33</f>
        <v>151684.7</v>
      </c>
      <c r="D42" s="41">
        <f>SUM(D4,D11,D15,D26,D35,D40,D20)+D22+D33</f>
        <v>154072.7</v>
      </c>
      <c r="E42" s="41">
        <f>SUM(E4,E11,E15,E26,E35,E40,E20)+E22+E33</f>
        <v>23821.300000000007</v>
      </c>
      <c r="F42" s="41">
        <f t="shared" si="1"/>
        <v>15.461077789900484</v>
      </c>
    </row>
    <row r="43" spans="1:6" ht="12.75">
      <c r="A43" s="56"/>
      <c r="B43" s="57" t="s">
        <v>60</v>
      </c>
      <c r="C43" s="70">
        <f>SUM('дох.'!C33-'расх.'!C42)</f>
        <v>-2226.7000000000116</v>
      </c>
      <c r="D43" s="70">
        <f>SUM('дох.'!D33-'расх.'!D42)</f>
        <v>-4614.700000000012</v>
      </c>
      <c r="E43" s="70">
        <f>SUM('дох.'!E33-'расх.'!E42)</f>
        <v>-74.61000000000422</v>
      </c>
      <c r="F43" s="41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2017-03-09T08:48:45Z</cp:lastPrinted>
  <dcterms:created xsi:type="dcterms:W3CDTF">2014-07-09T09:19:11Z</dcterms:created>
  <dcterms:modified xsi:type="dcterms:W3CDTF">2017-04-11T07:07:02Z</dcterms:modified>
  <cp:category/>
  <cp:version/>
  <cp:contentType/>
  <cp:contentStatus/>
</cp:coreProperties>
</file>