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<sst xmlns="http://schemas.openxmlformats.org/spreadsheetml/2006/main" count="120" uniqueCount="116">
  <si>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</si>
  <si>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</si>
  <si>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</si>
  <si>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</si>
  <si>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</si>
  <si>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</si>
  <si>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</si>
  <si>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</si>
  <si>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</si>
  <si>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</si>
  <si>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</si>
  <si>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</si>
  <si>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</si>
  <si>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</si>
  <si>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</si>
  <si>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</si>
  <si>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</si>
  <si>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</si>
  <si>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</si>
  <si>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</si>
  <si>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</si>
  <si>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</si>
  <si>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</si>
  <si>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</si>
  <si>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</si>
  <si>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</si>
  <si>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</si>
  <si>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</si>
  <si>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</si>
  <si>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</si>
  <si>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</si>
  <si>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</si>
  <si>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</si>
  <si>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</si>
  <si>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</si>
  <si>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</si>
  <si>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</si>
  <si>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</si>
  <si>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</si>
  <si>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</si>
  <si>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</si>
  <si>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</si>
  <si>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</si>
  <si>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</si>
  <si>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</si>
  <si>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</si>
  <si>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</si>
  <si>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</si>
  <si>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</si>
  <si>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</si>
  <si>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</si>
  <si>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</si>
  <si>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</si>
  <si>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</si>
  <si>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</si>
  <si>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</si>
  <si>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</si>
  <si>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</si>
  <si>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</si>
  <si>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</si>
  <si>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</si>
  <si>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</si>
  <si>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</si>
  <si>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</si>
  <si>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</si>
  <si>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</si>
  <si>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</si>
  <si>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</si>
  <si>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</si>
  <si>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</si>
  <si>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</si>
  <si>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</si>
  <si>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</si>
  <si>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</si>
  <si>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</si>
  <si>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</si>
  <si>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</si>
  <si>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</si>
  <si>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</si>
  <si>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</si>
  <si>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</si>
  <si>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</si>
  <si>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</si>
  <si>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</si>
  <si>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</si>
  <si>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</si>
  <si>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</si>
  <si>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</si>
  <si>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</si>
  <si>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</si>
  <si>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</si>
  <si>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</si>
  <si>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</si>
  <si>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</si>
  <si>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</si>
  <si>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</si>
  <si>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</si>
  <si>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</si>
  <si>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</si>
  <si>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</si>
  <si>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</si>
  <si>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</si>
  <si>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</si>
  <si>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</si>
  <si>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</si>
  <si>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</si>
  <si>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</si>
  <si>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</si>
  <si>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</si>
  <si>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</si>
  <si>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</si>
  <si>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</si>
  <si>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</si>
  <si>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</si>
  <si>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</si>
  <si>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по состоянию на 01.09.2015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</si>
</sst>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23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18" sqref="E18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0" t="s">
        <v>79</v>
      </c>
      <c r="B3" s="71"/>
      <c r="C3" s="71"/>
      <c r="D3" s="71"/>
      <c r="E3" s="71"/>
      <c r="F3" s="71"/>
    </row>
    <row r="4" spans="1:6" ht="12.75">
      <c r="A4" s="72" t="s">
        <v>115</v>
      </c>
      <c r="B4" s="73"/>
      <c r="C4" s="73"/>
      <c r="D4" s="73"/>
      <c r="E4" s="73"/>
      <c r="F4" s="73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4" t="s">
        <v>90</v>
      </c>
      <c r="F7" s="75"/>
    </row>
    <row r="8" spans="1:6" ht="63.75">
      <c r="A8" s="61" t="s">
        <v>1</v>
      </c>
      <c r="B8" s="62" t="s">
        <v>2</v>
      </c>
      <c r="C8" s="63" t="s">
        <v>109</v>
      </c>
      <c r="D8" s="63" t="s">
        <v>110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8133.6</v>
      </c>
      <c r="F9" s="40">
        <f>SUM(E9/D9*100)</f>
        <v>56.06556699041173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3442.1</v>
      </c>
      <c r="E10" s="12">
        <v>2914.5</v>
      </c>
      <c r="F10" s="11">
        <f>SUM(E10/D10*100)</f>
        <v>84.67214781673978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2222.2</v>
      </c>
      <c r="F11" s="11">
        <f>SUM(E11/D11*100)</f>
        <v>83.07289719626168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146.2</v>
      </c>
      <c r="F12" s="15">
        <f>SUM(E12/D12*100)</f>
        <v>95.55555555555554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603</v>
      </c>
      <c r="E15" s="51">
        <v>533.4</v>
      </c>
      <c r="F15" s="40">
        <f>SUM(E15/D15*100)</f>
        <v>88.45771144278606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0</v>
      </c>
      <c r="E16" s="52">
        <v>107.2</v>
      </c>
      <c r="F16" s="40"/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1150</v>
      </c>
      <c r="E17" s="12">
        <v>317.8</v>
      </c>
      <c r="F17" s="40">
        <f aca="true" t="shared" si="0" ref="F17:F25">SUM(E17/D17*100)</f>
        <v>27.63478260869565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278.5</v>
      </c>
      <c r="F18" s="43">
        <f t="shared" si="0"/>
        <v>64.76744186046511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306.8</v>
      </c>
      <c r="E19" s="40">
        <v>111.6</v>
      </c>
      <c r="F19" s="40">
        <f t="shared" si="0"/>
        <v>36.3754889178618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5193</v>
      </c>
      <c r="E20" s="16">
        <v>2759.4</v>
      </c>
      <c r="F20" s="15">
        <f t="shared" si="0"/>
        <v>53.1369150779896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401.2</v>
      </c>
      <c r="F21" s="40">
        <f t="shared" si="0"/>
        <v>34.88695652173913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120</v>
      </c>
      <c r="E22" s="16">
        <v>126</v>
      </c>
      <c r="F22" s="15">
        <f t="shared" si="0"/>
        <v>105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132</v>
      </c>
      <c r="E23" s="40">
        <v>58.5</v>
      </c>
      <c r="F23" s="40">
        <f t="shared" si="0"/>
        <v>44.31818181818182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6.1</v>
      </c>
      <c r="E25" s="11">
        <v>13</v>
      </c>
      <c r="F25" s="40">
        <f t="shared" si="0"/>
        <v>213.11475409836066</v>
      </c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29872.299999999996</v>
      </c>
      <c r="E26" s="23">
        <f>SUM(E9:E25)</f>
        <v>18123.100000000002</v>
      </c>
      <c r="F26" s="23">
        <f aca="true" t="shared" si="1" ref="F26:F32">SUM(E26/D26*100)</f>
        <v>60.66857925235085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126949.7</v>
      </c>
      <c r="E27" s="23">
        <f>SUM(E28:E32)</f>
        <v>87098.2</v>
      </c>
      <c r="F27" s="25">
        <f t="shared" si="1"/>
        <v>68.60843310381985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35897.1</v>
      </c>
      <c r="F28" s="27">
        <f t="shared" si="1"/>
        <v>66.66672857206531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9965.4</v>
      </c>
      <c r="E29" s="20">
        <v>9655.8</v>
      </c>
      <c r="F29" s="29">
        <f t="shared" si="1"/>
        <v>96.89325064723946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58386.7</v>
      </c>
      <c r="E30" s="20">
        <v>38206.8</v>
      </c>
      <c r="F30" s="29">
        <f t="shared" si="1"/>
        <v>65.43750545929126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5756.6</v>
      </c>
      <c r="E31" s="20">
        <v>4343.1</v>
      </c>
      <c r="F31" s="29">
        <f t="shared" si="1"/>
        <v>75.44557551332383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-1004.6</v>
      </c>
      <c r="E32" s="20">
        <v>-1004.6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156822</v>
      </c>
      <c r="E33" s="23">
        <f>SUM(E26,E27)</f>
        <v>105221.3</v>
      </c>
      <c r="F33" s="23">
        <f>SUM(E33/D33*100)</f>
        <v>67.0960069378021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6">
      <selection activeCell="E15" sqref="E15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6" t="s">
        <v>90</v>
      </c>
      <c r="F2" s="77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91</v>
      </c>
      <c r="B4" s="65" t="s">
        <v>38</v>
      </c>
      <c r="C4" s="66">
        <f>SUM(C5:C9)</f>
        <v>22990.5</v>
      </c>
      <c r="D4" s="66">
        <f>SUM(D5:D9)</f>
        <v>27006.699999999997</v>
      </c>
      <c r="E4" s="66">
        <f>SUM(E5:E9)</f>
        <v>15896.900000000001</v>
      </c>
      <c r="F4" s="66">
        <f>SUM(E4/D4*100)</f>
        <v>58.86280071241582</v>
      </c>
    </row>
    <row r="5" spans="1:6" ht="38.25" hidden="1">
      <c r="A5" s="59" t="s">
        <v>92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93</v>
      </c>
      <c r="B6" s="35" t="s">
        <v>73</v>
      </c>
      <c r="C6" s="11">
        <v>16768.9</v>
      </c>
      <c r="D6" s="11">
        <v>16598.6</v>
      </c>
      <c r="E6" s="11">
        <v>10320</v>
      </c>
      <c r="F6" s="29">
        <f>SUM(E6/D6*100)</f>
        <v>62.17391828226477</v>
      </c>
    </row>
    <row r="7" spans="1:6" ht="25.5">
      <c r="A7" s="60" t="s">
        <v>94</v>
      </c>
      <c r="B7" s="35" t="s">
        <v>74</v>
      </c>
      <c r="C7" s="11">
        <v>3574.5</v>
      </c>
      <c r="D7" s="11">
        <v>3564.5</v>
      </c>
      <c r="E7" s="11">
        <v>2093.2</v>
      </c>
      <c r="F7" s="29">
        <f>SUM(E7/D7*100)</f>
        <v>58.723523635853546</v>
      </c>
    </row>
    <row r="8" spans="1:6" ht="12.75">
      <c r="A8" s="55" t="s">
        <v>95</v>
      </c>
      <c r="B8" s="19" t="s">
        <v>39</v>
      </c>
      <c r="C8" s="20">
        <v>1400</v>
      </c>
      <c r="D8" s="20">
        <v>87.8</v>
      </c>
      <c r="E8" s="20">
        <v>0</v>
      </c>
      <c r="F8" s="29">
        <f>SUM(E8/D8*100)</f>
        <v>0</v>
      </c>
    </row>
    <row r="9" spans="1:6" ht="12.75">
      <c r="A9" s="55" t="s">
        <v>96</v>
      </c>
      <c r="B9" s="19" t="s">
        <v>40</v>
      </c>
      <c r="C9" s="20">
        <v>1247.1</v>
      </c>
      <c r="D9" s="20">
        <v>6755.8</v>
      </c>
      <c r="E9" s="20">
        <v>3483.7</v>
      </c>
      <c r="F9" s="31">
        <f aca="true" t="shared" si="0" ref="F9:F23">SUM(E9/D9*100)</f>
        <v>51.56606175434442</v>
      </c>
    </row>
    <row r="10" spans="1:6" ht="25.5">
      <c r="A10" s="56" t="s">
        <v>87</v>
      </c>
      <c r="B10" s="57" t="s">
        <v>86</v>
      </c>
      <c r="C10" s="23">
        <f>C11+C12</f>
        <v>70</v>
      </c>
      <c r="D10" s="23">
        <f>D11+D12</f>
        <v>112.2</v>
      </c>
      <c r="E10" s="23">
        <f>E11+E12</f>
        <v>112.2</v>
      </c>
      <c r="F10" s="31">
        <f t="shared" si="0"/>
        <v>100</v>
      </c>
    </row>
    <row r="11" spans="1:6" ht="51.75" customHeight="1">
      <c r="A11" s="58" t="s">
        <v>111</v>
      </c>
      <c r="B11" s="68" t="s">
        <v>112</v>
      </c>
      <c r="C11" s="67">
        <v>0</v>
      </c>
      <c r="D11" s="67">
        <v>112.2</v>
      </c>
      <c r="E11" s="67">
        <v>112.2</v>
      </c>
      <c r="F11" s="31">
        <f t="shared" si="0"/>
        <v>100</v>
      </c>
    </row>
    <row r="12" spans="1:6" ht="36" customHeight="1">
      <c r="A12" s="58" t="s">
        <v>114</v>
      </c>
      <c r="B12" s="69" t="s">
        <v>113</v>
      </c>
      <c r="C12" s="67">
        <v>70</v>
      </c>
      <c r="D12" s="67">
        <v>0</v>
      </c>
      <c r="E12" s="67">
        <v>0</v>
      </c>
      <c r="F12" s="31"/>
    </row>
    <row r="13" spans="1:6" ht="12.75">
      <c r="A13" s="56" t="s">
        <v>97</v>
      </c>
      <c r="B13" s="22" t="s">
        <v>41</v>
      </c>
      <c r="C13" s="23">
        <f>SUM(C14:C17)</f>
        <v>6216.2</v>
      </c>
      <c r="D13" s="23">
        <f>SUM(D14:D17)</f>
        <v>6501.1</v>
      </c>
      <c r="E13" s="23">
        <f>SUM(E14:E17)</f>
        <v>3828.6</v>
      </c>
      <c r="F13" s="23">
        <f t="shared" si="0"/>
        <v>58.89157219547461</v>
      </c>
    </row>
    <row r="14" spans="1:6" ht="12.75">
      <c r="A14" s="55" t="s">
        <v>98</v>
      </c>
      <c r="B14" s="19" t="s">
        <v>42</v>
      </c>
      <c r="C14" s="20">
        <v>1649.1</v>
      </c>
      <c r="D14" s="20">
        <v>1634.8</v>
      </c>
      <c r="E14" s="20">
        <v>1012.1</v>
      </c>
      <c r="F14" s="27">
        <f t="shared" si="0"/>
        <v>61.90971372644972</v>
      </c>
    </row>
    <row r="15" spans="1:6" ht="12.75">
      <c r="A15" s="55" t="s">
        <v>99</v>
      </c>
      <c r="B15" s="19" t="s">
        <v>43</v>
      </c>
      <c r="C15" s="20">
        <v>1000</v>
      </c>
      <c r="D15" s="20">
        <v>1000</v>
      </c>
      <c r="E15" s="20">
        <v>510</v>
      </c>
      <c r="F15" s="27">
        <f t="shared" si="0"/>
        <v>51</v>
      </c>
    </row>
    <row r="16" spans="1:6" ht="12.75">
      <c r="A16" s="55" t="s">
        <v>100</v>
      </c>
      <c r="B16" s="19" t="s">
        <v>44</v>
      </c>
      <c r="C16" s="20">
        <v>3442.1</v>
      </c>
      <c r="D16" s="20">
        <v>3796.3</v>
      </c>
      <c r="E16" s="20">
        <v>2304.5</v>
      </c>
      <c r="F16" s="27">
        <f t="shared" si="0"/>
        <v>60.70384321576271</v>
      </c>
    </row>
    <row r="17" spans="1:6" ht="25.5">
      <c r="A17" s="55" t="s">
        <v>101</v>
      </c>
      <c r="B17" s="32" t="s">
        <v>45</v>
      </c>
      <c r="C17" s="20">
        <v>125</v>
      </c>
      <c r="D17" s="20">
        <v>70</v>
      </c>
      <c r="E17" s="20">
        <v>2</v>
      </c>
      <c r="F17" s="27">
        <f t="shared" si="0"/>
        <v>2.857142857142857</v>
      </c>
    </row>
    <row r="18" spans="1:6" ht="12.75">
      <c r="A18" s="56" t="s">
        <v>102</v>
      </c>
      <c r="B18" s="33" t="s">
        <v>46</v>
      </c>
      <c r="C18" s="23">
        <f>C19</f>
        <v>309.7</v>
      </c>
      <c r="D18" s="23">
        <f>D19</f>
        <v>5375.6</v>
      </c>
      <c r="E18" s="23">
        <f>E19</f>
        <v>5077.3</v>
      </c>
      <c r="F18" s="27">
        <f t="shared" si="0"/>
        <v>94.4508519979165</v>
      </c>
    </row>
    <row r="19" spans="1:6" ht="12.75">
      <c r="A19" s="55" t="s">
        <v>103</v>
      </c>
      <c r="B19" s="32" t="s">
        <v>47</v>
      </c>
      <c r="C19" s="20">
        <v>309.7</v>
      </c>
      <c r="D19" s="20">
        <v>5375.6</v>
      </c>
      <c r="E19" s="20">
        <v>5077.3</v>
      </c>
      <c r="F19" s="27">
        <f t="shared" si="0"/>
        <v>94.4508519979165</v>
      </c>
    </row>
    <row r="20" spans="1:6" ht="12.75">
      <c r="A20" s="56" t="s">
        <v>104</v>
      </c>
      <c r="B20" s="22" t="s">
        <v>48</v>
      </c>
      <c r="C20" s="23">
        <f>SUM(C21:C25)</f>
        <v>114496.49999999999</v>
      </c>
      <c r="D20" s="23">
        <f>SUM(D21:D25)</f>
        <v>115280.40000000001</v>
      </c>
      <c r="E20" s="23">
        <f>SUM(E21:E25)</f>
        <v>70227.2</v>
      </c>
      <c r="F20" s="23">
        <f t="shared" si="0"/>
        <v>60.918595008344866</v>
      </c>
    </row>
    <row r="21" spans="1:6" ht="12.75">
      <c r="A21" s="55" t="s">
        <v>105</v>
      </c>
      <c r="B21" s="19" t="s">
        <v>49</v>
      </c>
      <c r="C21" s="20">
        <v>36154</v>
      </c>
      <c r="D21" s="20">
        <v>35352.8</v>
      </c>
      <c r="E21" s="20">
        <v>18836.5</v>
      </c>
      <c r="F21" s="27">
        <f t="shared" si="0"/>
        <v>53.28149396936027</v>
      </c>
    </row>
    <row r="22" spans="1:6" ht="12.75">
      <c r="A22" s="55" t="s">
        <v>106</v>
      </c>
      <c r="B22" s="19" t="s">
        <v>50</v>
      </c>
      <c r="C22" s="20">
        <v>71315.9</v>
      </c>
      <c r="D22" s="20">
        <v>72893.1</v>
      </c>
      <c r="E22" s="20">
        <v>46987.9</v>
      </c>
      <c r="F22" s="27">
        <f t="shared" si="0"/>
        <v>64.46138249024942</v>
      </c>
    </row>
    <row r="23" spans="1:6" ht="38.25">
      <c r="A23" s="58" t="s">
        <v>88</v>
      </c>
      <c r="B23" s="54" t="s">
        <v>89</v>
      </c>
      <c r="C23" s="11">
        <v>187.4</v>
      </c>
      <c r="D23" s="11">
        <v>209.3</v>
      </c>
      <c r="E23" s="11">
        <v>177</v>
      </c>
      <c r="F23" s="29">
        <f t="shared" si="0"/>
        <v>84.56760630673674</v>
      </c>
    </row>
    <row r="24" spans="1:6" ht="25.5">
      <c r="A24" s="60" t="s">
        <v>107</v>
      </c>
      <c r="B24" s="35" t="s">
        <v>75</v>
      </c>
      <c r="C24" s="11">
        <v>969.5</v>
      </c>
      <c r="D24" s="11">
        <v>975.5</v>
      </c>
      <c r="E24" s="11">
        <v>723.7</v>
      </c>
      <c r="F24" s="29">
        <f>SUM(E24/D24*100)</f>
        <v>74.18759610456178</v>
      </c>
    </row>
    <row r="25" spans="1:6" ht="12.75">
      <c r="A25" s="55" t="s">
        <v>108</v>
      </c>
      <c r="B25" s="19" t="s">
        <v>51</v>
      </c>
      <c r="C25" s="20">
        <v>5869.7</v>
      </c>
      <c r="D25" s="20">
        <v>5849.7</v>
      </c>
      <c r="E25" s="20">
        <v>3502.1</v>
      </c>
      <c r="F25" s="27">
        <f aca="true" t="shared" si="1" ref="F25:F33">SUM(E25/D25*100)</f>
        <v>59.86802742020958</v>
      </c>
    </row>
    <row r="26" spans="1:6" ht="12.75">
      <c r="A26" s="56">
        <v>1000</v>
      </c>
      <c r="B26" s="22" t="s">
        <v>52</v>
      </c>
      <c r="C26" s="23">
        <f>SUM(C27:C30)</f>
        <v>3101.3</v>
      </c>
      <c r="D26" s="23">
        <f>SUM(D27:D30)</f>
        <v>4510.900000000001</v>
      </c>
      <c r="E26" s="23">
        <f>SUM(E27:E30)</f>
        <v>2341.3</v>
      </c>
      <c r="F26" s="23">
        <f t="shared" si="1"/>
        <v>51.903167882240794</v>
      </c>
    </row>
    <row r="27" spans="1:6" ht="12.75">
      <c r="A27" s="55">
        <v>1001</v>
      </c>
      <c r="B27" s="19" t="s">
        <v>53</v>
      </c>
      <c r="C27" s="20">
        <v>818.5</v>
      </c>
      <c r="D27" s="20">
        <v>818.5</v>
      </c>
      <c r="E27" s="20">
        <v>412.3</v>
      </c>
      <c r="F27" s="27">
        <f t="shared" si="1"/>
        <v>50.372632864996945</v>
      </c>
    </row>
    <row r="28" spans="1:6" ht="12.75">
      <c r="A28" s="55">
        <v>1003</v>
      </c>
      <c r="B28" s="19" t="s">
        <v>54</v>
      </c>
      <c r="C28" s="20">
        <v>660</v>
      </c>
      <c r="D28" s="20">
        <v>2288.5</v>
      </c>
      <c r="E28" s="20">
        <v>1258.8</v>
      </c>
      <c r="F28" s="27">
        <f t="shared" si="1"/>
        <v>55.005462093074065</v>
      </c>
    </row>
    <row r="29" spans="1:6" ht="12.75">
      <c r="A29" s="55">
        <v>1004</v>
      </c>
      <c r="B29" s="19" t="s">
        <v>55</v>
      </c>
      <c r="C29" s="20">
        <v>1459.5</v>
      </c>
      <c r="D29" s="20">
        <v>1240.6</v>
      </c>
      <c r="E29" s="20">
        <v>552.9</v>
      </c>
      <c r="F29" s="27">
        <f t="shared" si="1"/>
        <v>44.56714492987264</v>
      </c>
    </row>
    <row r="30" spans="1:6" ht="12.75">
      <c r="A30" s="55">
        <v>1006</v>
      </c>
      <c r="B30" s="19" t="s">
        <v>56</v>
      </c>
      <c r="C30" s="20">
        <v>163.3</v>
      </c>
      <c r="D30" s="20">
        <v>163.3</v>
      </c>
      <c r="E30" s="20">
        <v>117.3</v>
      </c>
      <c r="F30" s="27">
        <f t="shared" si="1"/>
        <v>71.83098591549295</v>
      </c>
    </row>
    <row r="31" spans="1:6" ht="12.75">
      <c r="A31" s="56">
        <v>1100</v>
      </c>
      <c r="B31" s="22" t="s">
        <v>57</v>
      </c>
      <c r="C31" s="23">
        <f>SUM(C32)</f>
        <v>2074.5</v>
      </c>
      <c r="D31" s="23">
        <f>SUM(D32)</f>
        <v>2124.5</v>
      </c>
      <c r="E31" s="23">
        <f>SUM(E32)</f>
        <v>1434.6</v>
      </c>
      <c r="F31" s="27">
        <f t="shared" si="1"/>
        <v>67.52647681807483</v>
      </c>
    </row>
    <row r="32" spans="1:6" ht="12.75">
      <c r="A32" s="55">
        <v>1101</v>
      </c>
      <c r="B32" s="19" t="s">
        <v>58</v>
      </c>
      <c r="C32" s="20">
        <v>2074.5</v>
      </c>
      <c r="D32" s="20">
        <v>2124.5</v>
      </c>
      <c r="E32" s="20">
        <v>1434.6</v>
      </c>
      <c r="F32" s="27">
        <f t="shared" si="1"/>
        <v>67.52647681807483</v>
      </c>
    </row>
    <row r="33" spans="1:6" ht="12.75">
      <c r="A33" s="55"/>
      <c r="B33" s="22" t="s">
        <v>59</v>
      </c>
      <c r="C33" s="23">
        <f>SUM(C4,C10,C13,C20,C26,C31,C18)</f>
        <v>149258.69999999998</v>
      </c>
      <c r="D33" s="23">
        <f>SUM(D4,D10,D13,D20,D26,D31,D18)</f>
        <v>160911.40000000002</v>
      </c>
      <c r="E33" s="23">
        <f>SUM(E4,E10,E13,E20,E26,E31,E18)</f>
        <v>98918.1</v>
      </c>
      <c r="F33" s="64">
        <f t="shared" si="1"/>
        <v>61.4736432595826</v>
      </c>
    </row>
    <row r="34" spans="1:6" ht="12.75">
      <c r="A34" s="55"/>
      <c r="B34" s="19" t="s">
        <v>60</v>
      </c>
      <c r="C34" s="34">
        <f>SUM('дох.'!C33-'расх.'!C33)</f>
        <v>-1199.999999999971</v>
      </c>
      <c r="D34" s="34">
        <f>SUM('дох.'!D33-'расх.'!D33)</f>
        <v>-4089.4000000000233</v>
      </c>
      <c r="E34" s="34">
        <f>SUM('дох.'!E33-'расх.'!E33)</f>
        <v>6303.199999999997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2015-09-04T12:35:35Z</cp:lastPrinted>
  <dcterms:created xsi:type="dcterms:W3CDTF">2014-07-09T09:19:11Z</dcterms:created>
  <dcterms:modified xsi:type="dcterms:W3CDTF">2015-09-04T12:38:44Z</dcterms:modified>
  <cp:category/>
  <cp:version/>
  <cp:contentType/>
  <cp:contentStatus/>
</cp:coreProperties>
</file>