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5"/>
  </bookViews>
  <sheets>
    <sheet name="доходы" sheetId="1" r:id="rId1"/>
    <sheet name="источ." sheetId="2" r:id="rId2"/>
    <sheet name="адм.источ." sheetId="3" r:id="rId3"/>
    <sheet name="целевые" sheetId="4" r:id="rId4"/>
    <sheet name="Документ (1)" sheetId="5" r:id="rId5"/>
    <sheet name="Лист1" sheetId="6" r:id="rId6"/>
  </sheets>
  <externalReferences>
    <externalReference r:id="rId9"/>
    <externalReference r:id="rId10"/>
    <externalReference r:id="rId11"/>
  </externalReferences>
  <definedNames>
    <definedName name="BUDG_NAME" localSheetId="2">#REF!</definedName>
    <definedName name="BUDG_NAME" localSheetId="1">#REF!</definedName>
    <definedName name="BUDG_NAME">#REF!</definedName>
    <definedName name="calc_order" localSheetId="2">#REF!</definedName>
    <definedName name="calc_order" localSheetId="1">#REF!</definedName>
    <definedName name="calc_order">#REF!</definedName>
    <definedName name="checked" localSheetId="2">#REF!</definedName>
    <definedName name="checked" localSheetId="1">#REF!</definedName>
    <definedName name="checked">#REF!</definedName>
    <definedName name="CHIEF" localSheetId="2">#REF!</definedName>
    <definedName name="CHIEF" localSheetId="1">#REF!</definedName>
    <definedName name="CHIEF">#REF!</definedName>
    <definedName name="CHIEF_DIV" localSheetId="2">#REF!</definedName>
    <definedName name="CHIEF_DIV" localSheetId="1">#REF!</definedName>
    <definedName name="CHIEF_DIV">#REF!</definedName>
    <definedName name="CHIEF_FIN" localSheetId="2">#REF!</definedName>
    <definedName name="CHIEF_FIN" localSheetId="1">#REF!</definedName>
    <definedName name="CHIEF_FIN">#REF!</definedName>
    <definedName name="chief_OUR" localSheetId="2">#REF!</definedName>
    <definedName name="chief_OUR" localSheetId="1">#REF!</definedName>
    <definedName name="chief_OUR">#REF!</definedName>
    <definedName name="CHIEF_POST" localSheetId="2">#REF!</definedName>
    <definedName name="CHIEF_POST" localSheetId="1">#REF!</definedName>
    <definedName name="CHIEF_POST">#REF!</definedName>
    <definedName name="CHIEF_POST_OUR" localSheetId="2">#REF!</definedName>
    <definedName name="CHIEF_POST_OUR" localSheetId="1">#REF!</definedName>
    <definedName name="CHIEF_POST_OUR">#REF!</definedName>
    <definedName name="cod">#REF!</definedName>
    <definedName name="code" localSheetId="2">#REF!</definedName>
    <definedName name="code" localSheetId="1">#REF!</definedName>
    <definedName name="code">#REF!</definedName>
    <definedName name="col1" localSheetId="2">#REF!</definedName>
    <definedName name="col1" localSheetId="1">#REF!</definedName>
    <definedName name="col1">#REF!</definedName>
    <definedName name="col10" localSheetId="2">#REF!</definedName>
    <definedName name="col10" localSheetId="1">#REF!</definedName>
    <definedName name="col10">#REF!</definedName>
    <definedName name="col11" localSheetId="2">#REF!</definedName>
    <definedName name="col11" localSheetId="1">#REF!</definedName>
    <definedName name="col11">#REF!</definedName>
    <definedName name="col12" localSheetId="2">#REF!</definedName>
    <definedName name="col12" localSheetId="1">#REF!</definedName>
    <definedName name="col12">#REF!</definedName>
    <definedName name="col13" localSheetId="2">#REF!</definedName>
    <definedName name="col13" localSheetId="1">#REF!</definedName>
    <definedName name="col13">#REF!</definedName>
    <definedName name="col14" localSheetId="2">#REF!</definedName>
    <definedName name="col14" localSheetId="1">#REF!</definedName>
    <definedName name="col14">#REF!</definedName>
    <definedName name="col15" localSheetId="2">#REF!</definedName>
    <definedName name="col15" localSheetId="1">#REF!</definedName>
    <definedName name="col15">#REF!</definedName>
    <definedName name="col16" localSheetId="2">#REF!</definedName>
    <definedName name="col16" localSheetId="1">#REF!</definedName>
    <definedName name="col16">#REF!</definedName>
    <definedName name="col17" localSheetId="2">#REF!</definedName>
    <definedName name="col17" localSheetId="1">#REF!</definedName>
    <definedName name="col17">#REF!</definedName>
    <definedName name="col18" localSheetId="2">#REF!</definedName>
    <definedName name="col18" localSheetId="1">#REF!</definedName>
    <definedName name="col18">#REF!</definedName>
    <definedName name="col19" localSheetId="2">#REF!</definedName>
    <definedName name="col19" localSheetId="1">#REF!</definedName>
    <definedName name="col19">#REF!</definedName>
    <definedName name="col2" localSheetId="2">#REF!</definedName>
    <definedName name="col2" localSheetId="1">#REF!</definedName>
    <definedName name="col2">#REF!</definedName>
    <definedName name="col20" localSheetId="2">#REF!</definedName>
    <definedName name="col20" localSheetId="1">#REF!</definedName>
    <definedName name="col20">#REF!</definedName>
    <definedName name="col21" localSheetId="2">#REF!</definedName>
    <definedName name="col21" localSheetId="1">#REF!</definedName>
    <definedName name="col21">#REF!</definedName>
    <definedName name="col22" localSheetId="2">#REF!</definedName>
    <definedName name="col22" localSheetId="1">#REF!</definedName>
    <definedName name="col22">#REF!</definedName>
    <definedName name="col23" localSheetId="2">#REF!</definedName>
    <definedName name="col23" localSheetId="1">#REF!</definedName>
    <definedName name="col23">#REF!</definedName>
    <definedName name="col24" localSheetId="2">#REF!</definedName>
    <definedName name="col24" localSheetId="1">#REF!</definedName>
    <definedName name="col24">#REF!</definedName>
    <definedName name="col25" localSheetId="2">#REF!</definedName>
    <definedName name="col25" localSheetId="1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2">#REF!</definedName>
    <definedName name="col3" localSheetId="1">#REF!</definedName>
    <definedName name="col3">#REF!</definedName>
    <definedName name="col4" localSheetId="2">#REF!</definedName>
    <definedName name="col4" localSheetId="1">#REF!</definedName>
    <definedName name="col4">#REF!</definedName>
    <definedName name="col5" localSheetId="2">#REF!</definedName>
    <definedName name="col5" localSheetId="1">#REF!</definedName>
    <definedName name="col5">#REF!</definedName>
    <definedName name="col6" localSheetId="2">#REF!</definedName>
    <definedName name="col6" localSheetId="1">#REF!</definedName>
    <definedName name="col6">#REF!</definedName>
    <definedName name="col7" localSheetId="2">#REF!</definedName>
    <definedName name="col7" localSheetId="1">#REF!</definedName>
    <definedName name="col7">#REF!</definedName>
    <definedName name="col8" localSheetId="2">#REF!</definedName>
    <definedName name="col8" localSheetId="1">#REF!</definedName>
    <definedName name="col8">#REF!</definedName>
    <definedName name="col9" localSheetId="2">#REF!</definedName>
    <definedName name="col9" localSheetId="1">#REF!</definedName>
    <definedName name="col9">#REF!</definedName>
    <definedName name="CurentGroup" localSheetId="2">#REF!</definedName>
    <definedName name="CurentGroup" localSheetId="1">#REF!</definedName>
    <definedName name="CurentGroup">#REF!</definedName>
    <definedName name="CURR_USER" localSheetId="2">#REF!</definedName>
    <definedName name="CURR_USER" localSheetId="1">#REF!</definedName>
    <definedName name="CURR_USER">#REF!</definedName>
    <definedName name="CurRow" localSheetId="2">#REF!</definedName>
    <definedName name="CurRow" localSheetId="1">#REF!</definedName>
    <definedName name="CurRow">#REF!</definedName>
    <definedName name="cYear1">#REF!</definedName>
    <definedName name="Data" localSheetId="2">#REF!</definedName>
    <definedName name="Data" localSheetId="1">#REF!</definedName>
    <definedName name="Data">#REF!</definedName>
    <definedName name="DataFields" localSheetId="2">#REF!</definedName>
    <definedName name="DataFields" localSheetId="1">#REF!</definedName>
    <definedName name="DataFields">#REF!</definedName>
    <definedName name="date_BEG" localSheetId="2">#REF!</definedName>
    <definedName name="date_BEG" localSheetId="1">#REF!</definedName>
    <definedName name="date_BEG">#REF!</definedName>
    <definedName name="date_END" localSheetId="2">#REF!</definedName>
    <definedName name="date_END" localSheetId="1">#REF!</definedName>
    <definedName name="date_END">#REF!</definedName>
    <definedName name="del" localSheetId="2">#REF!</definedName>
    <definedName name="del" localSheetId="1">#REF!</definedName>
    <definedName name="del">#REF!</definedName>
    <definedName name="DEP_FULL_NAME" localSheetId="2">#REF!</definedName>
    <definedName name="DEP_FULL_NAME" localSheetId="1">#REF!</definedName>
    <definedName name="DEP_FULL_NAME">#REF!</definedName>
    <definedName name="dep_name1" localSheetId="2">#REF!</definedName>
    <definedName name="dep_name1" localSheetId="1">#REF!</definedName>
    <definedName name="dep_name1">#REF!</definedName>
    <definedName name="doc_date" localSheetId="2">#REF!</definedName>
    <definedName name="doc_date" localSheetId="1">#REF!</definedName>
    <definedName name="doc_date">#REF!</definedName>
    <definedName name="doc_num" localSheetId="2">#REF!</definedName>
    <definedName name="doc_num" localSheetId="1">#REF!</definedName>
    <definedName name="doc_num">#REF!</definedName>
    <definedName name="doc_quarter" localSheetId="2">#REF!</definedName>
    <definedName name="doc_quarter" localSheetId="1">#REF!</definedName>
    <definedName name="doc_quarter">#REF!</definedName>
    <definedName name="End1" localSheetId="2">#REF!</definedName>
    <definedName name="End1" localSheetId="1">#REF!</definedName>
    <definedName name="End1">#REF!</definedName>
    <definedName name="End10" localSheetId="2">#REF!</definedName>
    <definedName name="End10" localSheetId="1">#REF!</definedName>
    <definedName name="End10">#REF!</definedName>
    <definedName name="End2" localSheetId="2">#REF!</definedName>
    <definedName name="End2" localSheetId="1">#REF!</definedName>
    <definedName name="End2">#REF!</definedName>
    <definedName name="End3" localSheetId="2">#REF!</definedName>
    <definedName name="End3" localSheetId="1">#REF!</definedName>
    <definedName name="End3">#REF!</definedName>
    <definedName name="End4" localSheetId="2">#REF!</definedName>
    <definedName name="End4" localSheetId="1">#REF!</definedName>
    <definedName name="End4">#REF!</definedName>
    <definedName name="End5" localSheetId="2">#REF!</definedName>
    <definedName name="End5" localSheetId="1">#REF!</definedName>
    <definedName name="End5">#REF!</definedName>
    <definedName name="End6" localSheetId="2">#REF!</definedName>
    <definedName name="End6" localSheetId="1">#REF!</definedName>
    <definedName name="End6">#REF!</definedName>
    <definedName name="End7" localSheetId="2">#REF!</definedName>
    <definedName name="End7" localSheetId="1">#REF!</definedName>
    <definedName name="End7">#REF!</definedName>
    <definedName name="End8" localSheetId="2">#REF!</definedName>
    <definedName name="End8" localSheetId="1">#REF!</definedName>
    <definedName name="End8">#REF!</definedName>
    <definedName name="End9" localSheetId="2">#REF!</definedName>
    <definedName name="End9" localSheetId="1">#REF!</definedName>
    <definedName name="End9">#REF!</definedName>
    <definedName name="EndRow" localSheetId="2">#REF!</definedName>
    <definedName name="EndRow" localSheetId="1">#REF!</definedName>
    <definedName name="EndRow">#REF!</definedName>
    <definedName name="GLBUH" localSheetId="2">#REF!</definedName>
    <definedName name="GLBUH" localSheetId="1">#REF!</definedName>
    <definedName name="GLBUH">#REF!</definedName>
    <definedName name="GLBUH_OUR" localSheetId="2">#REF!</definedName>
    <definedName name="GLBUH_OUR" localSheetId="1">#REF!</definedName>
    <definedName name="GLBUH_OUR">#REF!</definedName>
    <definedName name="GLBUH_POST_OUR" localSheetId="2">#REF!</definedName>
    <definedName name="GLBUH_POST_OUR" localSheetId="1">#REF!</definedName>
    <definedName name="GLBUH_POST_OUR">#REF!</definedName>
    <definedName name="GroupOrder" localSheetId="2">#REF!</definedName>
    <definedName name="GroupOrder" localSheetId="1">#REF!</definedName>
    <definedName name="GroupOrder">#REF!</definedName>
    <definedName name="HEAD" localSheetId="2">#REF!</definedName>
    <definedName name="HEAD" localSheetId="1">#REF!</definedName>
    <definedName name="HEAD">#REF!</definedName>
    <definedName name="kadr_OUR" localSheetId="2">#REF!</definedName>
    <definedName name="kadr_OUR" localSheetId="1">#REF!</definedName>
    <definedName name="KADR_OUR">#REF!</definedName>
    <definedName name="kassir_OUR" localSheetId="2">#REF!</definedName>
    <definedName name="kassir_OUR" localSheetId="1">#REF!</definedName>
    <definedName name="KASSIR_OUR">#REF!</definedName>
    <definedName name="KASSIR_POST_OUR">#REF!</definedName>
    <definedName name="LAST_DOC_MODIFY" localSheetId="2">#REF!</definedName>
    <definedName name="LAST_DOC_MODIFY" localSheetId="1">#REF!</definedName>
    <definedName name="LAST_DOC_MODIFY">#REF!</definedName>
    <definedName name="link_row" localSheetId="2">#REF!</definedName>
    <definedName name="link_row" localSheetId="1">#REF!</definedName>
    <definedName name="link_row">#REF!</definedName>
    <definedName name="link_saved" localSheetId="2">#REF!</definedName>
    <definedName name="link_saved" localSheetId="1">#REF!</definedName>
    <definedName name="link_saved">#REF!</definedName>
    <definedName name="LONGNAME_OUR" localSheetId="2">#REF!</definedName>
    <definedName name="LONGNAME_OUR" localSheetId="1">#REF!</definedName>
    <definedName name="LONGNAME_OUR">#REF!</definedName>
    <definedName name="lr_new">#REF!</definedName>
    <definedName name="NASTR_PRN_DEP_NAME">#REF!</definedName>
    <definedName name="notNullCol" localSheetId="2">#REF!</definedName>
    <definedName name="notNullCol" localSheetId="1">#REF!</definedName>
    <definedName name="notNullCol">#REF!</definedName>
    <definedName name="OKATO" localSheetId="2">#REF!</definedName>
    <definedName name="OKATO" localSheetId="1">#REF!</definedName>
    <definedName name="OKATO">#REF!</definedName>
    <definedName name="OKATO2">#REF!</definedName>
    <definedName name="OKPO" localSheetId="2">#REF!</definedName>
    <definedName name="OKPO" localSheetId="1">#REF!</definedName>
    <definedName name="OKPO">#REF!</definedName>
    <definedName name="OKPO_OUR" localSheetId="2">#REF!</definedName>
    <definedName name="OKPO_OUR" localSheetId="1">#REF!</definedName>
    <definedName name="OKPO_OUR">#REF!</definedName>
    <definedName name="OKVED" localSheetId="2">#REF!</definedName>
    <definedName name="OKVED" localSheetId="1">#REF!</definedName>
    <definedName name="OKVED">#REF!</definedName>
    <definedName name="OKVED1" localSheetId="2">#REF!</definedName>
    <definedName name="OKVED1" localSheetId="1">#REF!</definedName>
    <definedName name="OKVED1">#REF!</definedName>
    <definedName name="orderrow">#REF!</definedName>
    <definedName name="orders" localSheetId="2">#REF!</definedName>
    <definedName name="orders" localSheetId="1">#REF!</definedName>
    <definedName name="orders">#REF!</definedName>
    <definedName name="ORGNAME_OUR" localSheetId="2">#REF!</definedName>
    <definedName name="ORGNAME_OUR" localSheetId="1">#REF!</definedName>
    <definedName name="ORGNAME_OUR">#REF!</definedName>
    <definedName name="OUR_ADR" localSheetId="2">#REF!</definedName>
    <definedName name="OUR_ADR" localSheetId="1">#REF!</definedName>
    <definedName name="OUR_ADR">#REF!</definedName>
    <definedName name="PERIOD_WORK" localSheetId="2">#REF!</definedName>
    <definedName name="PERIOD_WORK" localSheetId="1">#REF!</definedName>
    <definedName name="PERIOD_WORK">#REF!</definedName>
    <definedName name="PPP_CODE" localSheetId="2">#REF!</definedName>
    <definedName name="PPP_CODE" localSheetId="1">#REF!</definedName>
    <definedName name="PPP_CODE">#REF!</definedName>
    <definedName name="PPP_CODE1" localSheetId="2">#REF!</definedName>
    <definedName name="PPP_CODE1" localSheetId="1">#REF!</definedName>
    <definedName name="PPP_CODE1">#REF!</definedName>
    <definedName name="PPP_NAME" localSheetId="2">#REF!</definedName>
    <definedName name="PPP_NAME" localSheetId="1">#REF!</definedName>
    <definedName name="PPP_NAME">#REF!</definedName>
    <definedName name="print_null" localSheetId="2">#REF!</definedName>
    <definedName name="print_null" localSheetId="1">#REF!</definedName>
    <definedName name="print_null">#REF!</definedName>
    <definedName name="prop_col">#REF!</definedName>
    <definedName name="REGION" localSheetId="2">#REF!</definedName>
    <definedName name="REGION" localSheetId="1">#REF!</definedName>
    <definedName name="REGION">#REF!</definedName>
    <definedName name="REGION_OUR" localSheetId="2">#REF!</definedName>
    <definedName name="REGION_OUR" localSheetId="1">#REF!</definedName>
    <definedName name="REGION_OUR">#REF!</definedName>
    <definedName name="REM_DATE_TYPE">#REF!</definedName>
    <definedName name="REM_MONTH">#REF!</definedName>
    <definedName name="REM_SONO" localSheetId="2">#REF!</definedName>
    <definedName name="REM_SONO" localSheetId="1">#REF!</definedName>
    <definedName name="REM_SONO">#REF!</definedName>
    <definedName name="REM_YEAR">#REF!</definedName>
    <definedName name="REPLACE_ZERO" localSheetId="2">#REF!</definedName>
    <definedName name="REPLACE_ZERO" localSheetId="1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2">#REF!</definedName>
    <definedName name="SONO" localSheetId="1">#REF!</definedName>
    <definedName name="SONO">#REF!</definedName>
    <definedName name="SONO_OUR" localSheetId="2">#REF!</definedName>
    <definedName name="SONO_OUR" localSheetId="1">#REF!</definedName>
    <definedName name="SONO_OUR">#REF!</definedName>
    <definedName name="SONO2" localSheetId="2">#REF!</definedName>
    <definedName name="SONO2" localSheetId="1">#REF!</definedName>
    <definedName name="SONO2">#REF!</definedName>
    <definedName name="Start1" localSheetId="2">#REF!</definedName>
    <definedName name="Start1" localSheetId="1">#REF!</definedName>
    <definedName name="Start1">#REF!</definedName>
    <definedName name="Start10" localSheetId="2">#REF!</definedName>
    <definedName name="Start10" localSheetId="1">#REF!</definedName>
    <definedName name="Start10">#REF!</definedName>
    <definedName name="Start2" localSheetId="2">#REF!</definedName>
    <definedName name="Start2" localSheetId="1">#REF!</definedName>
    <definedName name="Start2">#REF!</definedName>
    <definedName name="Start3" localSheetId="2">#REF!</definedName>
    <definedName name="Start3" localSheetId="1">#REF!</definedName>
    <definedName name="Start3">#REF!</definedName>
    <definedName name="Start4" localSheetId="2">#REF!</definedName>
    <definedName name="Start4" localSheetId="1">#REF!</definedName>
    <definedName name="Start4">#REF!</definedName>
    <definedName name="Start5" localSheetId="2">#REF!</definedName>
    <definedName name="Start5" localSheetId="1">#REF!</definedName>
    <definedName name="Start5">#REF!</definedName>
    <definedName name="Start6" localSheetId="2">#REF!</definedName>
    <definedName name="Start6" localSheetId="1">#REF!</definedName>
    <definedName name="Start6">#REF!</definedName>
    <definedName name="Start7" localSheetId="2">#REF!</definedName>
    <definedName name="Start7" localSheetId="1">#REF!</definedName>
    <definedName name="Start7">#REF!</definedName>
    <definedName name="Start8" localSheetId="2">#REF!</definedName>
    <definedName name="Start8" localSheetId="1">#REF!</definedName>
    <definedName name="Start8">#REF!</definedName>
    <definedName name="Start9" localSheetId="2">#REF!</definedName>
    <definedName name="Start9" localSheetId="1">#REF!</definedName>
    <definedName name="Start9">#REF!</definedName>
    <definedName name="StartData" localSheetId="2">#REF!</definedName>
    <definedName name="StartData" localSheetId="1">#REF!</definedName>
    <definedName name="StartData">#REF!</definedName>
    <definedName name="StartRow" localSheetId="2">#REF!</definedName>
    <definedName name="StartRow" localSheetId="1">#REF!</definedName>
    <definedName name="StartRow">#REF!</definedName>
    <definedName name="TOWN" localSheetId="2">#REF!</definedName>
    <definedName name="TOWN" localSheetId="1">#REF!</definedName>
    <definedName name="TOWN">#REF!</definedName>
    <definedName name="upd" localSheetId="2">#REF!</definedName>
    <definedName name="upd" localSheetId="1">#REF!</definedName>
    <definedName name="upd">#REF!</definedName>
    <definedName name="USER_PHONE" localSheetId="2">#REF!</definedName>
    <definedName name="USER_PHONE" localSheetId="1">#REF!</definedName>
    <definedName name="USER_PHONE">#REF!</definedName>
    <definedName name="USER_POST" localSheetId="2">#REF!</definedName>
    <definedName name="USER_POST" localSheetId="1">#REF!</definedName>
    <definedName name="USER_POST">#REF!</definedName>
    <definedName name="VED">#REF!</definedName>
    <definedName name="VED_NAME">#REF!</definedName>
    <definedName name="_xlnm.Print_Titles" localSheetId="2">'адм.источ.'!$22:$24</definedName>
    <definedName name="_xlnm.Print_Titles" localSheetId="4">'Документ (1)'!$21:$23</definedName>
    <definedName name="_xlnm.Print_Titles" localSheetId="0">'доходы'!$22:$24</definedName>
    <definedName name="_xlnm.Print_Titles" localSheetId="3">'целевые'!$21:$23</definedName>
  </definedNames>
  <calcPr fullCalcOnLoad="1"/>
</workbook>
</file>

<file path=xl/sharedStrings.xml><?xml version="1.0" encoding="utf-8"?>
<sst xmlns="http://schemas.openxmlformats.org/spreadsheetml/2006/main" count="2940" uniqueCount="828">
  <si>
    <t>Приложение 2</t>
  </si>
  <si>
    <t>к решению Совета Савинского муниципального района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</si>
  <si>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</si>
  <si>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</si>
  <si>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</si>
  <si>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</si>
  <si>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</si>
  <si>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</si>
  <si>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</si>
  <si>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</si>
  <si>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</si>
  <si>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</si>
  <si>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</si>
  <si>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</si>
  <si>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</si>
  <si>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</si>
  <si>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</si>
  <si>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</si>
  <si>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</si>
  <si>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</si>
  <si>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</si>
  <si>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</si>
  <si>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</si>
  <si>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</si>
  <si>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</si>
  <si>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</si>
  <si>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</si>
  <si>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</si>
  <si>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</si>
  <si>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</si>
  <si>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</si>
  <si>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</si>
  <si>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</si>
  <si>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</si>
  <si>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</si>
  <si>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</si>
  <si>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</si>
  <si>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</si>
  <si>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</si>
  <si>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</si>
  <si>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</si>
  <si>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</si>
  <si>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</si>
  <si>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</si>
  <si>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</si>
  <si>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</si>
  <si>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</si>
  <si>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</si>
  <si>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</si>
  <si>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</si>
  <si>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</si>
  <si>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</si>
  <si>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</si>
  <si>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</si>
  <si>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</si>
  <si>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</si>
  <si>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</si>
  <si>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</si>
  <si>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</si>
  <si>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</si>
  <si>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</si>
  <si>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</si>
  <si>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</si>
  <si>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</si>
  <si>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</si>
  <si>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</si>
  <si>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</si>
  <si>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</si>
  <si>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</si>
  <si>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</si>
  <si>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</si>
  <si>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</si>
  <si>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</si>
  <si>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</si>
  <si>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</si>
  <si>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</si>
  <si>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</si>
  <si>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</si>
  <si>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</si>
  <si>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</si>
  <si>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000 1 16 00000 00 0000 000</t>
  </si>
  <si>
    <t>ШТРАФЫ, САНКЦИИ, ВОЗМЕЩЕНИЕ УЩЕРБА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</si>
  <si>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</si>
  <si>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</si>
  <si>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</si>
  <si>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</si>
  <si>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</si>
  <si>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</si>
  <si>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</si>
  <si>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</si>
  <si>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</si>
  <si>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</si>
  <si>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</si>
  <si>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</si>
  <si>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</si>
  <si>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</si>
  <si>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</si>
  <si>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</si>
  <si>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</si>
  <si>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</si>
  <si>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</si>
  <si>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</si>
  <si>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</si>
  <si>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</si>
  <si>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</si>
  <si>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</si>
  <si>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</si>
  <si>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</si>
  <si>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</si>
  <si>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</si>
  <si>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</si>
  <si>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</si>
  <si>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</si>
  <si>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</si>
  <si>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</si>
  <si>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</si>
  <si>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</si>
  <si>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</si>
  <si>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</si>
  <si>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</si>
  <si>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</si>
  <si>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</si>
  <si>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</si>
  <si>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</si>
  <si>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</si>
  <si>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</si>
  <si>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</si>
  <si>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</si>
  <si>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</si>
  <si>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</si>
  <si>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</si>
  <si>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2015 год</t>
  </si>
  <si>
    <t>2016 год</t>
  </si>
  <si>
    <t>НАЛОГОВЫЕ И НЕНАЛОГОВЫЕ ДОХОДЫ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</si>
  <si>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</si>
  <si>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</si>
  <si>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</si>
  <si>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</si>
  <si>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</si>
  <si>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</si>
  <si>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000 1 03 02230 01 0000 110</t>
  </si>
  <si>
    <t>000 1 03 02240 01 0000 110</t>
  </si>
  <si>
    <t>000 1 03 02250 01 0000 110</t>
  </si>
  <si>
    <t>000 1 03 02260 01 0000 110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</si>
  <si>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</si>
  <si>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</si>
  <si>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</si>
  <si>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</si>
  <si>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</si>
  <si>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</si>
  <si>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000 1 01 02040 01 0000 110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</si>
  <si>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</si>
  <si>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</si>
  <si>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</si>
  <si>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</si>
  <si>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бюджета Савинского муниципального района по кодам классификации доходов бюджетов на 2015 год и плановый период 2016 и 2017 годов</t>
  </si>
  <si>
    <t>2017 год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</si>
  <si>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</si>
  <si>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</si>
  <si>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</si>
  <si>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* субсидии бюджетам муниципальных районов и городских округов Ивановской области на софинансирование расходов, 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</si>
  <si>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</si>
  <si>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</si>
  <si>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</si>
  <si>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</si>
  <si>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</si>
  <si>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</si>
  <si>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</si>
  <si>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* субсидии бюджетам муниципальных районов и городских округов на софинансирование расходов по организациии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</si>
  <si>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</si>
  <si>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</si>
  <si>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</si>
  <si>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</si>
  <si>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</si>
  <si>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</si>
  <si>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от 18.12.2014 № 44-р         </t>
  </si>
  <si>
    <t>Приложение 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</si>
  <si>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</si>
  <si>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</si>
  <si>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</si>
  <si>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</si>
  <si>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</si>
  <si>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</si>
  <si>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</si>
  <si>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</si>
  <si>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</si>
  <si>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* субсидии бюджетам муниципальных образований Ивановской области на разработку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</si>
  <si>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*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</t>
  </si>
  <si>
    <t>000   2 02 04999 05 0000 151</t>
  </si>
  <si>
    <t xml:space="preserve">от 26.02.2015 № 3-р         </t>
  </si>
  <si>
    <t>* 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</si>
  <si>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* субсидии бюджетам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в рамках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</si>
  <si>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 xml:space="preserve">от 23.04.2015 № 4-р         </t>
  </si>
  <si>
    <t xml:space="preserve">от 28.05.2015 № 12-р         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</si>
  <si>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</si>
  <si>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</si>
  <si>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</si>
  <si>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</si>
  <si>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от 18.06.2015 № 15-р       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</si>
  <si>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</si>
  <si>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</si>
  <si>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</si>
  <si>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</si>
  <si>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</si>
  <si>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</si>
  <si>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000 2 02 04061 00 0000 151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</si>
  <si>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</si>
  <si>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</si>
  <si>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</si>
  <si>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от 20.08.2015 № 24-р         </t>
  </si>
  <si>
    <t>* субсидия на восстановление разрушенной пристройки к зданию МБОУ "Вознесенская СОШ" из резервного фонда Правителства Ивановской области</t>
  </si>
  <si>
    <t>Денежные взыскания (штрафы) за нарушение земельного законодательства</t>
  </si>
  <si>
    <t xml:space="preserve">от 20.08.2015 № 24-р                </t>
  </si>
  <si>
    <t>Приложение 3</t>
  </si>
  <si>
    <t xml:space="preserve">от 18.06.2015 № 15-р                </t>
  </si>
  <si>
    <t xml:space="preserve">от 28.05.2015 № 12-р                </t>
  </si>
  <si>
    <t xml:space="preserve">от 23.04.2015 № 4-р                </t>
  </si>
  <si>
    <t>Приложение 4</t>
  </si>
  <si>
    <t xml:space="preserve">от 26.02.2015 № 3-р                </t>
  </si>
  <si>
    <t>Приложение 5</t>
  </si>
  <si>
    <t xml:space="preserve">от 18.12.2014 № 44-р                </t>
  </si>
  <si>
    <t>Источники внутреннего финансирования дефицита  бюджета Савинского муниципального района на 2015 год и плановый период 2016 и 2017 годов</t>
  </si>
  <si>
    <t>Код классификации источников финансирования дефицита бюджета</t>
  </si>
  <si>
    <t>Наименование кода классификации источников финансирования дефицита бюджета</t>
  </si>
  <si>
    <t xml:space="preserve">2016 год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</si>
  <si>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</si>
  <si>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</si>
  <si>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</si>
  <si>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</si>
  <si>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</si>
  <si>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</si>
  <si>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</si>
  <si>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</si>
  <si>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</si>
  <si>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</si>
  <si>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</si>
  <si>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</si>
  <si>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</si>
  <si>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</si>
  <si>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</si>
  <si>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</si>
  <si>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</si>
  <si>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</si>
  <si>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</si>
  <si>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Уменьшение прочих остатков денежных средств бюджетов муниципальных районов</t>
  </si>
  <si>
    <t>от 20.08.2015 № 24-р</t>
  </si>
  <si>
    <t>от 18.06.2015 № 15-р</t>
  </si>
  <si>
    <t>от 28.05.2015 № 12-р</t>
  </si>
  <si>
    <t>от 23.04.2015 № 4-р</t>
  </si>
  <si>
    <t>от 26.02.2015 № 3-р</t>
  </si>
  <si>
    <t>Приложение 6</t>
  </si>
  <si>
    <t>от 18.12.2014 № 44-р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</si>
  <si>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2015 год и  плановый период 2016 и 2017 годов по кодам классификации источников финансирования дефицита бюджетов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</si>
  <si>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</si>
  <si>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</si>
  <si>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источников внутреннего финансирования дефицита бюджета</t>
  </si>
  <si>
    <t>Финансовое управление администрации Савинского муниципального района</t>
  </si>
  <si>
    <t>О1 00 00 00 00 0000 000</t>
  </si>
  <si>
    <t>О1 05 00 00 00 0000 000</t>
  </si>
  <si>
    <t>О1 05 00 00 00 0000 500</t>
  </si>
  <si>
    <t>01 05 02 00 00 0000 500</t>
  </si>
  <si>
    <t>01 05 02 01 00 0000 510</t>
  </si>
  <si>
    <t>О1 05 02 01 05 0000 510</t>
  </si>
  <si>
    <t>О1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</si>
  <si>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</si>
  <si>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</si>
  <si>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</si>
  <si>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</si>
  <si>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О1 05 02 01 05 0000 610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</si>
  <si>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2015 год и плановый период 2016 и 2017 годов</t>
  </si>
  <si>
    <t>Наименование</t>
  </si>
  <si>
    <t>Целевая статья</t>
  </si>
  <si>
    <t>Вид расходов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</si>
  <si>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</si>
  <si>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0100000</t>
  </si>
  <si>
    <t>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</si>
  <si>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</si>
  <si>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</si>
  <si>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</si>
  <si>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</si>
  <si>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</si>
  <si>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</si>
  <si>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государственных (муниципальных) нужд</t>
  </si>
  <si>
    <t>200</t>
  </si>
  <si>
    <t xml:space="preserve">              Иные бюджетные ассигнования</t>
  </si>
  <si>
    <t>800</t>
  </si>
  <si>
    <t xml:space="preserve">      Расходы за счет межбюджетных трансфертов</t>
  </si>
  <si>
    <t>0118000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</si>
  <si>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</si>
  <si>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</si>
  <si>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</si>
  <si>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</si>
  <si>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    Социальное обеспечение и иные выплаты населению</t>
  </si>
  <si>
    <t>300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</si>
  <si>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</si>
  <si>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</si>
  <si>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</si>
  <si>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</si>
  <si>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</si>
  <si>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</si>
  <si>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</si>
  <si>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 xml:space="preserve">              Предоставление субсидий бюджетным, автономным учреждениям и иным некоммерческим  
организациям</t>
  </si>
  <si>
    <t>600</t>
  </si>
  <si>
    <t xml:space="preserve">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</si>
  <si>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012055</t>
  </si>
  <si>
    <t>0122055</t>
  </si>
  <si>
    <t xml:space="preserve">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</si>
  <si>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</si>
  <si>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  Восстановление разрушенной пристройки к зданию МБОУ "Вознесенская СОШ" (из резервного фонда Правительства Ивановской области)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</si>
  <si>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0122081</t>
  </si>
  <si>
    <t xml:space="preserve">      Расходы за счет межбюджетных трансфертов из федерального бюджет</t>
  </si>
  <si>
    <t>0125000</t>
  </si>
  <si>
    <t xml:space="preserve">  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</si>
  <si>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0125027</t>
  </si>
  <si>
    <t>0128000</t>
  </si>
  <si>
    <t xml:space="preserve">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</si>
  <si>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</si>
  <si>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</si>
  <si>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</si>
  <si>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</si>
  <si>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0130000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</si>
  <si>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</si>
  <si>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0130004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</si>
  <si>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</si>
  <si>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</si>
  <si>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</si>
  <si>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</si>
  <si>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Расходы за счет междбюджетных трансфертов</t>
  </si>
  <si>
    <t>0138000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</si>
  <si>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</si>
  <si>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0138142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</si>
  <si>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</si>
  <si>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0138143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</si>
  <si>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</si>
  <si>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</si>
  <si>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</si>
  <si>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</si>
  <si>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</si>
  <si>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</si>
  <si>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</si>
  <si>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0142004</t>
  </si>
  <si>
    <t>0148000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</si>
  <si>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</si>
  <si>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</si>
  <si>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</si>
  <si>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</si>
  <si>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</si>
  <si>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</si>
  <si>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</si>
  <si>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</si>
  <si>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</si>
  <si>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</si>
  <si>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</si>
  <si>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</si>
  <si>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</si>
  <si>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</si>
  <si>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</si>
  <si>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</si>
  <si>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</si>
  <si>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</si>
  <si>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</si>
  <si>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</si>
  <si>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</si>
  <si>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</si>
  <si>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</si>
  <si>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</si>
  <si>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</si>
  <si>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</si>
  <si>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</si>
  <si>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</si>
  <si>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</si>
  <si>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</si>
  <si>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</si>
  <si>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</si>
  <si>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</si>
  <si>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</si>
  <si>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</si>
  <si>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</si>
  <si>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</si>
  <si>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</si>
  <si>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</si>
  <si>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</si>
  <si>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</si>
  <si>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</si>
  <si>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</si>
  <si>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</si>
  <si>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 xml:space="preserve">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</si>
  <si>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</si>
  <si>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</si>
  <si>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0217002</t>
  </si>
  <si>
    <t>0218000</t>
  </si>
  <si>
    <t xml:space="preserve">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</si>
  <si>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0218027</t>
  </si>
  <si>
    <t>0128027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</si>
  <si>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</si>
  <si>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</si>
  <si>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</si>
  <si>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0227003</t>
  </si>
  <si>
    <t>0228000</t>
  </si>
  <si>
    <t xml:space="preserve">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</si>
  <si>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</si>
  <si>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</si>
  <si>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</si>
  <si>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 xml:space="preserve">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</si>
  <si>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</si>
  <si>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</si>
  <si>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</si>
  <si>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</si>
  <si>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</si>
  <si>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 xml:space="preserve">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</si>
  <si>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0232058</t>
  </si>
  <si>
    <t>0238000</t>
  </si>
  <si>
    <t xml:space="preserve">     Разработка проектной документации и газификация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</si>
  <si>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0238032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</si>
  <si>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</si>
  <si>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</si>
  <si>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</si>
  <si>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0310000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</si>
  <si>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</si>
  <si>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0319005</t>
  </si>
  <si>
    <t>Муниципальная программа Савинского муниципального района "Охрана окружающей среды Савинского муниципального района"</t>
  </si>
  <si>
    <t>0400000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</si>
  <si>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</si>
  <si>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0410000</t>
  </si>
  <si>
    <t>0418000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</si>
  <si>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</si>
  <si>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0418037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</si>
  <si>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</si>
  <si>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0420000</t>
  </si>
  <si>
    <t>0428000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</si>
  <si>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</si>
  <si>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0428038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</si>
  <si>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</si>
  <si>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0500000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</si>
  <si>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</si>
  <si>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</si>
  <si>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</si>
  <si>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</si>
  <si>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</si>
  <si>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0512008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</si>
  <si>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</si>
  <si>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0512022</t>
  </si>
  <si>
    <t>Муниципальная программа Савинского муниципального района "Молодежь Савинского муниципального района"</t>
  </si>
  <si>
    <t>0600000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</si>
  <si>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</si>
  <si>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</si>
  <si>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</si>
  <si>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</si>
  <si>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</si>
  <si>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</si>
  <si>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</si>
  <si>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</si>
  <si>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</si>
  <si>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</si>
  <si>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</si>
  <si>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</si>
  <si>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</si>
  <si>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0612061</t>
  </si>
  <si>
    <t>0618000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</si>
  <si>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</si>
  <si>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</si>
  <si>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</si>
  <si>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</si>
  <si>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</si>
  <si>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0622031</t>
  </si>
  <si>
    <t xml:space="preserve">    Организация участия молодых семей и работающей молодежи в региональных конкурсах, фестивалях, клубах и других мероприятиях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</si>
  <si>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0622062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</si>
  <si>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</si>
  <si>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0630000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</si>
  <si>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</si>
  <si>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</si>
  <si>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</si>
  <si>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0637005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</si>
  <si>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</si>
  <si>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0700000</t>
  </si>
  <si>
    <t>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</si>
  <si>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</si>
  <si>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 xml:space="preserve">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</si>
  <si>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0710015</t>
  </si>
  <si>
    <t xml:space="preserve">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</si>
  <si>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0710016</t>
  </si>
  <si>
    <t>0715000</t>
  </si>
  <si>
    <t xml:space="preserve">     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</si>
  <si>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0715392</t>
  </si>
  <si>
    <t>0715393</t>
  </si>
  <si>
    <t>0718000</t>
  </si>
  <si>
    <t xml:space="preserve">     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</si>
  <si>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0718140</t>
  </si>
  <si>
    <t xml:space="preserve">    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</si>
  <si>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0718146</t>
  </si>
  <si>
    <t>07180146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</si>
  <si>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</si>
  <si>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0720000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</si>
  <si>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</si>
  <si>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0722032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</si>
  <si>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</si>
  <si>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0722033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</si>
  <si>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</si>
  <si>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0726001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</si>
  <si>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</si>
  <si>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0726002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</si>
  <si>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</si>
  <si>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0800000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</si>
  <si>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</si>
  <si>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</si>
  <si>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</si>
  <si>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</si>
  <si>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</si>
  <si>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0812036</t>
  </si>
  <si>
    <t xml:space="preserve">        Строительство (реконструкция) автомобильных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</si>
  <si>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0812071</t>
  </si>
  <si>
    <t xml:space="preserve">          Капитальные вложения в объекты недвижимого имущества государственной (муниципальной) собственности
</t>
  </si>
  <si>
    <t>400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</si>
  <si>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</si>
  <si>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</si>
  <si>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</si>
  <si>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0826003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</si>
  <si>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</si>
  <si>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</si>
  <si>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</si>
  <si>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</si>
  <si>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</si>
  <si>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0910011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</si>
  <si>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</si>
  <si>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</si>
  <si>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</si>
  <si>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1020000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</si>
  <si>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</si>
  <si>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1022038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</si>
  <si>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</si>
  <si>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1030000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</si>
  <si>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</si>
  <si>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1030012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</si>
  <si>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</si>
  <si>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1100000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</si>
  <si>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</si>
  <si>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</si>
  <si>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</si>
  <si>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1112039</t>
  </si>
  <si>
    <t>1118000</t>
  </si>
  <si>
    <t xml:space="preserve">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</si>
  <si>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</si>
  <si>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</si>
  <si>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</si>
  <si>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</si>
  <si>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</si>
  <si>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</si>
  <si>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1127006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</si>
  <si>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</si>
  <si>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</si>
  <si>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</si>
  <si>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</si>
  <si>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</si>
  <si>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</si>
  <si>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</si>
  <si>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</si>
  <si>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</si>
  <si>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</si>
  <si>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</si>
  <si>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</si>
  <si>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Мероприятия посвященные государственным и профессиональным праздникам, знаменательным датам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</si>
  <si>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1142068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</si>
  <si>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</si>
  <si>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</si>
  <si>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</si>
  <si>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</si>
  <si>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</si>
  <si>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</si>
  <si>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</si>
  <si>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</si>
  <si>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</si>
  <si>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</si>
  <si>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</si>
  <si>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1160014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</si>
  <si>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</si>
  <si>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1162048</t>
  </si>
  <si>
    <t>1168000</t>
  </si>
  <si>
    <t xml:space="preserve">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</si>
  <si>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1168801</t>
  </si>
  <si>
    <t xml:space="preserve">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</si>
  <si>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1168802</t>
  </si>
  <si>
    <t xml:space="preserve">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</si>
  <si>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1168803</t>
  </si>
  <si>
    <t xml:space="preserve">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</si>
  <si>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1168804</t>
  </si>
  <si>
    <t>Муниципальная программа Савинского муниципального района "Управление муниципальным имуществом Савинского муниципального района"</t>
  </si>
  <si>
    <t>1200000</t>
  </si>
  <si>
    <t>Подпрограмма "Управление и распоряжение муниципальным имуществом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</si>
  <si>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1210000</t>
  </si>
  <si>
    <t xml:space="preserve">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</si>
  <si>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1212064</t>
  </si>
  <si>
    <t xml:space="preserve">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</si>
  <si>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1212065</t>
  </si>
  <si>
    <t>Подпрограмма "Управление и распоряжение земельными ресурсами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</si>
  <si>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1220000</t>
  </si>
  <si>
    <t xml:space="preserve">     Формирование земельных участков для исполнения полномочий Савинского муниципального района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</si>
  <si>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1222066</t>
  </si>
  <si>
    <t xml:space="preserve">     Оценка рыночной стоимости земельных участков, размера платы за право заключения договоров аренды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</si>
  <si>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1222067</t>
  </si>
  <si>
    <t>Муниципальная программа Савинского муниципального района "Социальная поддержка пожилых граждан в Савинском муниципальном районе"</t>
  </si>
  <si>
    <t>1300000</t>
  </si>
  <si>
    <t>Подпрограмма "Повышение качества жизни граждан пожилого возраста" муниципальной программы  Савинского муниципального района "Социальная поддержка пожилых граждан в Савинском муниципальном районе"</t>
  </si>
  <si>
    <t>1310000</t>
  </si>
  <si>
    <t xml:space="preserve">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</si>
  <si>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1312070</t>
  </si>
  <si>
    <t>1318000</t>
  </si>
  <si>
    <t xml:space="preserve">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</si>
  <si>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1318024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</si>
  <si>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</si>
  <si>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4100000</t>
  </si>
  <si>
    <t>Иные непрограммные мероприятия</t>
  </si>
  <si>
    <t>4190000</t>
  </si>
  <si>
    <t xml:space="preserve">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</si>
  <si>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</si>
  <si>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</si>
  <si>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4192070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</si>
  <si>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</si>
  <si>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</si>
  <si>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>4198000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</si>
  <si>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</si>
  <si>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</si>
  <si>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 xml:space="preserve">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по созданию условий для организации досуга и обеспечения жителей поселения услугами организаций культуры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</si>
  <si>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4198805</t>
  </si>
  <si>
    <t xml:space="preserve">          Межбюджетные трансферты</t>
  </si>
  <si>
    <t>500</t>
  </si>
  <si>
    <t xml:space="preserve">   Мероприятия по обеспечению безопасности людей на водных объектах, охране их жизни и здоровья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</si>
  <si>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4198807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</si>
  <si>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</si>
  <si>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</t>
  </si>
  <si>
    <t>4290000</t>
  </si>
  <si>
    <t>4295000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</si>
  <si>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</si>
  <si>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4295120</t>
  </si>
  <si>
    <t xml:space="preserve">              Межбюджетные трансферты</t>
  </si>
  <si>
    <t>Наказы избирателей депутатам Ивановской областной Думы</t>
  </si>
  <si>
    <t>4300000</t>
  </si>
  <si>
    <t>4390000</t>
  </si>
  <si>
    <t xml:space="preserve">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</si>
  <si>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4392056</t>
  </si>
  <si>
    <t>4398000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</si>
  <si>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</si>
  <si>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4398065</t>
  </si>
  <si>
    <t>Всего расходов:</t>
  </si>
  <si>
    <t>Приложение 7</t>
  </si>
  <si>
    <t>Ведомственная структура расходов бюджета Савинского муниципального района на 2015 год и плановый период 2016 и 2017 годов</t>
  </si>
  <si>
    <t xml:space="preserve">Код главного распорядителя
</t>
  </si>
  <si>
    <t>Раздел, подраздел</t>
  </si>
  <si>
    <t>Вид
расходов</t>
  </si>
  <si>
    <t xml:space="preserve">  Администрация Савинского муниципального района Ивановской области</t>
  </si>
  <si>
    <t>111</t>
  </si>
  <si>
    <t>0000</t>
  </si>
  <si>
    <t>0000000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</si>
  <si>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</si>
  <si>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</si>
  <si>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</si>
  <si>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</si>
  <si>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</si>
  <si>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</si>
  <si>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Закупка товаров, работ и услуг для государственных (муниципальных) нужд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</si>
  <si>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</si>
  <si>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</si>
  <si>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  Социальное обеспечение и иные выплаты населению</t>
  </si>
  <si>
    <t xml:space="preserve">          Иные бюджетные ассигнования</t>
  </si>
  <si>
    <t xml:space="preserve">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</si>
  <si>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</si>
  <si>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</si>
  <si>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Резервные фонды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</si>
  <si>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</si>
  <si>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</si>
  <si>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 xml:space="preserve">      Другие общегосударственные вопросы</t>
  </si>
  <si>
    <t>0113</t>
  </si>
  <si>
    <t xml:space="preserve">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</si>
  <si>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</si>
  <si>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</si>
  <si>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</si>
  <si>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</si>
  <si>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</si>
  <si>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</si>
  <si>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</si>
  <si>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</si>
  <si>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</si>
  <si>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</si>
  <si>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</si>
  <si>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</si>
  <si>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</si>
  <si>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</si>
  <si>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</si>
  <si>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</si>
  <si>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</si>
  <si>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</si>
  <si>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</si>
  <si>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</si>
  <si>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</si>
  <si>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</si>
  <si>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</si>
  <si>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</si>
  <si>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</si>
  <si>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</si>
  <si>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</si>
  <si>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Транспорт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</si>
  <si>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</si>
  <si>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</si>
  <si>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</si>
  <si>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0409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</si>
  <si>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</si>
  <si>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</si>
  <si>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Другие вопросы в области национальной экономики</t>
  </si>
  <si>
    <t>0412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</si>
  <si>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</si>
  <si>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</si>
  <si>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</si>
  <si>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</si>
  <si>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Формирование земельных участков для исполнения полномочий Савинского муниципального района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</si>
  <si>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</si>
  <si>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</si>
  <si>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</si>
  <si>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</si>
  <si>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</si>
  <si>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</si>
  <si>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</si>
  <si>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</si>
  <si>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Разработка проектной документации и газификация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</si>
  <si>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</si>
  <si>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</si>
  <si>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</si>
  <si>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</si>
  <si>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</si>
  <si>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Молодежная политика и оздоровление детей</t>
  </si>
  <si>
    <t>0707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</si>
  <si>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</si>
  <si>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</si>
  <si>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</si>
  <si>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</si>
  <si>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</si>
  <si>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</si>
  <si>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</si>
  <si>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</si>
  <si>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</si>
  <si>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</si>
  <si>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</si>
  <si>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</si>
  <si>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</si>
  <si>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</si>
  <si>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</si>
  <si>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</si>
  <si>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</si>
  <si>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 xml:space="preserve"> 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</si>
  <si>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 xml:space="preserve">      Другие вопросы в области социальной политики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</si>
  <si>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</si>
  <si>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</si>
  <si>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</si>
  <si>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</si>
  <si>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</si>
  <si>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</si>
  <si>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</si>
  <si>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</si>
  <si>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</si>
  <si>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</si>
  <si>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</si>
  <si>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</si>
  <si>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</si>
  <si>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</si>
  <si>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</si>
  <si>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</si>
  <si>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</si>
  <si>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</si>
  <si>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</si>
  <si>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</si>
  <si>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</si>
  <si>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</si>
  <si>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</si>
  <si>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  Дошкольное образование</t>
  </si>
  <si>
    <t>0701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</si>
  <si>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</si>
  <si>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</si>
  <si>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</si>
  <si>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</si>
  <si>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</si>
  <si>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</si>
  <si>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</si>
  <si>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0702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</si>
  <si>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</si>
  <si>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</si>
  <si>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</si>
  <si>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Восстановление разрушенной пристройки к зданию МБОУ "Вознесенская СОШ" (из резервного фонда Правителства Ивановской области)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</si>
  <si>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</si>
  <si>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</si>
  <si>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</si>
  <si>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</si>
  <si>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</si>
  <si>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0138012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</si>
  <si>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</si>
  <si>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</si>
  <si>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</si>
  <si>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</si>
  <si>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</si>
  <si>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</si>
  <si>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</si>
  <si>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</si>
  <si>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</si>
  <si>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</si>
  <si>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</si>
  <si>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0709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</si>
  <si>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</si>
  <si>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</si>
  <si>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</si>
  <si>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</si>
  <si>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</si>
  <si>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</si>
  <si>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</si>
  <si>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</si>
  <si>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</si>
  <si>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Охрана семьи и детства</t>
  </si>
  <si>
    <t>1004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</si>
  <si>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</si>
  <si>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</si>
  <si>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</si>
  <si>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</si>
  <si>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Приложение 11</t>
  </si>
  <si>
    <t>Распределение межбюджетных трансфертов, предоставляемых из бюджета Савинского муниципального района бюджетам муниципальных образований на 2015 год и плановый приод 2016 и 2017 годов</t>
  </si>
  <si>
    <t>Наименование муниципальных образований</t>
  </si>
  <si>
    <t>Савинское городское поселение</t>
  </si>
  <si>
    <t>Савинское сельское поселение</t>
  </si>
  <si>
    <t>Архиповское сельское поселение</t>
  </si>
  <si>
    <t>Вознесенское сельское поселение</t>
  </si>
  <si>
    <t>Воскресенское сельское поселение</t>
  </si>
  <si>
    <t>Горячевское сельское поселение</t>
  </si>
  <si>
    <t>Итого: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</si>
</sst>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6" fillId="30" borderId="0">
      <alignment/>
      <protection/>
    </xf>
    <xf numFmtId="0" fontId="6" fillId="0" borderId="0">
      <alignment/>
      <protection/>
    </xf>
    <xf numFmtId="0" fontId="6" fillId="3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3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30" borderId="0">
      <alignment/>
      <protection/>
    </xf>
    <xf numFmtId="0" fontId="6" fillId="0" borderId="0">
      <alignment/>
      <protection/>
    </xf>
    <xf numFmtId="0" fontId="6" fillId="3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61">
      <alignment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4" fillId="0" borderId="10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/>
      <protection/>
    </xf>
    <xf numFmtId="49" fontId="10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11" fillId="0" borderId="10" xfId="61" applyFont="1" applyBorder="1" applyAlignment="1">
      <alignment horizontal="center"/>
      <protection/>
    </xf>
    <xf numFmtId="49" fontId="12" fillId="0" borderId="10" xfId="0" applyNumberFormat="1" applyFont="1" applyFill="1" applyBorder="1" applyAlignment="1">
      <alignment horizontal="center" shrinkToFit="1"/>
    </xf>
    <xf numFmtId="0" fontId="10" fillId="0" borderId="10" xfId="61" applyFont="1" applyBorder="1" applyAlignment="1">
      <alignment horizontal="center"/>
      <protection/>
    </xf>
    <xf numFmtId="0" fontId="12" fillId="0" borderId="10" xfId="61" applyFont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shrinkToFi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 shrinkToFit="1"/>
    </xf>
    <xf numFmtId="49" fontId="12" fillId="0" borderId="10" xfId="0" applyNumberFormat="1" applyFont="1" applyFill="1" applyBorder="1" applyAlignment="1">
      <alignment shrinkToFit="1"/>
    </xf>
    <xf numFmtId="4" fontId="9" fillId="0" borderId="10" xfId="61" applyNumberFormat="1" applyFont="1" applyBorder="1">
      <alignment/>
      <protection/>
    </xf>
    <xf numFmtId="4" fontId="12" fillId="0" borderId="10" xfId="61" applyNumberFormat="1" applyFont="1" applyBorder="1">
      <alignment/>
      <protection/>
    </xf>
    <xf numFmtId="166" fontId="8" fillId="0" borderId="10" xfId="61" applyNumberFormat="1" applyFont="1" applyBorder="1" applyAlignment="1">
      <alignment shrinkToFit="1"/>
      <protection/>
    </xf>
    <xf numFmtId="166" fontId="11" fillId="0" borderId="10" xfId="61" applyNumberFormat="1" applyFont="1" applyBorder="1" applyAlignment="1">
      <alignment shrinkToFit="1"/>
      <protection/>
    </xf>
    <xf numFmtId="166" fontId="9" fillId="0" borderId="10" xfId="61" applyNumberFormat="1" applyFont="1" applyBorder="1" applyAlignment="1">
      <alignment shrinkToFit="1"/>
      <protection/>
    </xf>
    <xf numFmtId="166" fontId="10" fillId="0" borderId="10" xfId="61" applyNumberFormat="1" applyFont="1" applyBorder="1" applyAlignment="1">
      <alignment shrinkToFit="1"/>
      <protection/>
    </xf>
    <xf numFmtId="166" fontId="8" fillId="0" borderId="10" xfId="0" applyNumberFormat="1" applyFont="1" applyFill="1" applyBorder="1" applyAlignment="1">
      <alignment shrinkToFit="1"/>
    </xf>
    <xf numFmtId="166" fontId="9" fillId="0" borderId="10" xfId="0" applyNumberFormat="1" applyFont="1" applyFill="1" applyBorder="1" applyAlignment="1">
      <alignment shrinkToFit="1"/>
    </xf>
    <xf numFmtId="166" fontId="12" fillId="0" borderId="10" xfId="61" applyNumberFormat="1" applyFont="1" applyBorder="1" applyAlignment="1">
      <alignment shrinkToFit="1"/>
      <protection/>
    </xf>
    <xf numFmtId="166" fontId="14" fillId="0" borderId="10" xfId="61" applyNumberFormat="1" applyFont="1" applyBorder="1" applyAlignment="1">
      <alignment shrinkToFit="1"/>
      <protection/>
    </xf>
    <xf numFmtId="0" fontId="8" fillId="0" borderId="10" xfId="61" applyFont="1" applyBorder="1" applyAlignment="1">
      <alignment horizontal="justify"/>
      <protection/>
    </xf>
    <xf numFmtId="0" fontId="9" fillId="0" borderId="10" xfId="61" applyFont="1" applyBorder="1" applyAlignment="1">
      <alignment horizontal="justify" vertical="center" wrapText="1"/>
      <protection/>
    </xf>
    <xf numFmtId="0" fontId="10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61" applyFont="1" applyBorder="1" applyAlignment="1">
      <alignment horizontal="justify" vertical="center" wrapText="1"/>
      <protection/>
    </xf>
    <xf numFmtId="0" fontId="9" fillId="0" borderId="10" xfId="61" applyFont="1" applyBorder="1" applyAlignment="1">
      <alignment horizontal="justify" wrapText="1"/>
      <protection/>
    </xf>
    <xf numFmtId="0" fontId="12" fillId="0" borderId="10" xfId="0" applyFont="1" applyFill="1" applyBorder="1" applyAlignment="1">
      <alignment horizontal="justify" wrapText="1"/>
    </xf>
    <xf numFmtId="0" fontId="12" fillId="0" borderId="10" xfId="61" applyFont="1" applyBorder="1" applyAlignment="1">
      <alignment horizontal="justify" wrapText="1"/>
      <protection/>
    </xf>
    <xf numFmtId="0" fontId="8" fillId="0" borderId="10" xfId="61" applyFont="1" applyBorder="1" applyAlignment="1">
      <alignment horizontal="justify" wrapText="1"/>
      <protection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justify" wrapText="1"/>
    </xf>
    <xf numFmtId="0" fontId="12" fillId="0" borderId="13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3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13" fillId="0" borderId="13" xfId="0" applyFont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168" fontId="12" fillId="0" borderId="10" xfId="61" applyNumberFormat="1" applyFont="1" applyBorder="1" applyAlignment="1">
      <alignment shrinkToFit="1"/>
      <protection/>
    </xf>
    <xf numFmtId="0" fontId="12" fillId="0" borderId="10" xfId="0" applyFont="1" applyFill="1" applyBorder="1" applyAlignment="1">
      <alignment wrapText="1"/>
    </xf>
    <xf numFmtId="168" fontId="11" fillId="0" borderId="10" xfId="61" applyNumberFormat="1" applyFont="1" applyBorder="1" applyAlignment="1">
      <alignment shrinkToFit="1"/>
      <protection/>
    </xf>
    <xf numFmtId="168" fontId="8" fillId="0" borderId="10" xfId="61" applyNumberFormat="1" applyFont="1" applyBorder="1" applyAlignment="1">
      <alignment shrinkToFit="1"/>
      <protection/>
    </xf>
    <xf numFmtId="168" fontId="9" fillId="0" borderId="10" xfId="61" applyNumberFormat="1" applyFont="1" applyBorder="1" applyAlignment="1">
      <alignment shrinkToFit="1"/>
      <protection/>
    </xf>
    <xf numFmtId="0" fontId="17" fillId="0" borderId="10" xfId="0" applyFont="1" applyBorder="1" applyAlignment="1">
      <alignment wrapText="1"/>
    </xf>
    <xf numFmtId="0" fontId="8" fillId="0" borderId="10" xfId="61" applyFont="1" applyBorder="1" applyAlignment="1">
      <alignment wrapText="1"/>
      <protection/>
    </xf>
    <xf numFmtId="0" fontId="9" fillId="0" borderId="10" xfId="61" applyFont="1" applyBorder="1" applyAlignment="1">
      <alignment wrapText="1"/>
      <protection/>
    </xf>
    <xf numFmtId="0" fontId="12" fillId="0" borderId="10" xfId="61" applyFont="1" applyBorder="1" applyAlignment="1">
      <alignment wrapText="1"/>
      <protection/>
    </xf>
    <xf numFmtId="0" fontId="15" fillId="0" borderId="10" xfId="0" applyFont="1" applyBorder="1" applyAlignment="1">
      <alignment wrapText="1"/>
    </xf>
    <xf numFmtId="0" fontId="62" fillId="0" borderId="14" xfId="59" applyFont="1" applyBorder="1" applyAlignment="1">
      <alignment horizontal="center" shrinkToFit="1"/>
      <protection/>
    </xf>
    <xf numFmtId="0" fontId="63" fillId="0" borderId="14" xfId="59" applyFont="1" applyBorder="1" applyAlignment="1">
      <alignment horizontal="center" shrinkToFit="1"/>
      <protection/>
    </xf>
    <xf numFmtId="0" fontId="62" fillId="0" borderId="10" xfId="58" applyFont="1" applyBorder="1" applyAlignment="1">
      <alignment horizontal="justify" wrapText="1"/>
      <protection/>
    </xf>
    <xf numFmtId="0" fontId="63" fillId="0" borderId="10" xfId="58" applyFont="1" applyBorder="1" applyAlignment="1">
      <alignment horizontal="justify" wrapText="1"/>
      <protection/>
    </xf>
    <xf numFmtId="166" fontId="12" fillId="0" borderId="10" xfId="61" applyNumberFormat="1" applyFont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3" fillId="0" borderId="0" xfId="61" applyFont="1" applyAlignment="1">
      <alignment horizontal="righ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6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4" fillId="0" borderId="0" xfId="61" applyFont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6" fillId="0" borderId="0" xfId="67">
      <alignment/>
      <protection/>
    </xf>
    <xf numFmtId="0" fontId="66" fillId="0" borderId="0" xfId="0" applyFont="1" applyAlignment="1">
      <alignment/>
    </xf>
    <xf numFmtId="0" fontId="3" fillId="0" borderId="0" xfId="61" applyFont="1" applyAlignment="1">
      <alignment horizontal="right"/>
      <protection/>
    </xf>
    <xf numFmtId="0" fontId="0" fillId="0" borderId="0" xfId="0" applyAlignment="1">
      <alignment horizontal="right" wrapText="1"/>
    </xf>
    <xf numFmtId="0" fontId="66" fillId="0" borderId="0" xfId="0" applyFont="1" applyAlignment="1">
      <alignment/>
    </xf>
    <xf numFmtId="0" fontId="37" fillId="0" borderId="0" xfId="67" applyFont="1">
      <alignment/>
      <protection/>
    </xf>
    <xf numFmtId="0" fontId="37" fillId="0" borderId="0" xfId="67" applyFont="1" applyAlignment="1">
      <alignment horizontal="left"/>
      <protection/>
    </xf>
    <xf numFmtId="0" fontId="6" fillId="0" borderId="0" xfId="67" applyAlignment="1">
      <alignment/>
      <protection/>
    </xf>
    <xf numFmtId="0" fontId="4" fillId="0" borderId="0" xfId="67" applyFont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11" fillId="0" borderId="0" xfId="67" applyFont="1">
      <alignment/>
      <protection/>
    </xf>
    <xf numFmtId="0" fontId="38" fillId="0" borderId="0" xfId="67" applyFont="1" applyAlignment="1">
      <alignment horizontal="right"/>
      <protection/>
    </xf>
    <xf numFmtId="0" fontId="39" fillId="0" borderId="11" xfId="67" applyFont="1" applyBorder="1" applyAlignment="1">
      <alignment horizontal="center" vertical="center" wrapText="1"/>
      <protection/>
    </xf>
    <xf numFmtId="0" fontId="39" fillId="0" borderId="10" xfId="67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9" fillId="0" borderId="17" xfId="67" applyFont="1" applyBorder="1" applyAlignment="1">
      <alignment horizontal="center" vertical="center" wrapText="1"/>
      <protection/>
    </xf>
    <xf numFmtId="0" fontId="39" fillId="0" borderId="10" xfId="67" applyFont="1" applyBorder="1" applyAlignment="1">
      <alignment horizontal="center" vertical="center" wrapText="1"/>
      <protection/>
    </xf>
    <xf numFmtId="0" fontId="39" fillId="0" borderId="10" xfId="67" applyFont="1" applyBorder="1" applyAlignment="1">
      <alignment horizontal="center" vertical="center"/>
      <protection/>
    </xf>
    <xf numFmtId="0" fontId="39" fillId="0" borderId="11" xfId="67" applyFont="1" applyBorder="1" applyAlignment="1">
      <alignment horizontal="center" vertical="center" wrapText="1"/>
      <protection/>
    </xf>
    <xf numFmtId="0" fontId="39" fillId="0" borderId="10" xfId="67" applyFont="1" applyBorder="1" applyAlignment="1">
      <alignment horizontal="center"/>
      <protection/>
    </xf>
    <xf numFmtId="0" fontId="39" fillId="0" borderId="10" xfId="67" applyFont="1" applyBorder="1" applyAlignment="1">
      <alignment horizontal="left"/>
      <protection/>
    </xf>
    <xf numFmtId="0" fontId="39" fillId="0" borderId="10" xfId="67" applyFont="1" applyBorder="1" applyAlignment="1">
      <alignment horizontal="left" wrapText="1"/>
      <protection/>
    </xf>
    <xf numFmtId="168" fontId="39" fillId="0" borderId="10" xfId="67" applyNumberFormat="1" applyFont="1" applyBorder="1" applyAlignment="1">
      <alignment horizontal="right" shrinkToFit="1"/>
      <protection/>
    </xf>
    <xf numFmtId="166" fontId="39" fillId="0" borderId="10" xfId="67" applyNumberFormat="1" applyFont="1" applyBorder="1" applyAlignment="1">
      <alignment horizontal="right" shrinkToFit="1"/>
      <protection/>
    </xf>
    <xf numFmtId="0" fontId="3" fillId="0" borderId="10" xfId="67" applyFont="1" applyBorder="1">
      <alignment/>
      <protection/>
    </xf>
    <xf numFmtId="0" fontId="3" fillId="0" borderId="10" xfId="67" applyFont="1" applyBorder="1" applyAlignment="1">
      <alignment wrapText="1"/>
      <protection/>
    </xf>
    <xf numFmtId="168" fontId="3" fillId="0" borderId="10" xfId="67" applyNumberFormat="1" applyFont="1" applyBorder="1" applyAlignment="1">
      <alignment shrinkToFit="1"/>
      <protection/>
    </xf>
    <xf numFmtId="166" fontId="3" fillId="0" borderId="10" xfId="67" applyNumberFormat="1" applyFont="1" applyBorder="1" applyAlignment="1">
      <alignment shrinkToFit="1"/>
      <protection/>
    </xf>
    <xf numFmtId="0" fontId="11" fillId="0" borderId="17" xfId="67" applyFont="1" applyBorder="1">
      <alignment/>
      <protection/>
    </xf>
    <xf numFmtId="168" fontId="11" fillId="0" borderId="10" xfId="67" applyNumberFormat="1" applyFont="1" applyBorder="1" applyAlignment="1">
      <alignment shrinkToFit="1"/>
      <protection/>
    </xf>
    <xf numFmtId="166" fontId="11" fillId="0" borderId="10" xfId="67" applyNumberFormat="1" applyFont="1" applyBorder="1" applyAlignment="1">
      <alignment shrinkToFit="1"/>
      <protection/>
    </xf>
    <xf numFmtId="0" fontId="9" fillId="0" borderId="10" xfId="67" applyFont="1" applyBorder="1">
      <alignment/>
      <protection/>
    </xf>
    <xf numFmtId="168" fontId="9" fillId="0" borderId="10" xfId="67" applyNumberFormat="1" applyFont="1" applyBorder="1" applyAlignment="1">
      <alignment shrinkToFit="1"/>
      <protection/>
    </xf>
    <xf numFmtId="166" fontId="9" fillId="0" borderId="10" xfId="67" applyNumberFormat="1" applyFont="1" applyBorder="1" applyAlignment="1">
      <alignment shrinkToFit="1"/>
      <protection/>
    </xf>
    <xf numFmtId="0" fontId="9" fillId="0" borderId="11" xfId="67" applyFont="1" applyBorder="1">
      <alignment/>
      <protection/>
    </xf>
    <xf numFmtId="0" fontId="9" fillId="0" borderId="18" xfId="67" applyFont="1" applyBorder="1" applyAlignment="1">
      <alignment wrapText="1"/>
      <protection/>
    </xf>
    <xf numFmtId="0" fontId="14" fillId="0" borderId="10" xfId="67" applyFont="1" applyBorder="1">
      <alignment/>
      <protection/>
    </xf>
    <xf numFmtId="0" fontId="14" fillId="0" borderId="10" xfId="67" applyFont="1" applyBorder="1" applyAlignment="1">
      <alignment wrapText="1"/>
      <protection/>
    </xf>
    <xf numFmtId="168" fontId="14" fillId="0" borderId="10" xfId="67" applyNumberFormat="1" applyFont="1" applyBorder="1" applyAlignment="1">
      <alignment shrinkToFit="1"/>
      <protection/>
    </xf>
    <xf numFmtId="166" fontId="14" fillId="0" borderId="10" xfId="67" applyNumberFormat="1" applyFont="1" applyBorder="1" applyAlignment="1">
      <alignment shrinkToFit="1"/>
      <protection/>
    </xf>
    <xf numFmtId="0" fontId="11" fillId="0" borderId="10" xfId="67" applyFont="1" applyBorder="1">
      <alignment/>
      <protection/>
    </xf>
    <xf numFmtId="0" fontId="9" fillId="0" borderId="10" xfId="67" applyFont="1" applyFill="1" applyBorder="1">
      <alignment/>
      <protection/>
    </xf>
    <xf numFmtId="0" fontId="9" fillId="0" borderId="11" xfId="67" applyFont="1" applyFill="1" applyBorder="1">
      <alignment/>
      <protection/>
    </xf>
    <xf numFmtId="0" fontId="9" fillId="0" borderId="18" xfId="67" applyFont="1" applyFill="1" applyBorder="1" applyAlignment="1">
      <alignment wrapText="1"/>
      <protection/>
    </xf>
    <xf numFmtId="0" fontId="40" fillId="0" borderId="0" xfId="67" applyFont="1">
      <alignment/>
      <protection/>
    </xf>
    <xf numFmtId="0" fontId="14" fillId="0" borderId="10" xfId="67" applyFont="1" applyFill="1" applyBorder="1" applyAlignment="1">
      <alignment wrapText="1"/>
      <protection/>
    </xf>
    <xf numFmtId="0" fontId="36" fillId="0" borderId="0" xfId="60" applyFont="1" applyAlignment="1">
      <alignment horizontal="right"/>
      <protection/>
    </xf>
    <xf numFmtId="0" fontId="6" fillId="0" borderId="0" xfId="67" applyAlignment="1">
      <alignment wrapText="1"/>
      <protection/>
    </xf>
    <xf numFmtId="0" fontId="39" fillId="0" borderId="0" xfId="67" applyFont="1" applyAlignment="1">
      <alignment horizontal="center" wrapText="1"/>
      <protection/>
    </xf>
    <xf numFmtId="0" fontId="36" fillId="0" borderId="19" xfId="60" applyFont="1" applyBorder="1" applyAlignment="1">
      <alignment horizontal="center" wrapText="1"/>
      <protection/>
    </xf>
    <xf numFmtId="0" fontId="36" fillId="0" borderId="0" xfId="60" applyFont="1" applyAlignment="1">
      <alignment horizontal="center" wrapText="1"/>
      <protection/>
    </xf>
    <xf numFmtId="0" fontId="3" fillId="0" borderId="0" xfId="67" applyFont="1">
      <alignment/>
      <protection/>
    </xf>
    <xf numFmtId="0" fontId="39" fillId="0" borderId="13" xfId="67" applyFont="1" applyBorder="1" applyAlignment="1">
      <alignment horizontal="center" wrapText="1"/>
      <protection/>
    </xf>
    <xf numFmtId="0" fontId="39" fillId="0" borderId="16" xfId="67" applyFont="1" applyBorder="1" applyAlignment="1">
      <alignment horizontal="center" wrapText="1"/>
      <protection/>
    </xf>
    <xf numFmtId="0" fontId="1" fillId="0" borderId="10" xfId="60" applyBorder="1" applyAlignment="1">
      <alignment wrapText="1"/>
      <protection/>
    </xf>
    <xf numFmtId="0" fontId="8" fillId="0" borderId="10" xfId="67" applyFont="1" applyBorder="1" applyAlignment="1">
      <alignment horizontal="center" vertical="center" wrapText="1"/>
      <protection/>
    </xf>
    <xf numFmtId="0" fontId="39" fillId="0" borderId="17" xfId="67" applyFont="1" applyBorder="1" applyAlignment="1">
      <alignment horizontal="center" vertical="center" wrapText="1"/>
      <protection/>
    </xf>
    <xf numFmtId="168" fontId="39" fillId="0" borderId="10" xfId="67" applyNumberFormat="1" applyFont="1" applyBorder="1" applyAlignment="1">
      <alignment horizontal="right" vertical="center" shrinkToFit="1"/>
      <protection/>
    </xf>
    <xf numFmtId="166" fontId="39" fillId="0" borderId="10" xfId="67" applyNumberFormat="1" applyFont="1" applyBorder="1" applyAlignment="1">
      <alignment horizontal="right" vertical="center" wrapText="1"/>
      <protection/>
    </xf>
    <xf numFmtId="0" fontId="3" fillId="0" borderId="10" xfId="67" applyFont="1" applyBorder="1" applyAlignment="1">
      <alignment horizontal="center"/>
      <protection/>
    </xf>
    <xf numFmtId="0" fontId="3" fillId="0" borderId="10" xfId="67" applyFont="1" applyBorder="1" applyAlignment="1">
      <alignment horizontal="left" vertical="center" wrapText="1"/>
      <protection/>
    </xf>
    <xf numFmtId="0" fontId="11" fillId="0" borderId="10" xfId="67" applyFont="1" applyBorder="1" applyAlignment="1">
      <alignment horizontal="center"/>
      <protection/>
    </xf>
    <xf numFmtId="0" fontId="11" fillId="0" borderId="10" xfId="67" applyFont="1" applyBorder="1" applyAlignment="1">
      <alignment wrapText="1"/>
      <protection/>
    </xf>
    <xf numFmtId="0" fontId="9" fillId="0" borderId="10" xfId="67" applyFont="1" applyBorder="1" applyAlignment="1">
      <alignment horizontal="center"/>
      <protection/>
    </xf>
    <xf numFmtId="0" fontId="9" fillId="0" borderId="10" xfId="67" applyFont="1" applyBorder="1" applyAlignment="1">
      <alignment wrapText="1"/>
      <protection/>
    </xf>
    <xf numFmtId="0" fontId="14" fillId="0" borderId="10" xfId="67" applyFont="1" applyBorder="1" applyAlignment="1">
      <alignment horizontal="center"/>
      <protection/>
    </xf>
    <xf numFmtId="166" fontId="12" fillId="0" borderId="10" xfId="67" applyNumberFormat="1" applyFont="1" applyBorder="1" applyAlignment="1">
      <alignment shrinkToFit="1"/>
      <protection/>
    </xf>
    <xf numFmtId="0" fontId="12" fillId="0" borderId="10" xfId="67" applyFont="1" applyBorder="1" applyAlignment="1">
      <alignment horizontal="center"/>
      <protection/>
    </xf>
    <xf numFmtId="0" fontId="12" fillId="0" borderId="10" xfId="67" applyFont="1" applyBorder="1">
      <alignment/>
      <protection/>
    </xf>
    <xf numFmtId="0" fontId="12" fillId="0" borderId="10" xfId="67" applyFont="1" applyBorder="1" applyAlignment="1">
      <alignment wrapText="1"/>
      <protection/>
    </xf>
    <xf numFmtId="168" fontId="12" fillId="0" borderId="10" xfId="67" applyNumberFormat="1" applyFont="1" applyBorder="1" applyAlignment="1">
      <alignment shrinkToFit="1"/>
      <protection/>
    </xf>
    <xf numFmtId="0" fontId="3" fillId="0" borderId="0" xfId="64" applyFont="1" applyAlignment="1">
      <alignment horizontal="right"/>
      <protection/>
    </xf>
    <xf numFmtId="0" fontId="1" fillId="0" borderId="0" xfId="71">
      <alignment/>
      <protection/>
    </xf>
    <xf numFmtId="0" fontId="3" fillId="0" borderId="0" xfId="63" applyFont="1" applyAlignment="1">
      <alignment horizontal="right"/>
      <protection/>
    </xf>
    <xf numFmtId="0" fontId="36" fillId="0" borderId="0" xfId="71" applyFont="1" applyAlignment="1">
      <alignment horizontal="right"/>
      <protection/>
    </xf>
    <xf numFmtId="0" fontId="65" fillId="0" borderId="0" xfId="0" applyFont="1" applyAlignment="1">
      <alignment horizontal="center" wrapText="1"/>
    </xf>
    <xf numFmtId="0" fontId="67" fillId="3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30" borderId="10" xfId="0" applyFont="1" applyFill="1" applyBorder="1" applyAlignment="1">
      <alignment horizontal="center" vertical="center" wrapText="1"/>
    </xf>
    <xf numFmtId="0" fontId="67" fillId="30" borderId="10" xfId="0" applyFont="1" applyFill="1" applyBorder="1" applyAlignment="1">
      <alignment horizontal="left" wrapText="1"/>
    </xf>
    <xf numFmtId="49" fontId="67" fillId="30" borderId="10" xfId="0" applyNumberFormat="1" applyFont="1" applyFill="1" applyBorder="1" applyAlignment="1">
      <alignment horizontal="center" vertical="top" shrinkToFit="1"/>
    </xf>
    <xf numFmtId="166" fontId="67" fillId="34" borderId="10" xfId="0" applyNumberFormat="1" applyFont="1" applyFill="1" applyBorder="1" applyAlignment="1">
      <alignment horizontal="right" vertical="top" shrinkToFit="1"/>
    </xf>
    <xf numFmtId="0" fontId="69" fillId="30" borderId="10" xfId="0" applyFont="1" applyFill="1" applyBorder="1" applyAlignment="1">
      <alignment horizontal="left" wrapText="1"/>
    </xf>
    <xf numFmtId="49" fontId="69" fillId="30" borderId="10" xfId="0" applyNumberFormat="1" applyFont="1" applyFill="1" applyBorder="1" applyAlignment="1">
      <alignment horizontal="center" vertical="top" shrinkToFit="1"/>
    </xf>
    <xf numFmtId="166" fontId="69" fillId="34" borderId="10" xfId="0" applyNumberFormat="1" applyFont="1" applyFill="1" applyBorder="1" applyAlignment="1">
      <alignment horizontal="right" vertical="top" shrinkToFit="1"/>
    </xf>
    <xf numFmtId="0" fontId="69" fillId="30" borderId="10" xfId="0" applyFont="1" applyFill="1" applyBorder="1" applyAlignment="1">
      <alignment vertical="top" wrapText="1"/>
    </xf>
    <xf numFmtId="168" fontId="67" fillId="34" borderId="10" xfId="0" applyNumberFormat="1" applyFont="1" applyFill="1" applyBorder="1" applyAlignment="1">
      <alignment horizontal="right" vertical="top" shrinkToFit="1"/>
    </xf>
    <xf numFmtId="168" fontId="69" fillId="34" borderId="10" xfId="0" applyNumberFormat="1" applyFont="1" applyFill="1" applyBorder="1" applyAlignment="1">
      <alignment horizontal="right" vertical="top" shrinkToFit="1"/>
    </xf>
    <xf numFmtId="4" fontId="69" fillId="34" borderId="10" xfId="0" applyNumberFormat="1" applyFont="1" applyFill="1" applyBorder="1" applyAlignment="1">
      <alignment horizontal="right" vertical="top" shrinkToFit="1"/>
    </xf>
    <xf numFmtId="0" fontId="69" fillId="30" borderId="10" xfId="0" applyFont="1" applyFill="1" applyBorder="1" applyAlignment="1">
      <alignment horizontal="left" vertical="top" wrapText="1"/>
    </xf>
    <xf numFmtId="0" fontId="67" fillId="30" borderId="10" xfId="0" applyFont="1" applyFill="1" applyBorder="1" applyAlignment="1">
      <alignment horizontal="left" vertical="top" wrapText="1"/>
    </xf>
    <xf numFmtId="0" fontId="69" fillId="30" borderId="10" xfId="62" applyFont="1" applyFill="1" applyBorder="1" applyAlignment="1">
      <alignment vertical="top" wrapText="1"/>
      <protection/>
    </xf>
    <xf numFmtId="0" fontId="67" fillId="30" borderId="10" xfId="0" applyFont="1" applyFill="1" applyBorder="1" applyAlignment="1">
      <alignment vertical="top" wrapText="1"/>
    </xf>
    <xf numFmtId="0" fontId="69" fillId="30" borderId="10" xfId="57" applyFont="1" applyFill="1" applyBorder="1" applyAlignment="1">
      <alignment vertical="top" wrapText="1"/>
      <protection/>
    </xf>
    <xf numFmtId="164" fontId="69" fillId="34" borderId="10" xfId="0" applyNumberFormat="1" applyFont="1" applyFill="1" applyBorder="1" applyAlignment="1">
      <alignment horizontal="right" vertical="top" shrinkToFit="1"/>
    </xf>
    <xf numFmtId="0" fontId="69" fillId="30" borderId="10" xfId="79" applyFont="1" applyFill="1" applyBorder="1" applyAlignment="1">
      <alignment vertical="top" wrapText="1"/>
      <protection/>
    </xf>
    <xf numFmtId="4" fontId="67" fillId="34" borderId="10" xfId="0" applyNumberFormat="1" applyFont="1" applyFill="1" applyBorder="1" applyAlignment="1">
      <alignment horizontal="right" vertical="top" shrinkToFit="1"/>
    </xf>
    <xf numFmtId="0" fontId="67" fillId="30" borderId="20" xfId="0" applyFont="1" applyFill="1" applyBorder="1" applyAlignment="1">
      <alignment horizontal="right"/>
    </xf>
    <xf numFmtId="166" fontId="67" fillId="34" borderId="20" xfId="0" applyNumberFormat="1" applyFont="1" applyFill="1" applyBorder="1" applyAlignment="1">
      <alignment horizontal="right" vertical="center" shrinkToFit="1"/>
    </xf>
    <xf numFmtId="0" fontId="70" fillId="30" borderId="0" xfId="0" applyFont="1" applyFill="1" applyAlignment="1">
      <alignment/>
    </xf>
    <xf numFmtId="0" fontId="65" fillId="0" borderId="0" xfId="0" applyFont="1" applyAlignment="1">
      <alignment horizontal="center" wrapText="1"/>
    </xf>
    <xf numFmtId="0" fontId="67" fillId="30" borderId="11" xfId="0" applyFont="1" applyFill="1" applyBorder="1" applyAlignment="1">
      <alignment horizontal="center" vertical="center" wrapText="1"/>
    </xf>
    <xf numFmtId="0" fontId="67" fillId="30" borderId="13" xfId="0" applyFont="1" applyFill="1" applyBorder="1" applyAlignment="1">
      <alignment horizontal="center" vertical="center" wrapText="1"/>
    </xf>
    <xf numFmtId="0" fontId="67" fillId="30" borderId="15" xfId="0" applyFont="1" applyFill="1" applyBorder="1" applyAlignment="1">
      <alignment horizontal="center" vertical="center" wrapText="1"/>
    </xf>
    <xf numFmtId="0" fontId="67" fillId="30" borderId="16" xfId="0" applyFont="1" applyFill="1" applyBorder="1" applyAlignment="1">
      <alignment horizontal="center" vertical="center" wrapText="1"/>
    </xf>
    <xf numFmtId="0" fontId="67" fillId="30" borderId="17" xfId="0" applyFont="1" applyFill="1" applyBorder="1" applyAlignment="1">
      <alignment horizontal="center" vertical="center" wrapText="1"/>
    </xf>
    <xf numFmtId="0" fontId="69" fillId="30" borderId="10" xfId="0" applyNumberFormat="1" applyFont="1" applyFill="1" applyBorder="1" applyAlignment="1">
      <alignment vertical="top" wrapText="1"/>
    </xf>
    <xf numFmtId="0" fontId="67" fillId="30" borderId="10" xfId="55" applyFont="1" applyFill="1" applyBorder="1" applyAlignment="1">
      <alignment vertical="top" wrapText="1"/>
      <protection/>
    </xf>
    <xf numFmtId="0" fontId="69" fillId="30" borderId="10" xfId="55" applyFont="1" applyFill="1" applyBorder="1" applyAlignment="1">
      <alignment vertical="top" wrapText="1"/>
      <protection/>
    </xf>
    <xf numFmtId="0" fontId="69" fillId="30" borderId="10" xfId="66" applyFont="1" applyFill="1" applyBorder="1" applyAlignment="1">
      <alignment wrapText="1"/>
      <protection/>
    </xf>
    <xf numFmtId="0" fontId="69" fillId="30" borderId="10" xfId="77" applyFont="1" applyFill="1" applyBorder="1" applyAlignment="1">
      <alignment vertical="top" wrapText="1"/>
      <protection/>
    </xf>
    <xf numFmtId="49" fontId="69" fillId="30" borderId="10" xfId="77" applyNumberFormat="1" applyFont="1" applyFill="1" applyBorder="1" applyAlignment="1">
      <alignment horizontal="center" vertical="top" shrinkToFit="1"/>
      <protection/>
    </xf>
    <xf numFmtId="0" fontId="67" fillId="30" borderId="10" xfId="69" applyFont="1" applyFill="1" applyBorder="1" applyAlignment="1">
      <alignment vertical="top" wrapText="1"/>
      <protection/>
    </xf>
    <xf numFmtId="49" fontId="67" fillId="30" borderId="10" xfId="69" applyNumberFormat="1" applyFont="1" applyFill="1" applyBorder="1" applyAlignment="1">
      <alignment horizontal="center" vertical="top" shrinkToFit="1"/>
      <protection/>
    </xf>
    <xf numFmtId="0" fontId="69" fillId="30" borderId="10" xfId="69" applyFont="1" applyFill="1" applyBorder="1" applyAlignment="1">
      <alignment vertical="top" wrapText="1"/>
      <protection/>
    </xf>
    <xf numFmtId="49" fontId="69" fillId="30" borderId="10" xfId="69" applyNumberFormat="1" applyFont="1" applyFill="1" applyBorder="1" applyAlignment="1">
      <alignment horizontal="center" vertical="top" shrinkToFit="1"/>
      <protection/>
    </xf>
    <xf numFmtId="0" fontId="69" fillId="30" borderId="10" xfId="73" applyFont="1" applyFill="1" applyBorder="1" applyAlignment="1">
      <alignment vertical="top" wrapText="1"/>
      <protection/>
    </xf>
    <xf numFmtId="166" fontId="67" fillId="34" borderId="20" xfId="0" applyNumberFormat="1" applyFont="1" applyFill="1" applyBorder="1" applyAlignment="1">
      <alignment horizontal="right" vertical="top" shrinkToFit="1"/>
    </xf>
    <xf numFmtId="0" fontId="65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39" fillId="0" borderId="10" xfId="61" applyFont="1" applyFill="1" applyBorder="1" applyAlignment="1">
      <alignment horizontal="center"/>
      <protection/>
    </xf>
    <xf numFmtId="164" fontId="66" fillId="0" borderId="10" xfId="0" applyNumberFormat="1" applyFont="1" applyBorder="1" applyAlignment="1">
      <alignment/>
    </xf>
    <xf numFmtId="0" fontId="3" fillId="0" borderId="10" xfId="67" applyFont="1" applyBorder="1" applyAlignment="1">
      <alignment horizontal="left" wrapText="1"/>
      <protection/>
    </xf>
    <xf numFmtId="0" fontId="66" fillId="0" borderId="10" xfId="0" applyFont="1" applyBorder="1" applyAlignment="1">
      <alignment/>
    </xf>
    <xf numFmtId="0" fontId="68" fillId="0" borderId="10" xfId="0" applyFont="1" applyBorder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1 2" xfId="57"/>
    <cellStyle name="Обычный 12" xfId="58"/>
    <cellStyle name="Обычный 13" xfId="59"/>
    <cellStyle name="Обычный 14" xfId="60"/>
    <cellStyle name="Обычный 2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3" xfId="67"/>
    <cellStyle name="Обычный 3 2" xfId="68"/>
    <cellStyle name="Обычный 3 3" xfId="69"/>
    <cellStyle name="Обычный 4" xfId="70"/>
    <cellStyle name="Обычный 4 2" xfId="71"/>
    <cellStyle name="Обычный 5" xfId="72"/>
    <cellStyle name="Обычный 5 2" xfId="73"/>
    <cellStyle name="Обычный 6" xfId="74"/>
    <cellStyle name="Обычный 7" xfId="75"/>
    <cellStyle name="Обычный 8" xfId="76"/>
    <cellStyle name="Обычный 8 2" xfId="77"/>
    <cellStyle name="Обычный 9" xfId="78"/>
    <cellStyle name="Обычный 9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zoomScale="110" zoomScaleNormal="110" zoomScalePageLayoutView="0" workbookViewId="0" topLeftCell="A1">
      <selection activeCell="B83" sqref="B83"/>
    </sheetView>
  </sheetViews>
  <sheetFormatPr defaultColWidth="9.140625" defaultRowHeight="15"/>
  <cols>
    <col min="1" max="1" width="24.00390625" style="1" customWidth="1"/>
    <col min="2" max="2" width="51.57421875" style="1" customWidth="1"/>
    <col min="3" max="3" width="9.421875" style="1" customWidth="1"/>
    <col min="4" max="4" width="9.00390625" style="1" customWidth="1"/>
    <col min="5" max="5" width="9.28125" style="1" customWidth="1"/>
    <col min="6" max="16384" width="9.140625" style="1" customWidth="1"/>
  </cols>
  <sheetData>
    <row r="1" spans="4:5" ht="15.75">
      <c r="D1" s="78" t="s">
        <v>176</v>
      </c>
      <c r="E1" s="78"/>
    </row>
    <row r="2" spans="2:5" ht="15">
      <c r="B2" s="78" t="s">
        <v>1</v>
      </c>
      <c r="C2" s="79"/>
      <c r="D2" s="79"/>
      <c r="E2" s="79"/>
    </row>
    <row r="3" spans="3:5" ht="15">
      <c r="C3" s="78" t="s">
        <v>209</v>
      </c>
      <c r="D3" s="80"/>
      <c r="E3" s="80"/>
    </row>
    <row r="4" spans="4:5" ht="15.75">
      <c r="D4" s="78" t="s">
        <v>176</v>
      </c>
      <c r="E4" s="78"/>
    </row>
    <row r="5" spans="2:5" ht="15">
      <c r="B5" s="78" t="s">
        <v>1</v>
      </c>
      <c r="C5" s="79"/>
      <c r="D5" s="79"/>
      <c r="E5" s="79"/>
    </row>
    <row r="6" spans="3:5" ht="15">
      <c r="C6" s="78" t="s">
        <v>198</v>
      </c>
      <c r="D6" s="80"/>
      <c r="E6" s="80"/>
    </row>
    <row r="7" spans="4:5" ht="15.75">
      <c r="D7" s="78" t="s">
        <v>176</v>
      </c>
      <c r="E7" s="78"/>
    </row>
    <row r="8" spans="2:5" ht="15">
      <c r="B8" s="78" t="s">
        <v>1</v>
      </c>
      <c r="C8" s="79"/>
      <c r="D8" s="79"/>
      <c r="E8" s="79"/>
    </row>
    <row r="9" spans="3:5" ht="15">
      <c r="C9" s="78" t="s">
        <v>193</v>
      </c>
      <c r="D9" s="80"/>
      <c r="E9" s="80"/>
    </row>
    <row r="10" spans="4:5" ht="15.75" customHeight="1">
      <c r="D10" s="78" t="s">
        <v>0</v>
      </c>
      <c r="E10" s="78"/>
    </row>
    <row r="11" spans="2:5" ht="15" customHeight="1">
      <c r="B11" s="78" t="s">
        <v>1</v>
      </c>
      <c r="C11" s="79"/>
      <c r="D11" s="79"/>
      <c r="E11" s="79"/>
    </row>
    <row r="12" spans="3:5" ht="15" customHeight="1">
      <c r="C12" s="78" t="s">
        <v>192</v>
      </c>
      <c r="D12" s="80"/>
      <c r="E12" s="80"/>
    </row>
    <row r="13" spans="4:5" ht="15.75">
      <c r="D13" s="78" t="s">
        <v>176</v>
      </c>
      <c r="E13" s="78"/>
    </row>
    <row r="14" spans="2:5" ht="15">
      <c r="B14" s="78" t="s">
        <v>1</v>
      </c>
      <c r="C14" s="79"/>
      <c r="D14" s="79"/>
      <c r="E14" s="79"/>
    </row>
    <row r="15" spans="3:5" ht="15">
      <c r="C15" s="78" t="s">
        <v>189</v>
      </c>
      <c r="D15" s="80"/>
      <c r="E15" s="80"/>
    </row>
    <row r="16" spans="4:5" ht="15.75">
      <c r="D16" s="78" t="s">
        <v>0</v>
      </c>
      <c r="E16" s="78"/>
    </row>
    <row r="17" spans="2:5" ht="15" customHeight="1">
      <c r="B17" s="78" t="s">
        <v>1</v>
      </c>
      <c r="C17" s="79"/>
      <c r="D17" s="79"/>
      <c r="E17" s="79"/>
    </row>
    <row r="18" spans="3:5" ht="15" customHeight="1">
      <c r="C18" s="78" t="s">
        <v>175</v>
      </c>
      <c r="D18" s="80"/>
      <c r="E18" s="80"/>
    </row>
    <row r="20" spans="1:5" ht="45" customHeight="1">
      <c r="A20" s="86" t="s">
        <v>155</v>
      </c>
      <c r="B20" s="87"/>
      <c r="C20" s="87"/>
      <c r="D20" s="79"/>
      <c r="E20" s="79"/>
    </row>
    <row r="21" ht="18.75" customHeight="1"/>
    <row r="22" spans="1:5" ht="52.5" customHeight="1">
      <c r="A22" s="81" t="s">
        <v>2</v>
      </c>
      <c r="B22" s="81" t="s">
        <v>3</v>
      </c>
      <c r="C22" s="83" t="s">
        <v>4</v>
      </c>
      <c r="D22" s="84"/>
      <c r="E22" s="85"/>
    </row>
    <row r="23" spans="1:5" ht="60" customHeight="1">
      <c r="A23" s="82"/>
      <c r="B23" s="82"/>
      <c r="C23" s="6" t="s">
        <v>131</v>
      </c>
      <c r="D23" s="6" t="s">
        <v>132</v>
      </c>
      <c r="E23" s="6" t="s">
        <v>156</v>
      </c>
    </row>
    <row r="24" spans="1:5" ht="12.75">
      <c r="A24" s="3">
        <v>1</v>
      </c>
      <c r="B24" s="2">
        <v>2</v>
      </c>
      <c r="C24" s="4">
        <v>3</v>
      </c>
      <c r="D24" s="4">
        <v>4</v>
      </c>
      <c r="E24" s="4">
        <v>5</v>
      </c>
    </row>
    <row r="25" spans="1:5" ht="12.75">
      <c r="A25" s="4" t="s">
        <v>5</v>
      </c>
      <c r="B25" s="35" t="s">
        <v>133</v>
      </c>
      <c r="C25" s="27">
        <f>SUM(C26,C32,C38,C45,C50,C66,C60,C70,C78,C87)</f>
        <v>29872.249</v>
      </c>
      <c r="D25" s="27">
        <f>SUM(D26,D32,D38,D45,D50,D66,D60,D70,D78,D87)</f>
        <v>31348.370999999996</v>
      </c>
      <c r="E25" s="27">
        <f>SUM(E26,E32,E38,E45,E50,E66,E60,E70,E78,E87)</f>
        <v>32128.333</v>
      </c>
    </row>
    <row r="26" spans="1:5" ht="12.75">
      <c r="A26" s="4" t="s">
        <v>6</v>
      </c>
      <c r="B26" s="35" t="s">
        <v>7</v>
      </c>
      <c r="C26" s="27">
        <f>SUM(C27)</f>
        <v>14507.3</v>
      </c>
      <c r="D26" s="27">
        <f>SUM(D27)</f>
        <v>15318.3</v>
      </c>
      <c r="E26" s="27">
        <f>SUM(E27)</f>
        <v>16464.3</v>
      </c>
    </row>
    <row r="27" spans="1:5" ht="12.75">
      <c r="A27" s="7" t="s">
        <v>8</v>
      </c>
      <c r="B27" s="36" t="s">
        <v>9</v>
      </c>
      <c r="C27" s="29">
        <f>SUM(C28:C31)</f>
        <v>14507.3</v>
      </c>
      <c r="D27" s="29">
        <f>SUM(D28:D31)</f>
        <v>15318.3</v>
      </c>
      <c r="E27" s="29">
        <f>SUM(E28:E31)</f>
        <v>16464.3</v>
      </c>
    </row>
    <row r="28" spans="1:5" ht="45.75" customHeight="1">
      <c r="A28" s="8" t="s">
        <v>10</v>
      </c>
      <c r="B28" s="37" t="s">
        <v>11</v>
      </c>
      <c r="C28" s="30">
        <v>14455</v>
      </c>
      <c r="D28" s="30">
        <v>15265</v>
      </c>
      <c r="E28" s="30">
        <v>16410</v>
      </c>
    </row>
    <row r="29" spans="1:5" ht="70.5" customHeight="1">
      <c r="A29" s="8" t="s">
        <v>12</v>
      </c>
      <c r="B29" s="37" t="s">
        <v>13</v>
      </c>
      <c r="C29" s="30">
        <v>1.5</v>
      </c>
      <c r="D29" s="30">
        <v>1.8</v>
      </c>
      <c r="E29" s="30">
        <v>1.8</v>
      </c>
    </row>
    <row r="30" spans="1:5" ht="33.75">
      <c r="A30" s="8" t="s">
        <v>14</v>
      </c>
      <c r="B30" s="37" t="s">
        <v>15</v>
      </c>
      <c r="C30" s="30">
        <v>15.8</v>
      </c>
      <c r="D30" s="30">
        <v>16.5</v>
      </c>
      <c r="E30" s="30">
        <v>17.5</v>
      </c>
    </row>
    <row r="31" spans="1:5" ht="56.25">
      <c r="A31" s="8" t="s">
        <v>150</v>
      </c>
      <c r="B31" s="37" t="s">
        <v>116</v>
      </c>
      <c r="C31" s="30">
        <v>35</v>
      </c>
      <c r="D31" s="30">
        <v>35</v>
      </c>
      <c r="E31" s="30">
        <v>35</v>
      </c>
    </row>
    <row r="32" spans="1:5" ht="40.5" customHeight="1">
      <c r="A32" s="9" t="s">
        <v>112</v>
      </c>
      <c r="B32" s="38" t="s">
        <v>113</v>
      </c>
      <c r="C32" s="31">
        <f>SUM(C33)</f>
        <v>3442.149</v>
      </c>
      <c r="D32" s="31">
        <f>SUM(D33)</f>
        <v>4421.270999999999</v>
      </c>
      <c r="E32" s="31">
        <f>SUM(E33)</f>
        <v>3632.5329999999994</v>
      </c>
    </row>
    <row r="33" spans="1:5" ht="24">
      <c r="A33" s="10" t="s">
        <v>114</v>
      </c>
      <c r="B33" s="39" t="s">
        <v>115</v>
      </c>
      <c r="C33" s="32">
        <f>SUM(C34:C37)</f>
        <v>3442.149</v>
      </c>
      <c r="D33" s="32">
        <f>SUM(D34:D37)</f>
        <v>4421.270999999999</v>
      </c>
      <c r="E33" s="32">
        <f>SUM(E34:E37)</f>
        <v>3632.5329999999994</v>
      </c>
    </row>
    <row r="34" spans="1:5" ht="45" customHeight="1">
      <c r="A34" s="8" t="s">
        <v>140</v>
      </c>
      <c r="B34" s="37" t="s">
        <v>161</v>
      </c>
      <c r="C34" s="30">
        <v>1052.669</v>
      </c>
      <c r="D34" s="30">
        <v>1334.139</v>
      </c>
      <c r="E34" s="30">
        <v>1311.101</v>
      </c>
    </row>
    <row r="35" spans="1:5" ht="54.75" customHeight="1">
      <c r="A35" s="8" t="s">
        <v>141</v>
      </c>
      <c r="B35" s="37" t="s">
        <v>162</v>
      </c>
      <c r="C35" s="30">
        <v>39.285</v>
      </c>
      <c r="D35" s="30">
        <v>35.963</v>
      </c>
      <c r="E35" s="30">
        <v>32.311</v>
      </c>
    </row>
    <row r="36" spans="1:5" ht="45">
      <c r="A36" s="8" t="s">
        <v>142</v>
      </c>
      <c r="B36" s="37" t="s">
        <v>163</v>
      </c>
      <c r="C36" s="30">
        <v>2305.653</v>
      </c>
      <c r="D36" s="30">
        <v>3010.564</v>
      </c>
      <c r="E36" s="30">
        <v>2252.073</v>
      </c>
    </row>
    <row r="37" spans="1:5" ht="45">
      <c r="A37" s="8" t="s">
        <v>143</v>
      </c>
      <c r="B37" s="37" t="s">
        <v>164</v>
      </c>
      <c r="C37" s="30">
        <v>44.542</v>
      </c>
      <c r="D37" s="30">
        <v>40.605</v>
      </c>
      <c r="E37" s="30">
        <v>37.048</v>
      </c>
    </row>
    <row r="38" spans="1:5" ht="12.75">
      <c r="A38" s="4" t="s">
        <v>16</v>
      </c>
      <c r="B38" s="40" t="s">
        <v>17</v>
      </c>
      <c r="C38" s="27">
        <f>SUM(C39,C41,C43)</f>
        <v>2832</v>
      </c>
      <c r="D38" s="27">
        <f>SUM(D39,D41,D43)</f>
        <v>3012.5</v>
      </c>
      <c r="E38" s="27">
        <f>SUM(E39,E41,E43)</f>
        <v>3184</v>
      </c>
    </row>
    <row r="39" spans="1:5" ht="17.25" customHeight="1">
      <c r="A39" s="11" t="s">
        <v>18</v>
      </c>
      <c r="B39" s="41" t="s">
        <v>19</v>
      </c>
      <c r="C39" s="29">
        <f>SUM(C40:C40)</f>
        <v>2675</v>
      </c>
      <c r="D39" s="29">
        <f>SUM(D40:D40)</f>
        <v>2846</v>
      </c>
      <c r="E39" s="29">
        <f>SUM(E40:E40)</f>
        <v>3008</v>
      </c>
    </row>
    <row r="40" spans="1:5" ht="14.25" customHeight="1">
      <c r="A40" s="12" t="s">
        <v>20</v>
      </c>
      <c r="B40" s="42" t="s">
        <v>21</v>
      </c>
      <c r="C40" s="33">
        <v>2675</v>
      </c>
      <c r="D40" s="33">
        <v>2846</v>
      </c>
      <c r="E40" s="33">
        <v>3008</v>
      </c>
    </row>
    <row r="41" spans="1:5" ht="12.75">
      <c r="A41" s="11" t="s">
        <v>22</v>
      </c>
      <c r="B41" s="36" t="s">
        <v>23</v>
      </c>
      <c r="C41" s="29">
        <f>SUM(C42:C42)</f>
        <v>153</v>
      </c>
      <c r="D41" s="29">
        <f>SUM(D42:D42)</f>
        <v>162.5</v>
      </c>
      <c r="E41" s="29">
        <f>SUM(E42:E42)</f>
        <v>172</v>
      </c>
    </row>
    <row r="42" spans="1:5" ht="12.75">
      <c r="A42" s="12" t="s">
        <v>24</v>
      </c>
      <c r="B42" s="42" t="s">
        <v>23</v>
      </c>
      <c r="C42" s="33">
        <v>153</v>
      </c>
      <c r="D42" s="33">
        <v>162.5</v>
      </c>
      <c r="E42" s="33">
        <v>172</v>
      </c>
    </row>
    <row r="43" spans="1:5" ht="24">
      <c r="A43" s="10" t="s">
        <v>117</v>
      </c>
      <c r="B43" s="39" t="s">
        <v>118</v>
      </c>
      <c r="C43" s="32">
        <f>SUM(C44)</f>
        <v>4</v>
      </c>
      <c r="D43" s="32">
        <f>SUM(D44)</f>
        <v>4</v>
      </c>
      <c r="E43" s="32">
        <f>SUM(E44)</f>
        <v>4</v>
      </c>
    </row>
    <row r="44" spans="1:5" ht="24" customHeight="1">
      <c r="A44" s="12" t="s">
        <v>119</v>
      </c>
      <c r="B44" s="42" t="s">
        <v>120</v>
      </c>
      <c r="C44" s="33">
        <v>4</v>
      </c>
      <c r="D44" s="33">
        <v>4</v>
      </c>
      <c r="E44" s="33">
        <v>4</v>
      </c>
    </row>
    <row r="45" spans="1:5" ht="12.75">
      <c r="A45" s="4" t="s">
        <v>25</v>
      </c>
      <c r="B45" s="40" t="s">
        <v>121</v>
      </c>
      <c r="C45" s="27">
        <f>SUM(C46,C48)</f>
        <v>603</v>
      </c>
      <c r="D45" s="27">
        <f>SUM(D46,D48)</f>
        <v>638</v>
      </c>
      <c r="E45" s="27">
        <f>SUM(E46,E48)</f>
        <v>673</v>
      </c>
    </row>
    <row r="46" spans="1:5" ht="24">
      <c r="A46" s="7" t="s">
        <v>26</v>
      </c>
      <c r="B46" s="41" t="s">
        <v>27</v>
      </c>
      <c r="C46" s="29">
        <f>SUM(C47)</f>
        <v>600</v>
      </c>
      <c r="D46" s="29">
        <f>SUM(D47)</f>
        <v>635</v>
      </c>
      <c r="E46" s="29">
        <f>SUM(E47)</f>
        <v>670</v>
      </c>
    </row>
    <row r="47" spans="1:5" ht="33.75">
      <c r="A47" s="13" t="s">
        <v>28</v>
      </c>
      <c r="B47" s="37" t="s">
        <v>29</v>
      </c>
      <c r="C47" s="30">
        <v>600</v>
      </c>
      <c r="D47" s="30">
        <v>635</v>
      </c>
      <c r="E47" s="30">
        <v>670</v>
      </c>
    </row>
    <row r="48" spans="1:5" ht="24" customHeight="1">
      <c r="A48" s="11" t="s">
        <v>30</v>
      </c>
      <c r="B48" s="41" t="s">
        <v>31</v>
      </c>
      <c r="C48" s="29">
        <f>SUM(C49)</f>
        <v>3</v>
      </c>
      <c r="D48" s="29">
        <f>SUM(D49)</f>
        <v>3</v>
      </c>
      <c r="E48" s="29">
        <f>SUM(E49)</f>
        <v>3</v>
      </c>
    </row>
    <row r="49" spans="1:5" ht="22.5">
      <c r="A49" s="14" t="s">
        <v>32</v>
      </c>
      <c r="B49" s="43" t="s">
        <v>33</v>
      </c>
      <c r="C49" s="33">
        <v>3</v>
      </c>
      <c r="D49" s="33">
        <v>3</v>
      </c>
      <c r="E49" s="33">
        <v>3</v>
      </c>
    </row>
    <row r="50" spans="1:5" ht="38.25">
      <c r="A50" s="4" t="s">
        <v>34</v>
      </c>
      <c r="B50" s="44" t="s">
        <v>35</v>
      </c>
      <c r="C50" s="27">
        <f>SUM(C51,C57)</f>
        <v>1580</v>
      </c>
      <c r="D50" s="27">
        <f>SUM(D51,D57)</f>
        <v>1725</v>
      </c>
      <c r="E50" s="27">
        <f>SUM(E51,E57)</f>
        <v>1781</v>
      </c>
    </row>
    <row r="51" spans="1:5" ht="60">
      <c r="A51" s="7" t="s">
        <v>36</v>
      </c>
      <c r="B51" s="39" t="s">
        <v>37</v>
      </c>
      <c r="C51" s="29">
        <f>SUM(C52,C55)</f>
        <v>1150</v>
      </c>
      <c r="D51" s="29">
        <f>SUM(D52,D55)</f>
        <v>1250</v>
      </c>
      <c r="E51" s="29">
        <f>SUM(E52,E55)</f>
        <v>1306</v>
      </c>
    </row>
    <row r="52" spans="1:5" ht="45">
      <c r="A52" s="13" t="s">
        <v>38</v>
      </c>
      <c r="B52" s="37" t="s">
        <v>39</v>
      </c>
      <c r="C52" s="30">
        <f>SUM(C53:C54)</f>
        <v>910</v>
      </c>
      <c r="D52" s="30">
        <f>SUM(D53:D54)</f>
        <v>980</v>
      </c>
      <c r="E52" s="30">
        <f>SUM(E53:E54)</f>
        <v>1036</v>
      </c>
    </row>
    <row r="53" spans="1:5" ht="57" customHeight="1">
      <c r="A53" s="14" t="s">
        <v>40</v>
      </c>
      <c r="B53" s="42" t="s">
        <v>177</v>
      </c>
      <c r="C53" s="33">
        <v>760</v>
      </c>
      <c r="D53" s="33">
        <v>820</v>
      </c>
      <c r="E53" s="33">
        <v>872</v>
      </c>
    </row>
    <row r="54" spans="1:5" ht="57" customHeight="1">
      <c r="A54" s="14" t="s">
        <v>178</v>
      </c>
      <c r="B54" s="60" t="s">
        <v>179</v>
      </c>
      <c r="C54" s="33">
        <v>150</v>
      </c>
      <c r="D54" s="33">
        <v>160</v>
      </c>
      <c r="E54" s="33">
        <v>164</v>
      </c>
    </row>
    <row r="55" spans="1:5" ht="56.25">
      <c r="A55" s="13" t="s">
        <v>41</v>
      </c>
      <c r="B55" s="37" t="s">
        <v>42</v>
      </c>
      <c r="C55" s="30">
        <f>SUM(C56)</f>
        <v>240</v>
      </c>
      <c r="D55" s="30">
        <f>SUM(D56)</f>
        <v>270</v>
      </c>
      <c r="E55" s="30">
        <f>SUM(E56)</f>
        <v>270</v>
      </c>
    </row>
    <row r="56" spans="1:5" ht="45">
      <c r="A56" s="14" t="s">
        <v>43</v>
      </c>
      <c r="B56" s="42" t="s">
        <v>44</v>
      </c>
      <c r="C56" s="33">
        <v>240</v>
      </c>
      <c r="D56" s="33">
        <v>270</v>
      </c>
      <c r="E56" s="33">
        <v>270</v>
      </c>
    </row>
    <row r="57" spans="1:5" ht="60">
      <c r="A57" s="10" t="s">
        <v>45</v>
      </c>
      <c r="B57" s="39" t="s">
        <v>46</v>
      </c>
      <c r="C57" s="29">
        <f aca="true" t="shared" si="0" ref="C57:E58">SUM(C58)</f>
        <v>430</v>
      </c>
      <c r="D57" s="29">
        <f t="shared" si="0"/>
        <v>475</v>
      </c>
      <c r="E57" s="29">
        <f t="shared" si="0"/>
        <v>475</v>
      </c>
    </row>
    <row r="58" spans="1:5" ht="56.25">
      <c r="A58" s="10" t="s">
        <v>47</v>
      </c>
      <c r="B58" s="37" t="s">
        <v>48</v>
      </c>
      <c r="C58" s="30">
        <f t="shared" si="0"/>
        <v>430</v>
      </c>
      <c r="D58" s="30">
        <f t="shared" si="0"/>
        <v>475</v>
      </c>
      <c r="E58" s="30">
        <f t="shared" si="0"/>
        <v>475</v>
      </c>
    </row>
    <row r="59" spans="1:5" ht="56.25">
      <c r="A59" s="12" t="s">
        <v>49</v>
      </c>
      <c r="B59" s="42" t="s">
        <v>50</v>
      </c>
      <c r="C59" s="33">
        <v>430</v>
      </c>
      <c r="D59" s="33">
        <v>475</v>
      </c>
      <c r="E59" s="33">
        <v>475</v>
      </c>
    </row>
    <row r="60" spans="1:5" ht="24.75" customHeight="1">
      <c r="A60" s="4" t="s">
        <v>51</v>
      </c>
      <c r="B60" s="44" t="s">
        <v>52</v>
      </c>
      <c r="C60" s="27">
        <f>SUM(C61)</f>
        <v>306.8</v>
      </c>
      <c r="D60" s="27">
        <f>SUM(D61)</f>
        <v>322.20000000000005</v>
      </c>
      <c r="E60" s="27">
        <f>SUM(E61)</f>
        <v>338.20000000000005</v>
      </c>
    </row>
    <row r="61" spans="1:5" ht="12.75">
      <c r="A61" s="7" t="s">
        <v>53</v>
      </c>
      <c r="B61" s="41" t="s">
        <v>54</v>
      </c>
      <c r="C61" s="29">
        <f>SUM(C62:C65)</f>
        <v>306.8</v>
      </c>
      <c r="D61" s="29">
        <f>SUM(D62:D65)</f>
        <v>322.20000000000005</v>
      </c>
      <c r="E61" s="29">
        <f>SUM(E62:E65)</f>
        <v>338.20000000000005</v>
      </c>
    </row>
    <row r="62" spans="1:5" ht="22.5">
      <c r="A62" s="12" t="s">
        <v>55</v>
      </c>
      <c r="B62" s="42" t="s">
        <v>56</v>
      </c>
      <c r="C62" s="33">
        <v>55.7</v>
      </c>
      <c r="D62" s="33">
        <v>58.5</v>
      </c>
      <c r="E62" s="33">
        <v>61.4</v>
      </c>
    </row>
    <row r="63" spans="1:5" ht="22.5">
      <c r="A63" s="12" t="s">
        <v>57</v>
      </c>
      <c r="B63" s="42" t="s">
        <v>58</v>
      </c>
      <c r="C63" s="33">
        <v>1.1</v>
      </c>
      <c r="D63" s="33">
        <v>1.2</v>
      </c>
      <c r="E63" s="33">
        <v>1.2</v>
      </c>
    </row>
    <row r="64" spans="1:5" ht="12.75">
      <c r="A64" s="12" t="s">
        <v>59</v>
      </c>
      <c r="B64" s="42" t="s">
        <v>60</v>
      </c>
      <c r="C64" s="33">
        <v>5.9</v>
      </c>
      <c r="D64" s="33">
        <v>6.2</v>
      </c>
      <c r="E64" s="33">
        <v>6.5</v>
      </c>
    </row>
    <row r="65" spans="1:5" ht="12.75">
      <c r="A65" s="12" t="s">
        <v>61</v>
      </c>
      <c r="B65" s="42" t="s">
        <v>62</v>
      </c>
      <c r="C65" s="33">
        <v>244.1</v>
      </c>
      <c r="D65" s="33">
        <v>256.3</v>
      </c>
      <c r="E65" s="33">
        <v>269.1</v>
      </c>
    </row>
    <row r="66" spans="1:5" ht="25.5">
      <c r="A66" s="9" t="s">
        <v>63</v>
      </c>
      <c r="B66" s="38" t="s">
        <v>64</v>
      </c>
      <c r="C66" s="27">
        <f aca="true" t="shared" si="1" ref="C66:E68">SUM(C67)</f>
        <v>5193</v>
      </c>
      <c r="D66" s="27">
        <f t="shared" si="1"/>
        <v>5590.1</v>
      </c>
      <c r="E66" s="27">
        <f t="shared" si="1"/>
        <v>5696.3</v>
      </c>
    </row>
    <row r="67" spans="1:5" ht="12.75">
      <c r="A67" s="10" t="s">
        <v>65</v>
      </c>
      <c r="B67" s="39" t="s">
        <v>66</v>
      </c>
      <c r="C67" s="29">
        <f t="shared" si="1"/>
        <v>5193</v>
      </c>
      <c r="D67" s="29">
        <f t="shared" si="1"/>
        <v>5590.1</v>
      </c>
      <c r="E67" s="29">
        <f t="shared" si="1"/>
        <v>5696.3</v>
      </c>
    </row>
    <row r="68" spans="1:5" ht="12.75">
      <c r="A68" s="8" t="s">
        <v>67</v>
      </c>
      <c r="B68" s="37" t="s">
        <v>68</v>
      </c>
      <c r="C68" s="30">
        <f t="shared" si="1"/>
        <v>5193</v>
      </c>
      <c r="D68" s="30">
        <f t="shared" si="1"/>
        <v>5590.1</v>
      </c>
      <c r="E68" s="30">
        <f t="shared" si="1"/>
        <v>5696.3</v>
      </c>
    </row>
    <row r="69" spans="1:5" ht="22.5">
      <c r="A69" s="12" t="s">
        <v>69</v>
      </c>
      <c r="B69" s="42" t="s">
        <v>70</v>
      </c>
      <c r="C69" s="33">
        <v>5193</v>
      </c>
      <c r="D69" s="33">
        <v>5590.1</v>
      </c>
      <c r="E69" s="33">
        <v>5696.3</v>
      </c>
    </row>
    <row r="70" spans="1:5" ht="25.5">
      <c r="A70" s="4" t="s">
        <v>71</v>
      </c>
      <c r="B70" s="40" t="s">
        <v>72</v>
      </c>
      <c r="C70" s="27">
        <f>SUM(C71,C74)</f>
        <v>1270</v>
      </c>
      <c r="D70" s="27">
        <f>SUM(D71,D74)</f>
        <v>185</v>
      </c>
      <c r="E70" s="27">
        <f>SUM(E71,E74)</f>
        <v>220</v>
      </c>
    </row>
    <row r="71" spans="1:5" ht="60.75" customHeight="1">
      <c r="A71" s="7" t="s">
        <v>73</v>
      </c>
      <c r="B71" s="39" t="s">
        <v>165</v>
      </c>
      <c r="C71" s="29">
        <f aca="true" t="shared" si="2" ref="C71:E72">SUM(C72)</f>
        <v>1150</v>
      </c>
      <c r="D71" s="29">
        <f t="shared" si="2"/>
        <v>50</v>
      </c>
      <c r="E71" s="29">
        <f t="shared" si="2"/>
        <v>50</v>
      </c>
    </row>
    <row r="72" spans="1:5" ht="54.75" customHeight="1">
      <c r="A72" s="13" t="s">
        <v>74</v>
      </c>
      <c r="B72" s="37" t="s">
        <v>166</v>
      </c>
      <c r="C72" s="30">
        <f t="shared" si="2"/>
        <v>1150</v>
      </c>
      <c r="D72" s="30">
        <f t="shared" si="2"/>
        <v>50</v>
      </c>
      <c r="E72" s="30">
        <f t="shared" si="2"/>
        <v>50</v>
      </c>
    </row>
    <row r="73" spans="1:5" ht="58.5" customHeight="1">
      <c r="A73" s="14" t="s">
        <v>75</v>
      </c>
      <c r="B73" s="42" t="s">
        <v>174</v>
      </c>
      <c r="C73" s="33">
        <v>1150</v>
      </c>
      <c r="D73" s="33">
        <v>50</v>
      </c>
      <c r="E73" s="33">
        <v>50</v>
      </c>
    </row>
    <row r="74" spans="1:5" ht="22.5" customHeight="1">
      <c r="A74" s="7" t="s">
        <v>76</v>
      </c>
      <c r="B74" s="39" t="s">
        <v>167</v>
      </c>
      <c r="C74" s="29">
        <f>SUM(C75)</f>
        <v>120</v>
      </c>
      <c r="D74" s="29">
        <f>SUM(D75)</f>
        <v>135</v>
      </c>
      <c r="E74" s="29">
        <f>SUM(E75)</f>
        <v>170</v>
      </c>
    </row>
    <row r="75" spans="1:5" ht="22.5">
      <c r="A75" s="13" t="s">
        <v>77</v>
      </c>
      <c r="B75" s="37" t="s">
        <v>78</v>
      </c>
      <c r="C75" s="30">
        <f>SUM(C76:C77)</f>
        <v>120</v>
      </c>
      <c r="D75" s="30">
        <f>SUM(D76:D77)</f>
        <v>135</v>
      </c>
      <c r="E75" s="30">
        <f>SUM(E76:E77)</f>
        <v>170</v>
      </c>
    </row>
    <row r="76" spans="1:5" ht="33.75" customHeight="1">
      <c r="A76" s="14" t="s">
        <v>79</v>
      </c>
      <c r="B76" s="42" t="s">
        <v>180</v>
      </c>
      <c r="C76" s="33">
        <v>100</v>
      </c>
      <c r="D76" s="33">
        <v>110</v>
      </c>
      <c r="E76" s="33">
        <v>140</v>
      </c>
    </row>
    <row r="77" spans="1:5" ht="33.75" customHeight="1">
      <c r="A77" s="14" t="s">
        <v>181</v>
      </c>
      <c r="B77" s="60" t="s">
        <v>182</v>
      </c>
      <c r="C77" s="33">
        <v>20</v>
      </c>
      <c r="D77" s="33">
        <v>25</v>
      </c>
      <c r="E77" s="33">
        <v>30</v>
      </c>
    </row>
    <row r="78" spans="1:5" ht="17.25" customHeight="1">
      <c r="A78" s="4" t="s">
        <v>80</v>
      </c>
      <c r="B78" s="44" t="s">
        <v>81</v>
      </c>
      <c r="C78" s="27">
        <f>SUM(C79,C81,C83,C84,C85)</f>
        <v>132</v>
      </c>
      <c r="D78" s="27">
        <f>SUM(D79,D81,D83,D84,D85)</f>
        <v>136</v>
      </c>
      <c r="E78" s="27">
        <f>SUM(E79,E81,E83,E84,E85)</f>
        <v>139</v>
      </c>
    </row>
    <row r="79" spans="1:5" ht="36.75" customHeight="1">
      <c r="A79" s="69" t="s">
        <v>151</v>
      </c>
      <c r="B79" s="71" t="s">
        <v>152</v>
      </c>
      <c r="C79" s="29">
        <f>SUM(C80)</f>
        <v>5</v>
      </c>
      <c r="D79" s="29">
        <f>SUM(D80)</f>
        <v>5</v>
      </c>
      <c r="E79" s="29">
        <f>SUM(E80)</f>
        <v>5</v>
      </c>
    </row>
    <row r="80" spans="1:5" ht="36" customHeight="1">
      <c r="A80" s="70" t="s">
        <v>153</v>
      </c>
      <c r="B80" s="72" t="s">
        <v>154</v>
      </c>
      <c r="C80" s="33">
        <v>5</v>
      </c>
      <c r="D80" s="33">
        <v>5</v>
      </c>
      <c r="E80" s="33">
        <v>5</v>
      </c>
    </row>
    <row r="81" spans="1:5" ht="86.25" customHeight="1">
      <c r="A81" s="10" t="s">
        <v>157</v>
      </c>
      <c r="B81" s="41" t="s">
        <v>158</v>
      </c>
      <c r="C81" s="25">
        <f>SUM(C82)</f>
        <v>15</v>
      </c>
      <c r="D81" s="25">
        <f>SUM(D82)</f>
        <v>15</v>
      </c>
      <c r="E81" s="25">
        <f>SUM(E82)</f>
        <v>15</v>
      </c>
    </row>
    <row r="82" spans="1:5" ht="21.75" customHeight="1">
      <c r="A82" s="12" t="s">
        <v>159</v>
      </c>
      <c r="B82" s="43" t="s">
        <v>211</v>
      </c>
      <c r="C82" s="26">
        <v>15</v>
      </c>
      <c r="D82" s="26">
        <v>15</v>
      </c>
      <c r="E82" s="26">
        <v>15</v>
      </c>
    </row>
    <row r="83" spans="1:5" ht="37.5" customHeight="1">
      <c r="A83" s="10" t="s">
        <v>82</v>
      </c>
      <c r="B83" s="39" t="s">
        <v>83</v>
      </c>
      <c r="C83" s="29">
        <v>45</v>
      </c>
      <c r="D83" s="29">
        <v>45</v>
      </c>
      <c r="E83" s="29">
        <v>45</v>
      </c>
    </row>
    <row r="84" spans="1:5" ht="48">
      <c r="A84" s="10" t="s">
        <v>122</v>
      </c>
      <c r="B84" s="39" t="s">
        <v>123</v>
      </c>
      <c r="C84" s="29">
        <v>2</v>
      </c>
      <c r="D84" s="29">
        <v>2</v>
      </c>
      <c r="E84" s="29">
        <v>2</v>
      </c>
    </row>
    <row r="85" spans="1:5" ht="24">
      <c r="A85" s="7" t="s">
        <v>84</v>
      </c>
      <c r="B85" s="36" t="s">
        <v>85</v>
      </c>
      <c r="C85" s="29">
        <f>SUM(C86)</f>
        <v>65</v>
      </c>
      <c r="D85" s="29">
        <f>SUM(D86)</f>
        <v>69</v>
      </c>
      <c r="E85" s="29">
        <f>SUM(E86)</f>
        <v>72</v>
      </c>
    </row>
    <row r="86" spans="1:5" ht="22.5" customHeight="1">
      <c r="A86" s="14" t="s">
        <v>86</v>
      </c>
      <c r="B86" s="43" t="s">
        <v>87</v>
      </c>
      <c r="C86" s="33">
        <v>65</v>
      </c>
      <c r="D86" s="33">
        <v>69</v>
      </c>
      <c r="E86" s="33">
        <v>72</v>
      </c>
    </row>
    <row r="87" spans="1:5" ht="17.25" customHeight="1">
      <c r="A87" s="4" t="s">
        <v>199</v>
      </c>
      <c r="B87" s="65" t="s">
        <v>200</v>
      </c>
      <c r="C87" s="27">
        <f aca="true" t="shared" si="3" ref="C87:E88">SUM(C88)</f>
        <v>6</v>
      </c>
      <c r="D87" s="27">
        <f t="shared" si="3"/>
        <v>0</v>
      </c>
      <c r="E87" s="27">
        <f t="shared" si="3"/>
        <v>0</v>
      </c>
    </row>
    <row r="88" spans="1:5" ht="15" customHeight="1">
      <c r="A88" s="7" t="s">
        <v>201</v>
      </c>
      <c r="B88" s="66" t="s">
        <v>202</v>
      </c>
      <c r="C88" s="29">
        <f t="shared" si="3"/>
        <v>6</v>
      </c>
      <c r="D88" s="29">
        <f t="shared" si="3"/>
        <v>0</v>
      </c>
      <c r="E88" s="29">
        <f t="shared" si="3"/>
        <v>0</v>
      </c>
    </row>
    <row r="89" spans="1:5" ht="15.75" customHeight="1">
      <c r="A89" s="14" t="s">
        <v>203</v>
      </c>
      <c r="B89" s="67" t="s">
        <v>204</v>
      </c>
      <c r="C89" s="33">
        <v>6</v>
      </c>
      <c r="D89" s="33"/>
      <c r="E89" s="33"/>
    </row>
    <row r="90" spans="1:5" ht="12.75">
      <c r="A90" s="15" t="s">
        <v>88</v>
      </c>
      <c r="B90" s="45" t="s">
        <v>89</v>
      </c>
      <c r="C90" s="62">
        <f>SUM(C91,C130)</f>
        <v>126949.7083</v>
      </c>
      <c r="D90" s="27">
        <f>SUM(D91,D130)</f>
        <v>114576.024</v>
      </c>
      <c r="E90" s="27">
        <f>SUM(E91,E130)</f>
        <v>103600.755</v>
      </c>
    </row>
    <row r="91" spans="1:5" ht="26.25" customHeight="1">
      <c r="A91" s="16" t="s">
        <v>90</v>
      </c>
      <c r="B91" s="45" t="s">
        <v>91</v>
      </c>
      <c r="C91" s="62">
        <f>SUM(C92,C95,C107,C123)</f>
        <v>127954.25894</v>
      </c>
      <c r="D91" s="27">
        <f>SUM(D92,D95,D107,D123)</f>
        <v>114576.024</v>
      </c>
      <c r="E91" s="27">
        <f>SUM(E92,E95,E107,E123)</f>
        <v>103600.755</v>
      </c>
    </row>
    <row r="92" spans="1:5" ht="25.5" customHeight="1">
      <c r="A92" s="17" t="s">
        <v>92</v>
      </c>
      <c r="B92" s="46" t="s">
        <v>93</v>
      </c>
      <c r="C92" s="28">
        <f aca="true" t="shared" si="4" ref="C92:E93">SUM(C93)</f>
        <v>53845.6</v>
      </c>
      <c r="D92" s="28">
        <f t="shared" si="4"/>
        <v>58376.4</v>
      </c>
      <c r="E92" s="28">
        <f t="shared" si="4"/>
        <v>50447.2</v>
      </c>
    </row>
    <row r="93" spans="1:5" ht="12.75">
      <c r="A93" s="18" t="s">
        <v>94</v>
      </c>
      <c r="B93" s="47" t="s">
        <v>95</v>
      </c>
      <c r="C93" s="29">
        <f t="shared" si="4"/>
        <v>53845.6</v>
      </c>
      <c r="D93" s="29">
        <f t="shared" si="4"/>
        <v>58376.4</v>
      </c>
      <c r="E93" s="29">
        <f t="shared" si="4"/>
        <v>50447.2</v>
      </c>
    </row>
    <row r="94" spans="1:5" ht="21" customHeight="1">
      <c r="A94" s="19" t="s">
        <v>96</v>
      </c>
      <c r="B94" s="48" t="s">
        <v>97</v>
      </c>
      <c r="C94" s="33">
        <v>53845.6</v>
      </c>
      <c r="D94" s="33">
        <v>58376.4</v>
      </c>
      <c r="E94" s="33">
        <v>50447.2</v>
      </c>
    </row>
    <row r="95" spans="1:5" ht="25.5">
      <c r="A95" s="23" t="s">
        <v>138</v>
      </c>
      <c r="B95" s="49" t="s">
        <v>139</v>
      </c>
      <c r="C95" s="61">
        <f aca="true" t="shared" si="5" ref="C95:E96">SUM(C96)</f>
        <v>9965.37719</v>
      </c>
      <c r="D95" s="28">
        <f t="shared" si="5"/>
        <v>868.5999999999999</v>
      </c>
      <c r="E95" s="28">
        <f t="shared" si="5"/>
        <v>268.8</v>
      </c>
    </row>
    <row r="96" spans="1:5" ht="12.75">
      <c r="A96" s="10" t="s">
        <v>134</v>
      </c>
      <c r="B96" s="50" t="s">
        <v>135</v>
      </c>
      <c r="C96" s="63">
        <f t="shared" si="5"/>
        <v>9965.37719</v>
      </c>
      <c r="D96" s="29">
        <f t="shared" si="5"/>
        <v>868.5999999999999</v>
      </c>
      <c r="E96" s="29">
        <f t="shared" si="5"/>
        <v>268.8</v>
      </c>
    </row>
    <row r="97" spans="1:5" ht="12.75">
      <c r="A97" s="12" t="s">
        <v>136</v>
      </c>
      <c r="B97" s="51" t="s">
        <v>137</v>
      </c>
      <c r="C97" s="59">
        <f>SUM(C98:C106)</f>
        <v>9965.37719</v>
      </c>
      <c r="D97" s="33">
        <f>SUM(D98:D106)</f>
        <v>868.5999999999999</v>
      </c>
      <c r="E97" s="33">
        <f>SUM(E98:E106)</f>
        <v>268.8</v>
      </c>
    </row>
    <row r="98" spans="1:5" ht="33.75">
      <c r="A98" s="24"/>
      <c r="B98" s="51" t="s">
        <v>144</v>
      </c>
      <c r="C98" s="33">
        <v>750</v>
      </c>
      <c r="D98" s="33"/>
      <c r="E98" s="33"/>
    </row>
    <row r="99" spans="1:5" ht="44.25" customHeight="1">
      <c r="A99" s="24"/>
      <c r="B99" s="52" t="s">
        <v>168</v>
      </c>
      <c r="C99" s="33">
        <v>268.8</v>
      </c>
      <c r="D99" s="33">
        <v>268.8</v>
      </c>
      <c r="E99" s="33">
        <v>268.8</v>
      </c>
    </row>
    <row r="100" spans="1:5" ht="66" customHeight="1">
      <c r="A100" s="24"/>
      <c r="B100" s="52" t="s">
        <v>160</v>
      </c>
      <c r="C100" s="33">
        <v>465.2</v>
      </c>
      <c r="D100" s="33">
        <v>599.8</v>
      </c>
      <c r="E100" s="33"/>
    </row>
    <row r="101" spans="1:5" ht="57.75" customHeight="1">
      <c r="A101" s="24"/>
      <c r="B101" s="51" t="s">
        <v>169</v>
      </c>
      <c r="C101" s="33">
        <v>141.957</v>
      </c>
      <c r="D101" s="33"/>
      <c r="E101" s="33"/>
    </row>
    <row r="102" spans="1:5" ht="57.75" customHeight="1">
      <c r="A102" s="24"/>
      <c r="B102" s="77" t="s">
        <v>187</v>
      </c>
      <c r="C102" s="33">
        <v>870.961</v>
      </c>
      <c r="D102" s="33"/>
      <c r="E102" s="33"/>
    </row>
    <row r="103" spans="1:5" ht="57.75" customHeight="1">
      <c r="A103" s="24"/>
      <c r="B103" s="77" t="s">
        <v>186</v>
      </c>
      <c r="C103" s="33">
        <v>5000</v>
      </c>
      <c r="D103" s="33"/>
      <c r="E103" s="33"/>
    </row>
    <row r="104" spans="1:5" ht="47.25" customHeight="1">
      <c r="A104" s="24"/>
      <c r="B104" s="77" t="s">
        <v>190</v>
      </c>
      <c r="C104" s="33">
        <v>30</v>
      </c>
      <c r="D104" s="33"/>
      <c r="E104" s="33"/>
    </row>
    <row r="105" spans="1:5" ht="114.75" customHeight="1">
      <c r="A105" s="24"/>
      <c r="B105" s="77" t="s">
        <v>191</v>
      </c>
      <c r="C105" s="59">
        <v>364.28419</v>
      </c>
      <c r="D105" s="33"/>
      <c r="E105" s="33"/>
    </row>
    <row r="106" spans="1:5" ht="33" customHeight="1">
      <c r="A106" s="24"/>
      <c r="B106" s="77" t="s">
        <v>210</v>
      </c>
      <c r="C106" s="73">
        <v>2074.175</v>
      </c>
      <c r="D106" s="33"/>
      <c r="E106" s="33"/>
    </row>
    <row r="107" spans="1:5" ht="25.5">
      <c r="A107" s="20" t="s">
        <v>98</v>
      </c>
      <c r="B107" s="53" t="s">
        <v>99</v>
      </c>
      <c r="C107" s="28">
        <f>SUM(C108,C110,C119)</f>
        <v>58386.73</v>
      </c>
      <c r="D107" s="28">
        <f>SUM(D108,D110,D119)</f>
        <v>55331.024000000005</v>
      </c>
      <c r="E107" s="28">
        <f>SUM(E108,E110,E119)</f>
        <v>52884.755000000005</v>
      </c>
    </row>
    <row r="108" spans="1:5" ht="48">
      <c r="A108" s="21" t="s">
        <v>124</v>
      </c>
      <c r="B108" s="39" t="s">
        <v>125</v>
      </c>
      <c r="C108" s="29">
        <f>SUM(C109)</f>
        <v>0</v>
      </c>
      <c r="D108" s="29">
        <f>SUM(D109)</f>
        <v>5</v>
      </c>
      <c r="E108" s="29">
        <f>SUM(E109)</f>
        <v>0</v>
      </c>
    </row>
    <row r="109" spans="1:5" ht="33.75">
      <c r="A109" s="22" t="s">
        <v>126</v>
      </c>
      <c r="B109" s="42" t="s">
        <v>127</v>
      </c>
      <c r="C109" s="33"/>
      <c r="D109" s="33">
        <v>5</v>
      </c>
      <c r="E109" s="33"/>
    </row>
    <row r="110" spans="1:5" ht="24">
      <c r="A110" s="10" t="s">
        <v>100</v>
      </c>
      <c r="B110" s="39" t="s">
        <v>101</v>
      </c>
      <c r="C110" s="34">
        <f>SUM(C111)</f>
        <v>2049.305</v>
      </c>
      <c r="D110" s="34">
        <f>SUM(D111)</f>
        <v>2662.597</v>
      </c>
      <c r="E110" s="34">
        <f>SUM(E111)</f>
        <v>2662.597</v>
      </c>
    </row>
    <row r="111" spans="1:5" ht="22.5">
      <c r="A111" s="12" t="s">
        <v>102</v>
      </c>
      <c r="B111" s="42" t="s">
        <v>103</v>
      </c>
      <c r="C111" s="33">
        <f>SUM(C112:C118)</f>
        <v>2049.305</v>
      </c>
      <c r="D111" s="33">
        <f>SUM(D112:D118)</f>
        <v>2662.597</v>
      </c>
      <c r="E111" s="33">
        <f>SUM(E112:E118)</f>
        <v>2662.597</v>
      </c>
    </row>
    <row r="112" spans="1:5" ht="32.25" customHeight="1">
      <c r="A112" s="14"/>
      <c r="B112" s="54" t="s">
        <v>104</v>
      </c>
      <c r="C112" s="33">
        <v>363.42</v>
      </c>
      <c r="D112" s="33">
        <v>386.133</v>
      </c>
      <c r="E112" s="33">
        <v>386.133</v>
      </c>
    </row>
    <row r="113" spans="1:5" ht="30" customHeight="1">
      <c r="A113" s="14"/>
      <c r="B113" s="54" t="s">
        <v>170</v>
      </c>
      <c r="C113" s="33">
        <v>6.917</v>
      </c>
      <c r="D113" s="33">
        <v>6.917</v>
      </c>
      <c r="E113" s="33">
        <v>6.917</v>
      </c>
    </row>
    <row r="114" spans="1:5" ht="89.25" customHeight="1">
      <c r="A114" s="14"/>
      <c r="B114" s="54" t="s">
        <v>128</v>
      </c>
      <c r="C114" s="33">
        <v>392.689</v>
      </c>
      <c r="D114" s="33">
        <v>460.24</v>
      </c>
      <c r="E114" s="33">
        <v>460.24</v>
      </c>
    </row>
    <row r="115" spans="1:5" ht="63.75" customHeight="1">
      <c r="A115" s="14"/>
      <c r="B115" s="54" t="s">
        <v>172</v>
      </c>
      <c r="C115" s="33">
        <v>1240.565</v>
      </c>
      <c r="D115" s="33">
        <v>1693.507</v>
      </c>
      <c r="E115" s="33">
        <v>1693.507</v>
      </c>
    </row>
    <row r="116" spans="1:5" ht="78.75" customHeight="1">
      <c r="A116" s="14"/>
      <c r="B116" s="54" t="s">
        <v>129</v>
      </c>
      <c r="C116" s="33">
        <v>17.1</v>
      </c>
      <c r="D116" s="33">
        <v>15</v>
      </c>
      <c r="E116" s="33">
        <v>15</v>
      </c>
    </row>
    <row r="117" spans="1:5" ht="78.75" customHeight="1">
      <c r="A117" s="14"/>
      <c r="B117" s="54" t="s">
        <v>130</v>
      </c>
      <c r="C117" s="33">
        <v>20.214</v>
      </c>
      <c r="D117" s="33"/>
      <c r="E117" s="33"/>
    </row>
    <row r="118" spans="1:5" ht="43.5" customHeight="1">
      <c r="A118" s="14"/>
      <c r="B118" s="54" t="s">
        <v>149</v>
      </c>
      <c r="C118" s="33">
        <v>8.4</v>
      </c>
      <c r="D118" s="33">
        <v>100.8</v>
      </c>
      <c r="E118" s="33">
        <v>100.8</v>
      </c>
    </row>
    <row r="119" spans="1:5" ht="14.25" customHeight="1">
      <c r="A119" s="10" t="s">
        <v>145</v>
      </c>
      <c r="B119" s="58" t="s">
        <v>146</v>
      </c>
      <c r="C119" s="29">
        <f>SUM(C120)</f>
        <v>56337.425</v>
      </c>
      <c r="D119" s="29">
        <f>SUM(D120)</f>
        <v>52663.427</v>
      </c>
      <c r="E119" s="29">
        <f>SUM(E120)</f>
        <v>50222.158</v>
      </c>
    </row>
    <row r="120" spans="1:5" ht="14.25" customHeight="1">
      <c r="A120" s="12" t="s">
        <v>147</v>
      </c>
      <c r="B120" s="52" t="s">
        <v>148</v>
      </c>
      <c r="C120" s="33">
        <f>SUM(C121:C122)</f>
        <v>56337.425</v>
      </c>
      <c r="D120" s="33">
        <f>SUM(D121:D122)</f>
        <v>52663.427</v>
      </c>
      <c r="E120" s="33">
        <f>SUM(E121:E122)</f>
        <v>50222.158</v>
      </c>
    </row>
    <row r="121" spans="1:5" ht="100.5" customHeight="1">
      <c r="A121" s="12"/>
      <c r="B121" s="56" t="s">
        <v>171</v>
      </c>
      <c r="C121" s="33">
        <v>44058.731</v>
      </c>
      <c r="D121" s="33">
        <v>45688.169</v>
      </c>
      <c r="E121" s="33">
        <v>43246.9</v>
      </c>
    </row>
    <row r="122" spans="1:5" ht="100.5" customHeight="1">
      <c r="A122" s="14"/>
      <c r="B122" s="56" t="s">
        <v>173</v>
      </c>
      <c r="C122" s="33">
        <v>12278.694</v>
      </c>
      <c r="D122" s="33">
        <v>6975.258</v>
      </c>
      <c r="E122" s="33">
        <v>6975.258</v>
      </c>
    </row>
    <row r="123" spans="1:5" ht="16.5" customHeight="1">
      <c r="A123" s="11" t="s">
        <v>105</v>
      </c>
      <c r="B123" s="57" t="s">
        <v>106</v>
      </c>
      <c r="C123" s="61">
        <f>SUM(C124,C126,C128)</f>
        <v>5756.5517500000005</v>
      </c>
      <c r="D123" s="28">
        <f>SUM(D124,D126,D128)</f>
        <v>0</v>
      </c>
      <c r="E123" s="28">
        <f>SUM(E124,E126,E128)</f>
        <v>0</v>
      </c>
    </row>
    <row r="124" spans="1:5" ht="48">
      <c r="A124" s="7" t="s">
        <v>107</v>
      </c>
      <c r="B124" s="55" t="s">
        <v>108</v>
      </c>
      <c r="C124" s="29">
        <f>SUM(C125)</f>
        <v>356.3</v>
      </c>
      <c r="D124" s="29">
        <f>SUM(D125)</f>
        <v>0</v>
      </c>
      <c r="E124" s="29">
        <f>SUM(E125)</f>
        <v>0</v>
      </c>
    </row>
    <row r="125" spans="1:5" ht="45">
      <c r="A125" s="14" t="s">
        <v>109</v>
      </c>
      <c r="B125" s="54" t="s">
        <v>110</v>
      </c>
      <c r="C125" s="33">
        <v>356.3</v>
      </c>
      <c r="D125" s="33"/>
      <c r="E125" s="33"/>
    </row>
    <row r="126" spans="1:5" ht="36">
      <c r="A126" s="7" t="s">
        <v>205</v>
      </c>
      <c r="B126" s="68" t="s">
        <v>206</v>
      </c>
      <c r="C126" s="29">
        <f>SUM(C127)</f>
        <v>5190.974</v>
      </c>
      <c r="D126" s="29">
        <f>SUM(D127)</f>
        <v>0</v>
      </c>
      <c r="E126" s="29">
        <f>SUM(E127)</f>
        <v>0</v>
      </c>
    </row>
    <row r="127" spans="1:5" ht="35.25" customHeight="1">
      <c r="A127" s="14" t="s">
        <v>207</v>
      </c>
      <c r="B127" s="76" t="s">
        <v>208</v>
      </c>
      <c r="C127" s="33">
        <v>5190.974</v>
      </c>
      <c r="D127" s="33"/>
      <c r="E127" s="33"/>
    </row>
    <row r="128" spans="1:5" ht="12.75">
      <c r="A128" s="7" t="s">
        <v>183</v>
      </c>
      <c r="B128" s="68" t="s">
        <v>184</v>
      </c>
      <c r="C128" s="61">
        <f>SUM(C129)</f>
        <v>209.27775</v>
      </c>
      <c r="D128" s="28">
        <f>SUM(D129)</f>
        <v>0</v>
      </c>
      <c r="E128" s="28">
        <f>SUM(E129)</f>
        <v>0</v>
      </c>
    </row>
    <row r="129" spans="1:5" ht="22.5">
      <c r="A129" s="14" t="s">
        <v>188</v>
      </c>
      <c r="B129" s="76" t="s">
        <v>185</v>
      </c>
      <c r="C129" s="59">
        <v>209.27775</v>
      </c>
      <c r="D129" s="33"/>
      <c r="E129" s="33"/>
    </row>
    <row r="130" spans="1:5" ht="38.25">
      <c r="A130" s="4" t="s">
        <v>194</v>
      </c>
      <c r="B130" s="64" t="s">
        <v>195</v>
      </c>
      <c r="C130" s="62">
        <f>SUM(C131)</f>
        <v>-1004.55064</v>
      </c>
      <c r="D130" s="62">
        <f>SUM(D131)</f>
        <v>0</v>
      </c>
      <c r="E130" s="62">
        <f>SUM(E131)</f>
        <v>0</v>
      </c>
    </row>
    <row r="131" spans="1:5" ht="35.25" customHeight="1">
      <c r="A131" s="14" t="s">
        <v>196</v>
      </c>
      <c r="B131" s="76" t="s">
        <v>197</v>
      </c>
      <c r="C131" s="59">
        <v>-1004.55064</v>
      </c>
      <c r="D131" s="33"/>
      <c r="E131" s="33"/>
    </row>
    <row r="132" spans="1:5" ht="12.75">
      <c r="A132" s="11"/>
      <c r="B132" s="5" t="s">
        <v>111</v>
      </c>
      <c r="C132" s="62">
        <f>SUM(C25,C90)</f>
        <v>156821.9573</v>
      </c>
      <c r="D132" s="27">
        <f>SUM(D25,D90)</f>
        <v>145924.395</v>
      </c>
      <c r="E132" s="27">
        <f>SUM(E25,E90)</f>
        <v>135729.088</v>
      </c>
    </row>
  </sheetData>
  <sheetProtection/>
  <mergeCells count="22">
    <mergeCell ref="D1:E1"/>
    <mergeCell ref="B2:E2"/>
    <mergeCell ref="C3:E3"/>
    <mergeCell ref="D4:E4"/>
    <mergeCell ref="B5:E5"/>
    <mergeCell ref="C6:E6"/>
    <mergeCell ref="D7:E7"/>
    <mergeCell ref="B8:E8"/>
    <mergeCell ref="C9:E9"/>
    <mergeCell ref="D16:E16"/>
    <mergeCell ref="A22:A23"/>
    <mergeCell ref="B22:B23"/>
    <mergeCell ref="C22:E22"/>
    <mergeCell ref="A20:E20"/>
    <mergeCell ref="B17:E17"/>
    <mergeCell ref="C18:E18"/>
    <mergeCell ref="D10:E10"/>
    <mergeCell ref="B11:E11"/>
    <mergeCell ref="C12:E12"/>
    <mergeCell ref="D13:E13"/>
    <mergeCell ref="B14:E14"/>
    <mergeCell ref="C15:E15"/>
  </mergeCells>
  <printOptions/>
  <pageMargins left="0.7874015748031497" right="0" top="0.3937007874015748" bottom="0.1968503937007874" header="0.31496062992125984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D35" sqref="D35"/>
    </sheetView>
  </sheetViews>
  <sheetFormatPr defaultColWidth="9.140625" defaultRowHeight="15"/>
  <cols>
    <col min="1" max="1" width="27.8515625" style="88" customWidth="1"/>
    <col min="2" max="2" width="38.28125" style="88" customWidth="1"/>
    <col min="3" max="3" width="11.421875" style="88" customWidth="1"/>
    <col min="4" max="4" width="9.57421875" style="88" customWidth="1"/>
    <col min="5" max="5" width="9.7109375" style="88" customWidth="1"/>
    <col min="6" max="16384" width="9.140625" style="88" customWidth="1"/>
  </cols>
  <sheetData>
    <row r="1" spans="4:5" ht="15.75">
      <c r="D1" s="89"/>
      <c r="E1" s="90" t="s">
        <v>0</v>
      </c>
    </row>
    <row r="2" spans="4:5" ht="15.75">
      <c r="D2" s="75"/>
      <c r="E2" s="90" t="s">
        <v>1</v>
      </c>
    </row>
    <row r="3" spans="3:5" ht="15">
      <c r="C3" s="78" t="s">
        <v>212</v>
      </c>
      <c r="D3" s="91"/>
      <c r="E3" s="91"/>
    </row>
    <row r="4" spans="4:5" ht="15.75">
      <c r="D4" s="89"/>
      <c r="E4" s="90" t="s">
        <v>213</v>
      </c>
    </row>
    <row r="5" spans="4:5" ht="15.75">
      <c r="D5" s="75"/>
      <c r="E5" s="90" t="s">
        <v>1</v>
      </c>
    </row>
    <row r="6" spans="3:5" ht="15">
      <c r="C6" s="78" t="s">
        <v>214</v>
      </c>
      <c r="D6" s="91"/>
      <c r="E6" s="91"/>
    </row>
    <row r="7" spans="4:5" ht="15.75">
      <c r="D7" s="89"/>
      <c r="E7" s="90" t="s">
        <v>0</v>
      </c>
    </row>
    <row r="8" spans="4:5" ht="15.75">
      <c r="D8" s="75"/>
      <c r="E8" s="90" t="s">
        <v>1</v>
      </c>
    </row>
    <row r="9" spans="3:5" ht="15">
      <c r="C9" s="78" t="s">
        <v>215</v>
      </c>
      <c r="D9" s="91"/>
      <c r="E9" s="91"/>
    </row>
    <row r="10" spans="4:5" ht="15.75">
      <c r="D10" s="89"/>
      <c r="E10" s="90" t="s">
        <v>213</v>
      </c>
    </row>
    <row r="11" spans="4:5" ht="15.75">
      <c r="D11" s="75"/>
      <c r="E11" s="90" t="s">
        <v>1</v>
      </c>
    </row>
    <row r="12" spans="3:5" ht="15" customHeight="1">
      <c r="C12" s="78" t="s">
        <v>216</v>
      </c>
      <c r="D12" s="91"/>
      <c r="E12" s="91"/>
    </row>
    <row r="13" spans="4:5" ht="15.75">
      <c r="D13" s="89"/>
      <c r="E13" s="90" t="s">
        <v>217</v>
      </c>
    </row>
    <row r="14" spans="4:5" ht="15.75">
      <c r="D14" s="75"/>
      <c r="E14" s="90" t="s">
        <v>1</v>
      </c>
    </row>
    <row r="15" spans="3:5" ht="15" customHeight="1">
      <c r="C15" s="78" t="s">
        <v>218</v>
      </c>
      <c r="D15" s="91"/>
      <c r="E15" s="91"/>
    </row>
    <row r="16" spans="1:6" ht="15.75">
      <c r="A16"/>
      <c r="D16" s="89"/>
      <c r="E16" s="90" t="s">
        <v>219</v>
      </c>
      <c r="F16" s="92"/>
    </row>
    <row r="17" spans="4:6" ht="15.75">
      <c r="D17" s="75"/>
      <c r="E17" s="90" t="s">
        <v>1</v>
      </c>
      <c r="F17" s="75"/>
    </row>
    <row r="18" spans="1:6" ht="15.75" customHeight="1">
      <c r="A18"/>
      <c r="C18" s="78" t="s">
        <v>220</v>
      </c>
      <c r="D18" s="91"/>
      <c r="E18" s="91"/>
      <c r="F18" s="92"/>
    </row>
    <row r="19" spans="1:6" ht="12.75">
      <c r="A19" s="93"/>
      <c r="B19" s="94"/>
      <c r="D19" s="95"/>
      <c r="E19" s="95"/>
      <c r="F19" s="95"/>
    </row>
    <row r="20" spans="1:5" ht="50.25" customHeight="1">
      <c r="A20" s="96" t="s">
        <v>221</v>
      </c>
      <c r="B20" s="97"/>
      <c r="C20" s="97"/>
      <c r="D20" s="79"/>
      <c r="E20" s="79"/>
    </row>
    <row r="21" spans="1:3" ht="14.25" customHeight="1">
      <c r="A21" s="98"/>
      <c r="B21" s="98"/>
      <c r="C21" s="99"/>
    </row>
    <row r="22" spans="1:5" ht="41.25" customHeight="1">
      <c r="A22" s="100" t="s">
        <v>222</v>
      </c>
      <c r="B22" s="100" t="s">
        <v>223</v>
      </c>
      <c r="C22" s="101" t="s">
        <v>4</v>
      </c>
      <c r="D22" s="102"/>
      <c r="E22" s="102"/>
    </row>
    <row r="23" spans="1:5" ht="27" customHeight="1">
      <c r="A23" s="103"/>
      <c r="B23" s="103"/>
      <c r="C23" s="104" t="s">
        <v>131</v>
      </c>
      <c r="D23" s="105" t="s">
        <v>224</v>
      </c>
      <c r="E23" s="105" t="s">
        <v>156</v>
      </c>
    </row>
    <row r="24" spans="1:5" ht="15.75" customHeight="1">
      <c r="A24" s="106">
        <v>1</v>
      </c>
      <c r="B24" s="106">
        <v>2</v>
      </c>
      <c r="C24" s="105">
        <v>3</v>
      </c>
      <c r="D24" s="107">
        <v>4</v>
      </c>
      <c r="E24" s="107">
        <v>5</v>
      </c>
    </row>
    <row r="25" spans="1:5" ht="47.25">
      <c r="A25" s="108" t="s">
        <v>225</v>
      </c>
      <c r="B25" s="109" t="s">
        <v>226</v>
      </c>
      <c r="C25" s="110">
        <f>SUM(C26)</f>
        <v>4089.4627000000037</v>
      </c>
      <c r="D25" s="111">
        <f>SUM(D26)</f>
        <v>0</v>
      </c>
      <c r="E25" s="111">
        <f>SUM(E26)</f>
        <v>0</v>
      </c>
    </row>
    <row r="26" spans="1:5" ht="31.5" customHeight="1">
      <c r="A26" s="112" t="s">
        <v>227</v>
      </c>
      <c r="B26" s="113" t="s">
        <v>228</v>
      </c>
      <c r="C26" s="114">
        <f>SUM(C27,C31)</f>
        <v>4089.4627000000037</v>
      </c>
      <c r="D26" s="115">
        <f>SUM(D27,D31)</f>
        <v>0</v>
      </c>
      <c r="E26" s="115">
        <f>SUM(E27,E31)</f>
        <v>0</v>
      </c>
    </row>
    <row r="27" spans="1:5" ht="18" customHeight="1">
      <c r="A27" s="116" t="s">
        <v>229</v>
      </c>
      <c r="B27" s="116" t="s">
        <v>230</v>
      </c>
      <c r="C27" s="117">
        <f>SUM(C28)</f>
        <v>-156821.9573</v>
      </c>
      <c r="D27" s="118">
        <f aca="true" t="shared" si="0" ref="D27:E29">SUM(D28)</f>
        <v>-145924.395</v>
      </c>
      <c r="E27" s="118">
        <f t="shared" si="0"/>
        <v>-135729.088</v>
      </c>
    </row>
    <row r="28" spans="1:5" ht="17.25" customHeight="1">
      <c r="A28" s="119" t="s">
        <v>231</v>
      </c>
      <c r="B28" s="119" t="s">
        <v>232</v>
      </c>
      <c r="C28" s="120">
        <f>SUM(C29)</f>
        <v>-156821.9573</v>
      </c>
      <c r="D28" s="121">
        <f t="shared" si="0"/>
        <v>-145924.395</v>
      </c>
      <c r="E28" s="121">
        <f t="shared" si="0"/>
        <v>-135729.088</v>
      </c>
    </row>
    <row r="29" spans="1:5" ht="23.25" customHeight="1">
      <c r="A29" s="122" t="s">
        <v>233</v>
      </c>
      <c r="B29" s="123" t="s">
        <v>234</v>
      </c>
      <c r="C29" s="120">
        <f>SUM(C30)</f>
        <v>-156821.9573</v>
      </c>
      <c r="D29" s="121">
        <f t="shared" si="0"/>
        <v>-145924.395</v>
      </c>
      <c r="E29" s="121">
        <f t="shared" si="0"/>
        <v>-135729.088</v>
      </c>
    </row>
    <row r="30" spans="1:5" ht="25.5" customHeight="1">
      <c r="A30" s="124" t="s">
        <v>235</v>
      </c>
      <c r="B30" s="125" t="s">
        <v>236</v>
      </c>
      <c r="C30" s="126">
        <v>-156821.9573</v>
      </c>
      <c r="D30" s="127">
        <v>-145924.395</v>
      </c>
      <c r="E30" s="127">
        <v>-135729.088</v>
      </c>
    </row>
    <row r="31" spans="1:5" ht="15.75" customHeight="1">
      <c r="A31" s="128" t="s">
        <v>237</v>
      </c>
      <c r="B31" s="128" t="s">
        <v>238</v>
      </c>
      <c r="C31" s="117">
        <f>SUM(C32)</f>
        <v>160911.42</v>
      </c>
      <c r="D31" s="118">
        <f aca="true" t="shared" si="1" ref="D31:E33">SUM(D32)</f>
        <v>145924.395</v>
      </c>
      <c r="E31" s="118">
        <f t="shared" si="1"/>
        <v>135729.088</v>
      </c>
    </row>
    <row r="32" spans="1:5" ht="18.75" customHeight="1">
      <c r="A32" s="129" t="s">
        <v>239</v>
      </c>
      <c r="B32" s="129" t="s">
        <v>240</v>
      </c>
      <c r="C32" s="120">
        <f>SUM(C33)</f>
        <v>160911.42</v>
      </c>
      <c r="D32" s="121">
        <f t="shared" si="1"/>
        <v>145924.395</v>
      </c>
      <c r="E32" s="121">
        <f t="shared" si="1"/>
        <v>135729.088</v>
      </c>
    </row>
    <row r="33" spans="1:5" s="132" customFormat="1" ht="26.25" customHeight="1">
      <c r="A33" s="130" t="s">
        <v>241</v>
      </c>
      <c r="B33" s="131" t="s">
        <v>242</v>
      </c>
      <c r="C33" s="120">
        <f>SUM(C34)</f>
        <v>160911.42</v>
      </c>
      <c r="D33" s="121">
        <f t="shared" si="1"/>
        <v>145924.395</v>
      </c>
      <c r="E33" s="121">
        <f t="shared" si="1"/>
        <v>135729.088</v>
      </c>
    </row>
    <row r="34" spans="1:5" s="132" customFormat="1" ht="24">
      <c r="A34" s="124" t="s">
        <v>243</v>
      </c>
      <c r="B34" s="133" t="s">
        <v>244</v>
      </c>
      <c r="C34" s="126">
        <v>160911.42</v>
      </c>
      <c r="D34" s="127">
        <v>145924.395</v>
      </c>
      <c r="E34" s="127">
        <v>135729.088</v>
      </c>
    </row>
  </sheetData>
  <sheetProtection/>
  <mergeCells count="10">
    <mergeCell ref="A20:E20"/>
    <mergeCell ref="A22:A23"/>
    <mergeCell ref="B22:B23"/>
    <mergeCell ref="C22:E22"/>
    <mergeCell ref="C3:E3"/>
    <mergeCell ref="C6:E6"/>
    <mergeCell ref="C9:E9"/>
    <mergeCell ref="C12:E12"/>
    <mergeCell ref="C15:E15"/>
    <mergeCell ref="C18:E18"/>
  </mergeCells>
  <printOptions/>
  <pageMargins left="0.7874015748031497" right="0" top="0.3937007874015748" bottom="0.3937007874015748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110" zoomScaleNormal="110" zoomScalePageLayoutView="0" workbookViewId="0" topLeftCell="A1">
      <selection activeCell="E35" sqref="E35"/>
    </sheetView>
  </sheetViews>
  <sheetFormatPr defaultColWidth="9.140625" defaultRowHeight="15"/>
  <cols>
    <col min="1" max="1" width="14.28125" style="88" customWidth="1"/>
    <col min="2" max="2" width="24.140625" style="88" customWidth="1"/>
    <col min="3" max="3" width="37.140625" style="88" customWidth="1"/>
    <col min="4" max="4" width="11.00390625" style="88" customWidth="1"/>
    <col min="5" max="5" width="9.7109375" style="88" customWidth="1"/>
    <col min="6" max="6" width="10.28125" style="88" customWidth="1"/>
    <col min="7" max="16384" width="9.140625" style="88" customWidth="1"/>
  </cols>
  <sheetData>
    <row r="1" ht="15.75">
      <c r="F1" s="90" t="s">
        <v>213</v>
      </c>
    </row>
    <row r="2" ht="15.75">
      <c r="F2" s="90" t="s">
        <v>1</v>
      </c>
    </row>
    <row r="3" ht="15.75">
      <c r="F3" s="90" t="s">
        <v>245</v>
      </c>
    </row>
    <row r="4" ht="15.75">
      <c r="F4" s="90" t="s">
        <v>217</v>
      </c>
    </row>
    <row r="5" ht="15.75">
      <c r="F5" s="90" t="s">
        <v>1</v>
      </c>
    </row>
    <row r="6" ht="15.75">
      <c r="F6" s="90" t="s">
        <v>246</v>
      </c>
    </row>
    <row r="7" ht="18" customHeight="1">
      <c r="F7" s="90" t="s">
        <v>213</v>
      </c>
    </row>
    <row r="8" ht="15.75">
      <c r="F8" s="90" t="s">
        <v>1</v>
      </c>
    </row>
    <row r="9" ht="15.75">
      <c r="F9" s="90" t="s">
        <v>247</v>
      </c>
    </row>
    <row r="10" ht="15.75">
      <c r="F10" s="90" t="s">
        <v>217</v>
      </c>
    </row>
    <row r="11" ht="15.75">
      <c r="F11" s="90" t="s">
        <v>1</v>
      </c>
    </row>
    <row r="12" ht="15.75">
      <c r="F12" s="90" t="s">
        <v>248</v>
      </c>
    </row>
    <row r="13" ht="15.75">
      <c r="F13" s="90" t="s">
        <v>219</v>
      </c>
    </row>
    <row r="14" ht="15.75">
      <c r="F14" s="90" t="s">
        <v>1</v>
      </c>
    </row>
    <row r="15" ht="15.75">
      <c r="F15" s="90" t="s">
        <v>249</v>
      </c>
    </row>
    <row r="16" spans="3:6" ht="13.5" customHeight="1">
      <c r="C16" s="90"/>
      <c r="D16" s="90"/>
      <c r="E16" s="90"/>
      <c r="F16" s="90" t="s">
        <v>250</v>
      </c>
    </row>
    <row r="17" spans="3:6" ht="15.75">
      <c r="C17" s="134"/>
      <c r="D17" s="134"/>
      <c r="E17" s="134"/>
      <c r="F17" s="90" t="s">
        <v>1</v>
      </c>
    </row>
    <row r="18" spans="3:6" ht="15.75">
      <c r="C18" s="134"/>
      <c r="D18" s="134"/>
      <c r="E18" s="134"/>
      <c r="F18" s="90" t="s">
        <v>251</v>
      </c>
    </row>
    <row r="19" spans="2:5" ht="15" customHeight="1">
      <c r="B19" s="90"/>
      <c r="C19" s="134"/>
      <c r="D19" s="134"/>
      <c r="E19" s="134"/>
    </row>
    <row r="20" spans="1:7" ht="97.5" customHeight="1">
      <c r="A20" s="96" t="s">
        <v>252</v>
      </c>
      <c r="B20" s="96"/>
      <c r="C20" s="96"/>
      <c r="D20" s="96"/>
      <c r="E20" s="96"/>
      <c r="F20" s="96"/>
      <c r="G20" s="135"/>
    </row>
    <row r="21" spans="1:6" ht="15.75">
      <c r="A21" s="136"/>
      <c r="B21" s="137"/>
      <c r="C21" s="137"/>
      <c r="D21" s="138"/>
      <c r="E21" s="138"/>
      <c r="F21" s="139"/>
    </row>
    <row r="22" spans="1:6" ht="41.25" customHeight="1">
      <c r="A22" s="140" t="s">
        <v>222</v>
      </c>
      <c r="B22" s="141"/>
      <c r="C22" s="100" t="s">
        <v>253</v>
      </c>
      <c r="D22" s="101" t="s">
        <v>4</v>
      </c>
      <c r="E22" s="142"/>
      <c r="F22" s="142"/>
    </row>
    <row r="23" spans="1:6" ht="93.75" customHeight="1">
      <c r="A23" s="143" t="s">
        <v>254</v>
      </c>
      <c r="B23" s="143" t="s">
        <v>255</v>
      </c>
      <c r="C23" s="103"/>
      <c r="D23" s="104" t="s">
        <v>131</v>
      </c>
      <c r="E23" s="104" t="s">
        <v>132</v>
      </c>
      <c r="F23" s="104" t="s">
        <v>156</v>
      </c>
    </row>
    <row r="24" spans="1:6" ht="14.25" customHeight="1">
      <c r="A24" s="104">
        <v>1</v>
      </c>
      <c r="B24" s="104">
        <v>2</v>
      </c>
      <c r="C24" s="144">
        <v>3</v>
      </c>
      <c r="D24" s="144">
        <v>4</v>
      </c>
      <c r="E24" s="144">
        <v>5</v>
      </c>
      <c r="F24" s="107">
        <v>6</v>
      </c>
    </row>
    <row r="25" spans="1:6" ht="52.5" customHeight="1">
      <c r="A25" s="107">
        <v>112</v>
      </c>
      <c r="B25" s="112"/>
      <c r="C25" s="104" t="s">
        <v>256</v>
      </c>
      <c r="D25" s="145">
        <f aca="true" t="shared" si="0" ref="D25:F26">SUM(D26)</f>
        <v>4089.4446999999927</v>
      </c>
      <c r="E25" s="146">
        <f t="shared" si="0"/>
        <v>0</v>
      </c>
      <c r="F25" s="146">
        <f t="shared" si="0"/>
        <v>0</v>
      </c>
    </row>
    <row r="26" spans="1:6" ht="51" customHeight="1">
      <c r="A26" s="147">
        <v>112</v>
      </c>
      <c r="B26" s="112" t="s">
        <v>257</v>
      </c>
      <c r="C26" s="148" t="s">
        <v>226</v>
      </c>
      <c r="D26" s="114">
        <f t="shared" si="0"/>
        <v>4089.4446999999927</v>
      </c>
      <c r="E26" s="115">
        <f t="shared" si="0"/>
        <v>0</v>
      </c>
      <c r="F26" s="115">
        <f t="shared" si="0"/>
        <v>0</v>
      </c>
    </row>
    <row r="27" spans="1:6" ht="33" customHeight="1">
      <c r="A27" s="147">
        <v>112</v>
      </c>
      <c r="B27" s="112" t="s">
        <v>258</v>
      </c>
      <c r="C27" s="113" t="s">
        <v>228</v>
      </c>
      <c r="D27" s="114">
        <f>SUM(D28,D32)</f>
        <v>4089.4446999999927</v>
      </c>
      <c r="E27" s="115">
        <f>SUM(E28,E32)</f>
        <v>0</v>
      </c>
      <c r="F27" s="115">
        <f>SUM(F28,F32)</f>
        <v>0</v>
      </c>
    </row>
    <row r="28" spans="1:6" ht="14.25" customHeight="1">
      <c r="A28" s="149">
        <v>112</v>
      </c>
      <c r="B28" s="128" t="s">
        <v>259</v>
      </c>
      <c r="C28" s="150" t="s">
        <v>230</v>
      </c>
      <c r="D28" s="117">
        <f aca="true" t="shared" si="1" ref="D28:E30">SUM(D29)</f>
        <v>-156821.9573</v>
      </c>
      <c r="E28" s="118">
        <f t="shared" si="1"/>
        <v>-145924.395</v>
      </c>
      <c r="F28" s="118">
        <f>SUM(F29)</f>
        <v>-135729.088</v>
      </c>
    </row>
    <row r="29" spans="1:6" ht="15" customHeight="1">
      <c r="A29" s="151">
        <v>112</v>
      </c>
      <c r="B29" s="119" t="s">
        <v>260</v>
      </c>
      <c r="C29" s="152" t="s">
        <v>232</v>
      </c>
      <c r="D29" s="120">
        <f t="shared" si="1"/>
        <v>-156821.9573</v>
      </c>
      <c r="E29" s="121">
        <f t="shared" si="1"/>
        <v>-145924.395</v>
      </c>
      <c r="F29" s="121">
        <f>SUM(F30)</f>
        <v>-135729.088</v>
      </c>
    </row>
    <row r="30" spans="1:6" ht="26.25" customHeight="1">
      <c r="A30" s="151">
        <v>112</v>
      </c>
      <c r="B30" s="119" t="s">
        <v>261</v>
      </c>
      <c r="C30" s="152" t="s">
        <v>234</v>
      </c>
      <c r="D30" s="120">
        <f t="shared" si="1"/>
        <v>-156821.9573</v>
      </c>
      <c r="E30" s="121">
        <f t="shared" si="1"/>
        <v>-145924.395</v>
      </c>
      <c r="F30" s="121">
        <f>SUM(F31)</f>
        <v>-135729.088</v>
      </c>
    </row>
    <row r="31" spans="1:6" ht="27" customHeight="1">
      <c r="A31" s="153">
        <v>112</v>
      </c>
      <c r="B31" s="124" t="s">
        <v>262</v>
      </c>
      <c r="C31" s="125" t="s">
        <v>236</v>
      </c>
      <c r="D31" s="126">
        <v>-156821.9573</v>
      </c>
      <c r="E31" s="127">
        <v>-145924.395</v>
      </c>
      <c r="F31" s="154">
        <v>-135729.088</v>
      </c>
    </row>
    <row r="32" spans="1:6" ht="15" customHeight="1">
      <c r="A32" s="149">
        <v>112</v>
      </c>
      <c r="B32" s="128" t="s">
        <v>263</v>
      </c>
      <c r="C32" s="150" t="s">
        <v>238</v>
      </c>
      <c r="D32" s="117">
        <f aca="true" t="shared" si="2" ref="D32:E34">SUM(D33)</f>
        <v>160911.402</v>
      </c>
      <c r="E32" s="118">
        <f t="shared" si="2"/>
        <v>145924.395</v>
      </c>
      <c r="F32" s="118">
        <f>SUM(F33)</f>
        <v>135729.088</v>
      </c>
    </row>
    <row r="33" spans="1:6" ht="15.75" customHeight="1">
      <c r="A33" s="151">
        <v>112</v>
      </c>
      <c r="B33" s="119" t="s">
        <v>264</v>
      </c>
      <c r="C33" s="152" t="s">
        <v>265</v>
      </c>
      <c r="D33" s="120">
        <f t="shared" si="2"/>
        <v>160911.402</v>
      </c>
      <c r="E33" s="121">
        <f t="shared" si="2"/>
        <v>145924.395</v>
      </c>
      <c r="F33" s="121">
        <f>SUM(F34)</f>
        <v>135729.088</v>
      </c>
    </row>
    <row r="34" spans="1:6" ht="25.5" customHeight="1">
      <c r="A34" s="151">
        <v>112</v>
      </c>
      <c r="B34" s="119" t="s">
        <v>266</v>
      </c>
      <c r="C34" s="152" t="s">
        <v>267</v>
      </c>
      <c r="D34" s="120">
        <f t="shared" si="2"/>
        <v>160911.402</v>
      </c>
      <c r="E34" s="121">
        <f t="shared" si="2"/>
        <v>145924.395</v>
      </c>
      <c r="F34" s="121">
        <f>SUM(F35)</f>
        <v>135729.088</v>
      </c>
    </row>
    <row r="35" spans="1:6" ht="23.25" customHeight="1">
      <c r="A35" s="155">
        <v>112</v>
      </c>
      <c r="B35" s="156" t="s">
        <v>268</v>
      </c>
      <c r="C35" s="157" t="s">
        <v>244</v>
      </c>
      <c r="D35" s="158">
        <v>160911.402</v>
      </c>
      <c r="E35" s="154">
        <v>145924.395</v>
      </c>
      <c r="F35" s="154">
        <v>135729.088</v>
      </c>
    </row>
  </sheetData>
  <sheetProtection/>
  <mergeCells count="5">
    <mergeCell ref="A20:F20"/>
    <mergeCell ref="A21:C21"/>
    <mergeCell ref="A22:B22"/>
    <mergeCell ref="C22:C23"/>
    <mergeCell ref="D22:F22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4"/>
  <sheetViews>
    <sheetView showGridLines="0" zoomScalePageLayoutView="0" workbookViewId="0" topLeftCell="A1">
      <selection activeCell="A350" sqref="A350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6" width="11.140625" style="0" customWidth="1"/>
  </cols>
  <sheetData>
    <row r="1" ht="15.75">
      <c r="F1" s="159" t="s">
        <v>217</v>
      </c>
    </row>
    <row r="2" ht="15.75">
      <c r="F2" s="159" t="s">
        <v>1</v>
      </c>
    </row>
    <row r="3" ht="15.75">
      <c r="F3" s="159" t="s">
        <v>245</v>
      </c>
    </row>
    <row r="4" ht="15.75">
      <c r="F4" s="159" t="s">
        <v>219</v>
      </c>
    </row>
    <row r="5" ht="15.75">
      <c r="F5" s="159" t="s">
        <v>1</v>
      </c>
    </row>
    <row r="6" ht="15.75">
      <c r="F6" s="159" t="s">
        <v>246</v>
      </c>
    </row>
    <row r="7" ht="15.75">
      <c r="F7" s="159" t="s">
        <v>219</v>
      </c>
    </row>
    <row r="8" ht="15.75">
      <c r="F8" s="159" t="s">
        <v>1</v>
      </c>
    </row>
    <row r="9" ht="15.75">
      <c r="F9" s="159" t="s">
        <v>247</v>
      </c>
    </row>
    <row r="10" ht="15.75">
      <c r="F10" s="159" t="s">
        <v>219</v>
      </c>
    </row>
    <row r="11" ht="15.75">
      <c r="F11" s="159" t="s">
        <v>1</v>
      </c>
    </row>
    <row r="12" ht="15.75">
      <c r="F12" s="159" t="s">
        <v>248</v>
      </c>
    </row>
    <row r="13" ht="15.75">
      <c r="F13" s="159" t="s">
        <v>250</v>
      </c>
    </row>
    <row r="14" ht="15.75">
      <c r="F14" s="159" t="s">
        <v>1</v>
      </c>
    </row>
    <row r="15" spans="1:6" ht="15.75">
      <c r="A15" s="160"/>
      <c r="B15" s="161"/>
      <c r="C15" s="161"/>
      <c r="F15" s="159" t="s">
        <v>249</v>
      </c>
    </row>
    <row r="16" spans="1:6" ht="15.75">
      <c r="A16" s="160"/>
      <c r="B16" s="162"/>
      <c r="C16" s="162"/>
      <c r="F16" s="159" t="s">
        <v>1</v>
      </c>
    </row>
    <row r="17" spans="1:6" ht="15.75">
      <c r="A17" s="160"/>
      <c r="B17" s="162"/>
      <c r="C17" s="162"/>
      <c r="F17" s="159" t="s">
        <v>251</v>
      </c>
    </row>
    <row r="18" spans="1:3" ht="15.75">
      <c r="A18" s="160"/>
      <c r="B18" s="162"/>
      <c r="C18" s="162"/>
    </row>
    <row r="19" spans="1:6" ht="128.25" customHeight="1">
      <c r="A19" s="163" t="s">
        <v>269</v>
      </c>
      <c r="B19" s="163"/>
      <c r="C19" s="163"/>
      <c r="D19" s="163"/>
      <c r="E19" s="163"/>
      <c r="F19" s="163"/>
    </row>
    <row r="21" spans="1:6" ht="22.5" customHeight="1">
      <c r="A21" s="164" t="s">
        <v>270</v>
      </c>
      <c r="B21" s="164" t="s">
        <v>271</v>
      </c>
      <c r="C21" s="164" t="s">
        <v>272</v>
      </c>
      <c r="D21" s="164" t="s">
        <v>4</v>
      </c>
      <c r="E21" s="165"/>
      <c r="F21" s="165"/>
    </row>
    <row r="22" spans="1:6" ht="21.75" customHeight="1">
      <c r="A22" s="164"/>
      <c r="B22" s="164"/>
      <c r="C22" s="164"/>
      <c r="D22" s="166" t="s">
        <v>131</v>
      </c>
      <c r="E22" s="166" t="s">
        <v>132</v>
      </c>
      <c r="F22" s="166" t="s">
        <v>156</v>
      </c>
    </row>
    <row r="23" spans="1:6" ht="14.25" customHeight="1">
      <c r="A23" s="166">
        <v>1</v>
      </c>
      <c r="B23" s="166">
        <v>2</v>
      </c>
      <c r="C23" s="166">
        <v>3</v>
      </c>
      <c r="D23" s="166">
        <v>4</v>
      </c>
      <c r="E23" s="166">
        <v>5</v>
      </c>
      <c r="F23" s="166">
        <v>6</v>
      </c>
    </row>
    <row r="24" spans="1:6" ht="63" customHeight="1">
      <c r="A24" s="167" t="s">
        <v>273</v>
      </c>
      <c r="B24" s="168" t="s">
        <v>274</v>
      </c>
      <c r="C24" s="168" t="s">
        <v>275</v>
      </c>
      <c r="D24" s="169">
        <f>SUM(D25,D38,D63,D77,D92,D98,D107,D114,D122)</f>
        <v>115598.764</v>
      </c>
      <c r="E24" s="169">
        <f>SUM(E25,E38,E63,E77,E92,E98,E107,E114,E122)</f>
        <v>109605.17400000001</v>
      </c>
      <c r="F24" s="169">
        <f>SUM(F25,F38,F63,F77,F92,F98,F107,F114,F122)</f>
        <v>101714.605</v>
      </c>
    </row>
    <row r="25" spans="1:6" ht="77.25" customHeight="1" outlineLevel="1">
      <c r="A25" s="167" t="s">
        <v>276</v>
      </c>
      <c r="B25" s="168" t="s">
        <v>277</v>
      </c>
      <c r="C25" s="168" t="s">
        <v>275</v>
      </c>
      <c r="D25" s="169">
        <f>SUM(D26,D30)</f>
        <v>36411.398</v>
      </c>
      <c r="E25" s="169">
        <f>SUM(E26,E30)</f>
        <v>32500.987</v>
      </c>
      <c r="F25" s="169">
        <f>SUM(F26,F30)</f>
        <v>31710.097</v>
      </c>
    </row>
    <row r="26" spans="1:6" ht="188.25" customHeight="1" outlineLevel="5">
      <c r="A26" s="170" t="s">
        <v>278</v>
      </c>
      <c r="B26" s="171" t="s">
        <v>279</v>
      </c>
      <c r="C26" s="171" t="s">
        <v>275</v>
      </c>
      <c r="D26" s="172">
        <f>SUM(D27:D29)</f>
        <v>22499.45</v>
      </c>
      <c r="E26" s="172">
        <f>SUM(E27:E29)</f>
        <v>23371.982</v>
      </c>
      <c r="F26" s="172">
        <f>SUM(F27:F29)</f>
        <v>22581.092</v>
      </c>
    </row>
    <row r="27" spans="1:6" ht="91.5" customHeight="1" outlineLevel="6">
      <c r="A27" s="170" t="s">
        <v>280</v>
      </c>
      <c r="B27" s="171" t="s">
        <v>279</v>
      </c>
      <c r="C27" s="171" t="s">
        <v>281</v>
      </c>
      <c r="D27" s="172">
        <v>10388.85</v>
      </c>
      <c r="E27" s="172">
        <v>10344.582</v>
      </c>
      <c r="F27" s="172">
        <v>10344.582</v>
      </c>
    </row>
    <row r="28" spans="1:6" ht="33" customHeight="1" outlineLevel="6">
      <c r="A28" s="170" t="s">
        <v>282</v>
      </c>
      <c r="B28" s="171" t="s">
        <v>279</v>
      </c>
      <c r="C28" s="171" t="s">
        <v>283</v>
      </c>
      <c r="D28" s="172">
        <v>11736.1</v>
      </c>
      <c r="E28" s="172">
        <v>12652.9</v>
      </c>
      <c r="F28" s="172">
        <v>12236.51</v>
      </c>
    </row>
    <row r="29" spans="1:6" ht="22.5" customHeight="1" outlineLevel="6">
      <c r="A29" s="170" t="s">
        <v>284</v>
      </c>
      <c r="B29" s="171" t="s">
        <v>279</v>
      </c>
      <c r="C29" s="171" t="s">
        <v>285</v>
      </c>
      <c r="D29" s="172">
        <v>374.5</v>
      </c>
      <c r="E29" s="172">
        <v>374.5</v>
      </c>
      <c r="F29" s="172"/>
    </row>
    <row r="30" spans="1:6" ht="31.5" outlineLevel="2">
      <c r="A30" s="170" t="s">
        <v>286</v>
      </c>
      <c r="B30" s="171" t="s">
        <v>287</v>
      </c>
      <c r="C30" s="171" t="s">
        <v>275</v>
      </c>
      <c r="D30" s="172">
        <f>SUM(D31,D33,D35)</f>
        <v>13911.948000000002</v>
      </c>
      <c r="E30" s="172">
        <f>SUM(E31,E33,E35)</f>
        <v>9129.005000000001</v>
      </c>
      <c r="F30" s="172">
        <f>SUM(F31,F33,F35)</f>
        <v>9129.005000000001</v>
      </c>
    </row>
    <row r="31" spans="1:6" ht="262.5" customHeight="1" outlineLevel="4">
      <c r="A31" s="173" t="s">
        <v>288</v>
      </c>
      <c r="B31" s="171" t="s">
        <v>289</v>
      </c>
      <c r="C31" s="171" t="s">
        <v>275</v>
      </c>
      <c r="D31" s="172">
        <f>SUM(D32)</f>
        <v>392.689</v>
      </c>
      <c r="E31" s="172">
        <f>SUM(E32)</f>
        <v>460.24</v>
      </c>
      <c r="F31" s="172">
        <f>SUM(F32)</f>
        <v>460.24</v>
      </c>
    </row>
    <row r="32" spans="1:6" ht="35.25" customHeight="1" outlineLevel="6">
      <c r="A32" s="170" t="s">
        <v>282</v>
      </c>
      <c r="B32" s="171" t="s">
        <v>289</v>
      </c>
      <c r="C32" s="171" t="s">
        <v>283</v>
      </c>
      <c r="D32" s="172">
        <v>392.689</v>
      </c>
      <c r="E32" s="172">
        <v>460.24</v>
      </c>
      <c r="F32" s="172">
        <v>460.24</v>
      </c>
    </row>
    <row r="33" spans="1:6" ht="204.75" customHeight="1" outlineLevel="5">
      <c r="A33" s="173" t="s">
        <v>290</v>
      </c>
      <c r="B33" s="171" t="s">
        <v>291</v>
      </c>
      <c r="C33" s="171" t="s">
        <v>275</v>
      </c>
      <c r="D33" s="172">
        <f>SUM(D34)</f>
        <v>1240.565</v>
      </c>
      <c r="E33" s="172">
        <f>SUM(E34)</f>
        <v>1693.507</v>
      </c>
      <c r="F33" s="172">
        <f>SUM(F34)</f>
        <v>1693.507</v>
      </c>
    </row>
    <row r="34" spans="1:6" ht="31.5" outlineLevel="6">
      <c r="A34" s="170" t="s">
        <v>292</v>
      </c>
      <c r="B34" s="171" t="s">
        <v>291</v>
      </c>
      <c r="C34" s="171" t="s">
        <v>293</v>
      </c>
      <c r="D34" s="172">
        <v>1240.565</v>
      </c>
      <c r="E34" s="172">
        <v>1693.507</v>
      </c>
      <c r="F34" s="172">
        <v>1693.507</v>
      </c>
    </row>
    <row r="35" spans="1:6" ht="300" customHeight="1" outlineLevel="5">
      <c r="A35" s="173" t="s">
        <v>294</v>
      </c>
      <c r="B35" s="171" t="s">
        <v>295</v>
      </c>
      <c r="C35" s="171" t="s">
        <v>275</v>
      </c>
      <c r="D35" s="172">
        <f>SUM(D36,D37)</f>
        <v>12278.694000000001</v>
      </c>
      <c r="E35" s="172">
        <f>SUM(E36,E37)</f>
        <v>6975.258</v>
      </c>
      <c r="F35" s="172">
        <f>SUM(F36,F37)</f>
        <v>6975.258</v>
      </c>
    </row>
    <row r="36" spans="1:6" ht="90.75" customHeight="1" outlineLevel="6">
      <c r="A36" s="170" t="s">
        <v>296</v>
      </c>
      <c r="B36" s="171" t="s">
        <v>295</v>
      </c>
      <c r="C36" s="171" t="s">
        <v>281</v>
      </c>
      <c r="D36" s="172">
        <v>12203.619</v>
      </c>
      <c r="E36" s="172">
        <v>6975.258</v>
      </c>
      <c r="F36" s="172">
        <v>6975.258</v>
      </c>
    </row>
    <row r="37" spans="1:6" ht="33" customHeight="1" outlineLevel="6">
      <c r="A37" s="170" t="s">
        <v>282</v>
      </c>
      <c r="B37" s="171" t="s">
        <v>295</v>
      </c>
      <c r="C37" s="171" t="s">
        <v>283</v>
      </c>
      <c r="D37" s="172">
        <v>75.075</v>
      </c>
      <c r="E37" s="172"/>
      <c r="F37" s="172"/>
    </row>
    <row r="38" spans="1:6" ht="78.75" customHeight="1" outlineLevel="1">
      <c r="A38" s="167" t="s">
        <v>297</v>
      </c>
      <c r="B38" s="168" t="s">
        <v>298</v>
      </c>
      <c r="C38" s="168" t="s">
        <v>275</v>
      </c>
      <c r="D38" s="174">
        <f>SUM(D39,D44,D47,D50,D53,D55)</f>
        <v>64830.95360000001</v>
      </c>
      <c r="E38" s="169">
        <f>SUM(E39,E44,E47,E50,E53,E55)</f>
        <v>62765.389</v>
      </c>
      <c r="F38" s="169">
        <f>SUM(F39,F44,F47,F50,F53,F55)</f>
        <v>58398.906</v>
      </c>
    </row>
    <row r="39" spans="1:6" ht="171.75" customHeight="1" outlineLevel="5">
      <c r="A39" s="170" t="s">
        <v>299</v>
      </c>
      <c r="B39" s="171" t="s">
        <v>300</v>
      </c>
      <c r="C39" s="171" t="s">
        <v>275</v>
      </c>
      <c r="D39" s="175">
        <f>SUM(D40:D43)</f>
        <v>17246.05299</v>
      </c>
      <c r="E39" s="172">
        <f>SUM(E40:E43)</f>
        <v>17077.22</v>
      </c>
      <c r="F39" s="172">
        <f>SUM(F40:F43)</f>
        <v>15152.006000000001</v>
      </c>
    </row>
    <row r="40" spans="1:6" ht="94.5" outlineLevel="6">
      <c r="A40" s="170" t="s">
        <v>296</v>
      </c>
      <c r="B40" s="171" t="s">
        <v>300</v>
      </c>
      <c r="C40" s="171" t="s">
        <v>281</v>
      </c>
      <c r="D40" s="172">
        <v>741.1</v>
      </c>
      <c r="E40" s="172">
        <v>741.1</v>
      </c>
      <c r="F40" s="172">
        <v>741.1</v>
      </c>
    </row>
    <row r="41" spans="1:6" ht="30" customHeight="1" outlineLevel="6">
      <c r="A41" s="170" t="s">
        <v>282</v>
      </c>
      <c r="B41" s="171" t="s">
        <v>300</v>
      </c>
      <c r="C41" s="171" t="s">
        <v>283</v>
      </c>
      <c r="D41" s="175">
        <v>10367.93299</v>
      </c>
      <c r="E41" s="172">
        <v>9839.27</v>
      </c>
      <c r="F41" s="172">
        <v>7636.936</v>
      </c>
    </row>
    <row r="42" spans="1:6" ht="63" outlineLevel="6">
      <c r="A42" s="170" t="s">
        <v>301</v>
      </c>
      <c r="B42" s="171" t="s">
        <v>300</v>
      </c>
      <c r="C42" s="171" t="s">
        <v>302</v>
      </c>
      <c r="D42" s="172">
        <v>5598.32</v>
      </c>
      <c r="E42" s="172">
        <v>6158.15</v>
      </c>
      <c r="F42" s="172">
        <v>6773.97</v>
      </c>
    </row>
    <row r="43" spans="1:6" ht="15.75" outlineLevel="6">
      <c r="A43" s="170" t="s">
        <v>284</v>
      </c>
      <c r="B43" s="171" t="s">
        <v>300</v>
      </c>
      <c r="C43" s="171" t="s">
        <v>285</v>
      </c>
      <c r="D43" s="172">
        <v>538.7</v>
      </c>
      <c r="E43" s="172">
        <v>338.7</v>
      </c>
      <c r="F43" s="172"/>
    </row>
    <row r="44" spans="1:6" ht="121.5" customHeight="1" outlineLevel="6">
      <c r="A44" s="170" t="s">
        <v>303</v>
      </c>
      <c r="B44" s="171" t="s">
        <v>304</v>
      </c>
      <c r="C44" s="171" t="s">
        <v>275</v>
      </c>
      <c r="D44" s="175">
        <f>SUM(D45:D46)</f>
        <v>8.70961</v>
      </c>
      <c r="E44" s="172">
        <f>SUM(E45:E46)</f>
        <v>0</v>
      </c>
      <c r="F44" s="172">
        <f>SUM(F45:F46)</f>
        <v>0</v>
      </c>
    </row>
    <row r="45" spans="1:6" ht="32.25" customHeight="1" outlineLevel="6">
      <c r="A45" s="170" t="s">
        <v>282</v>
      </c>
      <c r="B45" s="171" t="s">
        <v>305</v>
      </c>
      <c r="C45" s="171" t="s">
        <v>283</v>
      </c>
      <c r="D45" s="175">
        <v>5.51481</v>
      </c>
      <c r="E45" s="172"/>
      <c r="F45" s="172"/>
    </row>
    <row r="46" spans="1:6" ht="63" outlineLevel="6">
      <c r="A46" s="170" t="s">
        <v>301</v>
      </c>
      <c r="B46" s="171" t="s">
        <v>305</v>
      </c>
      <c r="C46" s="171" t="s">
        <v>302</v>
      </c>
      <c r="D46" s="175">
        <v>3.1948</v>
      </c>
      <c r="E46" s="172"/>
      <c r="F46" s="172"/>
    </row>
    <row r="47" spans="1:6" ht="157.5" outlineLevel="6">
      <c r="A47" s="170" t="s">
        <v>306</v>
      </c>
      <c r="B47" s="171" t="s">
        <v>307</v>
      </c>
      <c r="C47" s="171" t="s">
        <v>275</v>
      </c>
      <c r="D47" s="172">
        <f>SUM(D48:D49)</f>
        <v>239.824</v>
      </c>
      <c r="E47" s="172">
        <f>SUM(E48:E49)</f>
        <v>0</v>
      </c>
      <c r="F47" s="172">
        <f>SUM(F48:F49)</f>
        <v>0</v>
      </c>
    </row>
    <row r="48" spans="1:6" ht="28.5" customHeight="1" outlineLevel="6">
      <c r="A48" s="170" t="s">
        <v>282</v>
      </c>
      <c r="B48" s="171" t="s">
        <v>307</v>
      </c>
      <c r="C48" s="171" t="s">
        <v>283</v>
      </c>
      <c r="D48" s="172">
        <v>50</v>
      </c>
      <c r="E48" s="172"/>
      <c r="F48" s="172"/>
    </row>
    <row r="49" spans="1:6" ht="63" outlineLevel="6">
      <c r="A49" s="170" t="s">
        <v>301</v>
      </c>
      <c r="B49" s="171" t="s">
        <v>307</v>
      </c>
      <c r="C49" s="171" t="s">
        <v>302</v>
      </c>
      <c r="D49" s="172">
        <v>189.824</v>
      </c>
      <c r="E49" s="172"/>
      <c r="F49" s="172"/>
    </row>
    <row r="50" spans="1:6" ht="141.75" customHeight="1" outlineLevel="6">
      <c r="A50" s="170" t="s">
        <v>308</v>
      </c>
      <c r="B50" s="171" t="s">
        <v>309</v>
      </c>
      <c r="C50" s="171" t="s">
        <v>275</v>
      </c>
      <c r="D50" s="172">
        <f>SUM(D51)</f>
        <v>2074.175</v>
      </c>
      <c r="E50" s="172">
        <f>SUM(E51)</f>
        <v>0</v>
      </c>
      <c r="F50" s="172">
        <f>SUM(F51)</f>
        <v>0</v>
      </c>
    </row>
    <row r="51" spans="1:6" ht="63" outlineLevel="6">
      <c r="A51" s="170" t="s">
        <v>301</v>
      </c>
      <c r="B51" s="171" t="s">
        <v>309</v>
      </c>
      <c r="C51" s="171" t="s">
        <v>302</v>
      </c>
      <c r="D51" s="172">
        <v>2074.175</v>
      </c>
      <c r="E51" s="172"/>
      <c r="F51" s="172"/>
    </row>
    <row r="52" spans="1:6" ht="31.5" outlineLevel="6">
      <c r="A52" s="170" t="s">
        <v>310</v>
      </c>
      <c r="B52" s="171" t="s">
        <v>311</v>
      </c>
      <c r="C52" s="171" t="s">
        <v>275</v>
      </c>
      <c r="D52" s="172">
        <f aca="true" t="shared" si="0" ref="D52:F53">SUM(D53)</f>
        <v>332.5</v>
      </c>
      <c r="E52" s="172">
        <f t="shared" si="0"/>
        <v>0</v>
      </c>
      <c r="F52" s="172">
        <f t="shared" si="0"/>
        <v>0</v>
      </c>
    </row>
    <row r="53" spans="1:6" ht="129" customHeight="1" outlineLevel="6">
      <c r="A53" s="170" t="s">
        <v>312</v>
      </c>
      <c r="B53" s="171" t="s">
        <v>313</v>
      </c>
      <c r="C53" s="171" t="s">
        <v>275</v>
      </c>
      <c r="D53" s="172">
        <f t="shared" si="0"/>
        <v>332.5</v>
      </c>
      <c r="E53" s="172">
        <f t="shared" si="0"/>
        <v>0</v>
      </c>
      <c r="F53" s="172">
        <f t="shared" si="0"/>
        <v>0</v>
      </c>
    </row>
    <row r="54" spans="1:6" ht="32.25" customHeight="1" outlineLevel="6">
      <c r="A54" s="170" t="s">
        <v>282</v>
      </c>
      <c r="B54" s="171" t="s">
        <v>313</v>
      </c>
      <c r="C54" s="171" t="s">
        <v>283</v>
      </c>
      <c r="D54" s="172">
        <v>332.5</v>
      </c>
      <c r="E54" s="172"/>
      <c r="F54" s="172"/>
    </row>
    <row r="55" spans="1:6" ht="31.5" outlineLevel="2">
      <c r="A55" s="170" t="s">
        <v>286</v>
      </c>
      <c r="B55" s="171" t="s">
        <v>314</v>
      </c>
      <c r="C55" s="171" t="s">
        <v>275</v>
      </c>
      <c r="D55" s="172">
        <f>SUM(D56,D59)</f>
        <v>44929.692</v>
      </c>
      <c r="E55" s="172">
        <f>SUM(E56,E59)</f>
        <v>45688.169</v>
      </c>
      <c r="F55" s="172">
        <f>SUM(F56,F59)</f>
        <v>43246.9</v>
      </c>
    </row>
    <row r="56" spans="1:6" ht="126" outlineLevel="2">
      <c r="A56" s="170" t="s">
        <v>315</v>
      </c>
      <c r="B56" s="171" t="s">
        <v>316</v>
      </c>
      <c r="C56" s="171" t="s">
        <v>275</v>
      </c>
      <c r="D56" s="175">
        <f>SUM(D57:D58)</f>
        <v>870.961</v>
      </c>
      <c r="E56" s="172">
        <f>SUM(E57:E58)</f>
        <v>0</v>
      </c>
      <c r="F56" s="172">
        <f>SUM(F57:F58)</f>
        <v>0</v>
      </c>
    </row>
    <row r="57" spans="1:6" ht="36" customHeight="1" outlineLevel="2">
      <c r="A57" s="170" t="s">
        <v>282</v>
      </c>
      <c r="B57" s="171" t="s">
        <v>316</v>
      </c>
      <c r="C57" s="171" t="s">
        <v>283</v>
      </c>
      <c r="D57" s="175">
        <v>533.5479</v>
      </c>
      <c r="E57" s="172"/>
      <c r="F57" s="172"/>
    </row>
    <row r="58" spans="1:6" ht="63" outlineLevel="2">
      <c r="A58" s="170" t="s">
        <v>301</v>
      </c>
      <c r="B58" s="171" t="s">
        <v>316</v>
      </c>
      <c r="C58" s="171" t="s">
        <v>302</v>
      </c>
      <c r="D58" s="175">
        <v>337.4131</v>
      </c>
      <c r="E58" s="172"/>
      <c r="F58" s="172"/>
    </row>
    <row r="59" spans="1:6" ht="315" customHeight="1" outlineLevel="5">
      <c r="A59" s="173" t="s">
        <v>317</v>
      </c>
      <c r="B59" s="171" t="s">
        <v>318</v>
      </c>
      <c r="C59" s="171" t="s">
        <v>275</v>
      </c>
      <c r="D59" s="172">
        <f>SUM(D60:D62)</f>
        <v>44058.731</v>
      </c>
      <c r="E59" s="172">
        <f>SUM(E60:E62)</f>
        <v>45688.169</v>
      </c>
      <c r="F59" s="172">
        <f>SUM(F60:F62)</f>
        <v>43246.9</v>
      </c>
    </row>
    <row r="60" spans="1:6" ht="94.5" outlineLevel="6">
      <c r="A60" s="170" t="s">
        <v>296</v>
      </c>
      <c r="B60" s="171" t="s">
        <v>318</v>
      </c>
      <c r="C60" s="171" t="s">
        <v>281</v>
      </c>
      <c r="D60" s="172">
        <v>23437.843</v>
      </c>
      <c r="E60" s="172">
        <v>23247.608</v>
      </c>
      <c r="F60" s="172">
        <v>22452.836</v>
      </c>
    </row>
    <row r="61" spans="1:6" ht="32.25" customHeight="1" outlineLevel="6">
      <c r="A61" s="170" t="s">
        <v>282</v>
      </c>
      <c r="B61" s="171" t="s">
        <v>318</v>
      </c>
      <c r="C61" s="171" t="s">
        <v>283</v>
      </c>
      <c r="D61" s="172">
        <v>99.451</v>
      </c>
      <c r="E61" s="172">
        <v>540.914</v>
      </c>
      <c r="F61" s="172">
        <v>540.914</v>
      </c>
    </row>
    <row r="62" spans="1:6" ht="63" outlineLevel="6">
      <c r="A62" s="170" t="s">
        <v>301</v>
      </c>
      <c r="B62" s="171" t="s">
        <v>318</v>
      </c>
      <c r="C62" s="171" t="s">
        <v>302</v>
      </c>
      <c r="D62" s="172">
        <v>20521.437</v>
      </c>
      <c r="E62" s="172">
        <v>21899.647</v>
      </c>
      <c r="F62" s="172">
        <v>20253.15</v>
      </c>
    </row>
    <row r="63" spans="1:6" ht="94.5" outlineLevel="1">
      <c r="A63" s="167" t="s">
        <v>319</v>
      </c>
      <c r="B63" s="168" t="s">
        <v>320</v>
      </c>
      <c r="C63" s="168" t="s">
        <v>275</v>
      </c>
      <c r="D63" s="169">
        <f>SUM(D64,D68,D70,D72)</f>
        <v>5326.775</v>
      </c>
      <c r="E63" s="169">
        <f>SUM(E64,E68,E70,E72)</f>
        <v>5378.942000000001</v>
      </c>
      <c r="F63" s="169">
        <f>SUM(F64,F68,F70,F72)</f>
        <v>3768.052</v>
      </c>
    </row>
    <row r="64" spans="1:6" ht="139.5" customHeight="1" outlineLevel="5">
      <c r="A64" s="170" t="s">
        <v>321</v>
      </c>
      <c r="B64" s="171" t="s">
        <v>322</v>
      </c>
      <c r="C64" s="171" t="s">
        <v>275</v>
      </c>
      <c r="D64" s="172">
        <f>SUM(D65:D67)</f>
        <v>3923.185</v>
      </c>
      <c r="E64" s="172">
        <f>SUM(E65:E67)</f>
        <v>4179.342000000001</v>
      </c>
      <c r="F64" s="172">
        <f>SUM(F65:F67)</f>
        <v>3768.052</v>
      </c>
    </row>
    <row r="65" spans="1:6" ht="94.5" outlineLevel="6">
      <c r="A65" s="170" t="s">
        <v>296</v>
      </c>
      <c r="B65" s="171" t="s">
        <v>322</v>
      </c>
      <c r="C65" s="171" t="s">
        <v>281</v>
      </c>
      <c r="D65" s="172">
        <v>2862.185</v>
      </c>
      <c r="E65" s="172">
        <v>3028.422</v>
      </c>
      <c r="F65" s="172">
        <v>2776.822</v>
      </c>
    </row>
    <row r="66" spans="1:6" ht="33.75" customHeight="1" outlineLevel="6">
      <c r="A66" s="170" t="s">
        <v>282</v>
      </c>
      <c r="B66" s="171" t="s">
        <v>322</v>
      </c>
      <c r="C66" s="171" t="s">
        <v>283</v>
      </c>
      <c r="D66" s="172">
        <v>1013</v>
      </c>
      <c r="E66" s="172">
        <v>1102.92</v>
      </c>
      <c r="F66" s="172">
        <v>991.23</v>
      </c>
    </row>
    <row r="67" spans="1:6" ht="15.75" outlineLevel="6">
      <c r="A67" s="170" t="s">
        <v>284</v>
      </c>
      <c r="B67" s="171" t="s">
        <v>322</v>
      </c>
      <c r="C67" s="171" t="s">
        <v>285</v>
      </c>
      <c r="D67" s="172">
        <v>48</v>
      </c>
      <c r="E67" s="172">
        <v>48</v>
      </c>
      <c r="F67" s="172"/>
    </row>
    <row r="68" spans="1:6" ht="202.5" customHeight="1" outlineLevel="5">
      <c r="A68" s="170" t="s">
        <v>323</v>
      </c>
      <c r="B68" s="171" t="s">
        <v>324</v>
      </c>
      <c r="C68" s="171" t="s">
        <v>275</v>
      </c>
      <c r="D68" s="172">
        <f>SUM(D69)</f>
        <v>331.233</v>
      </c>
      <c r="E68" s="172">
        <f>SUM(E69)</f>
        <v>0</v>
      </c>
      <c r="F68" s="172">
        <f>SUM(F69)</f>
        <v>0</v>
      </c>
    </row>
    <row r="69" spans="1:6" ht="94.5" outlineLevel="6">
      <c r="A69" s="170" t="s">
        <v>296</v>
      </c>
      <c r="B69" s="171" t="s">
        <v>324</v>
      </c>
      <c r="C69" s="171" t="s">
        <v>281</v>
      </c>
      <c r="D69" s="172">
        <v>331.233</v>
      </c>
      <c r="E69" s="176"/>
      <c r="F69" s="176"/>
    </row>
    <row r="70" spans="1:6" ht="215.25" customHeight="1" outlineLevel="5">
      <c r="A70" s="177" t="s">
        <v>325</v>
      </c>
      <c r="B70" s="171" t="s">
        <v>326</v>
      </c>
      <c r="C70" s="171" t="s">
        <v>275</v>
      </c>
      <c r="D70" s="172">
        <f>SUM(D71)</f>
        <v>465.2</v>
      </c>
      <c r="E70" s="172">
        <f>SUM(E71)</f>
        <v>599.8</v>
      </c>
      <c r="F70" s="172">
        <f>SUM(F71)</f>
        <v>0</v>
      </c>
    </row>
    <row r="71" spans="1:6" ht="94.5" outlineLevel="6">
      <c r="A71" s="170" t="s">
        <v>296</v>
      </c>
      <c r="B71" s="171" t="s">
        <v>326</v>
      </c>
      <c r="C71" s="171" t="s">
        <v>281</v>
      </c>
      <c r="D71" s="172">
        <v>465.2</v>
      </c>
      <c r="E71" s="172">
        <v>599.8</v>
      </c>
      <c r="F71" s="172"/>
    </row>
    <row r="72" spans="1:6" ht="33" customHeight="1" outlineLevel="6">
      <c r="A72" s="173" t="s">
        <v>327</v>
      </c>
      <c r="B72" s="171" t="s">
        <v>328</v>
      </c>
      <c r="C72" s="171" t="s">
        <v>275</v>
      </c>
      <c r="D72" s="172">
        <f>SUM(D73,D75)</f>
        <v>607.1569999999999</v>
      </c>
      <c r="E72" s="172">
        <f>SUM(E73,E75)</f>
        <v>599.8</v>
      </c>
      <c r="F72" s="172">
        <f>SUM(F73,F75)</f>
        <v>0</v>
      </c>
    </row>
    <row r="73" spans="1:6" ht="191.25" customHeight="1" outlineLevel="6">
      <c r="A73" s="173" t="s">
        <v>329</v>
      </c>
      <c r="B73" s="171" t="s">
        <v>330</v>
      </c>
      <c r="C73" s="171" t="s">
        <v>275</v>
      </c>
      <c r="D73" s="172">
        <f>SUM(D74)</f>
        <v>141.957</v>
      </c>
      <c r="E73" s="172">
        <f>SUM(E74)</f>
        <v>0</v>
      </c>
      <c r="F73" s="172">
        <f>SUM(F74)</f>
        <v>0</v>
      </c>
    </row>
    <row r="74" spans="1:6" ht="94.5" customHeight="1" outlineLevel="6">
      <c r="A74" s="170" t="s">
        <v>296</v>
      </c>
      <c r="B74" s="171" t="s">
        <v>330</v>
      </c>
      <c r="C74" s="171" t="s">
        <v>281</v>
      </c>
      <c r="D74" s="172">
        <v>141.957</v>
      </c>
      <c r="E74" s="172"/>
      <c r="F74" s="172"/>
    </row>
    <row r="75" spans="1:6" ht="188.25" customHeight="1" outlineLevel="6">
      <c r="A75" s="173" t="s">
        <v>331</v>
      </c>
      <c r="B75" s="171" t="s">
        <v>332</v>
      </c>
      <c r="C75" s="171" t="s">
        <v>275</v>
      </c>
      <c r="D75" s="172">
        <f>SUM(D76)</f>
        <v>465.2</v>
      </c>
      <c r="E75" s="172">
        <f>SUM(E76)</f>
        <v>599.8</v>
      </c>
      <c r="F75" s="172">
        <f>SUM(F76)</f>
        <v>0</v>
      </c>
    </row>
    <row r="76" spans="1:6" ht="96.75" customHeight="1" outlineLevel="6">
      <c r="A76" s="173" t="s">
        <v>296</v>
      </c>
      <c r="B76" s="171" t="s">
        <v>332</v>
      </c>
      <c r="C76" s="171" t="s">
        <v>281</v>
      </c>
      <c r="D76" s="172">
        <v>465.2</v>
      </c>
      <c r="E76" s="172">
        <v>599.8</v>
      </c>
      <c r="F76" s="172"/>
    </row>
    <row r="77" spans="1:6" ht="76.5" customHeight="1" outlineLevel="1">
      <c r="A77" s="167" t="s">
        <v>333</v>
      </c>
      <c r="B77" s="168" t="s">
        <v>334</v>
      </c>
      <c r="C77" s="168" t="s">
        <v>275</v>
      </c>
      <c r="D77" s="169">
        <f>SUM(D78,D80,D83,D86)</f>
        <v>1121.2</v>
      </c>
      <c r="E77" s="169">
        <f>SUM(E78,E80,E83,E86)</f>
        <v>1207.6</v>
      </c>
      <c r="F77" s="169">
        <f>SUM(F78,F80,F83,F86)</f>
        <v>369.6</v>
      </c>
    </row>
    <row r="78" spans="1:6" ht="112.5" customHeight="1" outlineLevel="5">
      <c r="A78" s="170" t="s">
        <v>335</v>
      </c>
      <c r="B78" s="171" t="s">
        <v>336</v>
      </c>
      <c r="C78" s="171" t="s">
        <v>275</v>
      </c>
      <c r="D78" s="172">
        <f>SUM(D79)</f>
        <v>402</v>
      </c>
      <c r="E78" s="172">
        <f>SUM(E79)</f>
        <v>402</v>
      </c>
      <c r="F78" s="172">
        <f>SUM(F79)</f>
        <v>0</v>
      </c>
    </row>
    <row r="79" spans="1:6" ht="31.5" customHeight="1" outlineLevel="6">
      <c r="A79" s="170" t="s">
        <v>282</v>
      </c>
      <c r="B79" s="171" t="s">
        <v>336</v>
      </c>
      <c r="C79" s="171" t="s">
        <v>283</v>
      </c>
      <c r="D79" s="172">
        <v>402</v>
      </c>
      <c r="E79" s="172">
        <v>402</v>
      </c>
      <c r="F79" s="172"/>
    </row>
    <row r="80" spans="1:6" ht="94.5" outlineLevel="5">
      <c r="A80" s="170" t="s">
        <v>337</v>
      </c>
      <c r="B80" s="171" t="s">
        <v>338</v>
      </c>
      <c r="C80" s="171" t="s">
        <v>275</v>
      </c>
      <c r="D80" s="172">
        <f>SUM(D81:D82)</f>
        <v>206</v>
      </c>
      <c r="E80" s="172">
        <f>SUM(E81:E82)</f>
        <v>200</v>
      </c>
      <c r="F80" s="172">
        <f>SUM(F81:F82)</f>
        <v>0</v>
      </c>
    </row>
    <row r="81" spans="1:6" ht="30" customHeight="1" outlineLevel="6">
      <c r="A81" s="170" t="s">
        <v>282</v>
      </c>
      <c r="B81" s="171" t="s">
        <v>338</v>
      </c>
      <c r="C81" s="171" t="s">
        <v>283</v>
      </c>
      <c r="D81" s="172">
        <v>175.814</v>
      </c>
      <c r="E81" s="172">
        <v>152</v>
      </c>
      <c r="F81" s="172"/>
    </row>
    <row r="82" spans="1:6" ht="63" outlineLevel="6">
      <c r="A82" s="170" t="s">
        <v>301</v>
      </c>
      <c r="B82" s="171" t="s">
        <v>338</v>
      </c>
      <c r="C82" s="171" t="s">
        <v>302</v>
      </c>
      <c r="D82" s="172">
        <v>30.186</v>
      </c>
      <c r="E82" s="172">
        <v>48</v>
      </c>
      <c r="F82" s="172"/>
    </row>
    <row r="83" spans="1:6" ht="110.25" outlineLevel="5">
      <c r="A83" s="170" t="s">
        <v>339</v>
      </c>
      <c r="B83" s="171" t="s">
        <v>340</v>
      </c>
      <c r="C83" s="171" t="s">
        <v>275</v>
      </c>
      <c r="D83" s="172">
        <f>SUM(D84:D85)</f>
        <v>236</v>
      </c>
      <c r="E83" s="172">
        <f>SUM(E84:E85)</f>
        <v>236</v>
      </c>
      <c r="F83" s="172">
        <f>SUM(F84:F85)</f>
        <v>0</v>
      </c>
    </row>
    <row r="84" spans="1:6" ht="32.25" customHeight="1" outlineLevel="6">
      <c r="A84" s="170" t="s">
        <v>282</v>
      </c>
      <c r="B84" s="171" t="s">
        <v>340</v>
      </c>
      <c r="C84" s="171" t="s">
        <v>283</v>
      </c>
      <c r="D84" s="172">
        <v>192</v>
      </c>
      <c r="E84" s="172">
        <v>192</v>
      </c>
      <c r="F84" s="172"/>
    </row>
    <row r="85" spans="1:6" ht="63" outlineLevel="6">
      <c r="A85" s="170" t="s">
        <v>301</v>
      </c>
      <c r="B85" s="171" t="s">
        <v>340</v>
      </c>
      <c r="C85" s="171" t="s">
        <v>302</v>
      </c>
      <c r="D85" s="172">
        <v>44</v>
      </c>
      <c r="E85" s="172">
        <v>44</v>
      </c>
      <c r="F85" s="172"/>
    </row>
    <row r="86" spans="1:6" ht="31.5" outlineLevel="2">
      <c r="A86" s="170" t="s">
        <v>286</v>
      </c>
      <c r="B86" s="171" t="s">
        <v>341</v>
      </c>
      <c r="C86" s="171" t="s">
        <v>275</v>
      </c>
      <c r="D86" s="172">
        <f>SUM(D87,D90)</f>
        <v>277.2</v>
      </c>
      <c r="E86" s="172">
        <f>SUM(E87,E90)</f>
        <v>369.6</v>
      </c>
      <c r="F86" s="172">
        <f>SUM(F87,F90)</f>
        <v>369.6</v>
      </c>
    </row>
    <row r="87" spans="1:6" ht="141.75" outlineLevel="2">
      <c r="A87" s="173" t="s">
        <v>342</v>
      </c>
      <c r="B87" s="171" t="s">
        <v>343</v>
      </c>
      <c r="C87" s="171" t="s">
        <v>275</v>
      </c>
      <c r="D87" s="172">
        <f>SUM(D88:D89)</f>
        <v>268.8</v>
      </c>
      <c r="E87" s="172">
        <f>SUM(E88:E89)</f>
        <v>268.8</v>
      </c>
      <c r="F87" s="172">
        <f>SUM(F88:F89)</f>
        <v>268.8</v>
      </c>
    </row>
    <row r="88" spans="1:6" ht="36.75" customHeight="1" outlineLevel="2">
      <c r="A88" s="173" t="s">
        <v>282</v>
      </c>
      <c r="B88" s="171" t="s">
        <v>343</v>
      </c>
      <c r="C88" s="171" t="s">
        <v>283</v>
      </c>
      <c r="D88" s="172">
        <v>67.2</v>
      </c>
      <c r="E88" s="172">
        <v>67.2</v>
      </c>
      <c r="F88" s="172">
        <v>67.2</v>
      </c>
    </row>
    <row r="89" spans="1:6" ht="63" customHeight="1" outlineLevel="2">
      <c r="A89" s="170" t="s">
        <v>301</v>
      </c>
      <c r="B89" s="171" t="s">
        <v>343</v>
      </c>
      <c r="C89" s="171" t="s">
        <v>302</v>
      </c>
      <c r="D89" s="172">
        <v>201.6</v>
      </c>
      <c r="E89" s="172">
        <v>201.6</v>
      </c>
      <c r="F89" s="172">
        <v>201.6</v>
      </c>
    </row>
    <row r="90" spans="1:6" ht="174.75" customHeight="1" outlineLevel="4">
      <c r="A90" s="173" t="s">
        <v>344</v>
      </c>
      <c r="B90" s="171" t="s">
        <v>345</v>
      </c>
      <c r="C90" s="171" t="s">
        <v>275</v>
      </c>
      <c r="D90" s="172">
        <f>SUM(D91)</f>
        <v>8.4</v>
      </c>
      <c r="E90" s="172">
        <f>SUM(E91)</f>
        <v>100.8</v>
      </c>
      <c r="F90" s="172">
        <f>SUM(F91)</f>
        <v>100.8</v>
      </c>
    </row>
    <row r="91" spans="1:6" ht="30.75" customHeight="1" outlineLevel="6">
      <c r="A91" s="170" t="s">
        <v>282</v>
      </c>
      <c r="B91" s="171" t="s">
        <v>345</v>
      </c>
      <c r="C91" s="171" t="s">
        <v>283</v>
      </c>
      <c r="D91" s="172">
        <v>8.4</v>
      </c>
      <c r="E91" s="172">
        <v>100.8</v>
      </c>
      <c r="F91" s="172">
        <v>100.8</v>
      </c>
    </row>
    <row r="92" spans="1:6" ht="111.75" customHeight="1" outlineLevel="1">
      <c r="A92" s="167" t="s">
        <v>346</v>
      </c>
      <c r="B92" s="168" t="s">
        <v>347</v>
      </c>
      <c r="C92" s="168" t="s">
        <v>275</v>
      </c>
      <c r="D92" s="169">
        <f>SUM(D93,D95)</f>
        <v>134</v>
      </c>
      <c r="E92" s="169">
        <f>SUM(E93,E95)</f>
        <v>44</v>
      </c>
      <c r="F92" s="169">
        <f>SUM(F93,F95)</f>
        <v>0</v>
      </c>
    </row>
    <row r="93" spans="1:6" ht="157.5" outlineLevel="5">
      <c r="A93" s="170" t="s">
        <v>348</v>
      </c>
      <c r="B93" s="171" t="s">
        <v>349</v>
      </c>
      <c r="C93" s="171" t="s">
        <v>275</v>
      </c>
      <c r="D93" s="172">
        <f>SUM(D94)</f>
        <v>90</v>
      </c>
      <c r="E93" s="172">
        <f>SUM(E94)</f>
        <v>0</v>
      </c>
      <c r="F93" s="172">
        <f>SUM(F94)</f>
        <v>0</v>
      </c>
    </row>
    <row r="94" spans="1:6" ht="33" customHeight="1" outlineLevel="6">
      <c r="A94" s="170" t="s">
        <v>282</v>
      </c>
      <c r="B94" s="171" t="s">
        <v>349</v>
      </c>
      <c r="C94" s="171" t="s">
        <v>283</v>
      </c>
      <c r="D94" s="172">
        <v>90</v>
      </c>
      <c r="E94" s="172"/>
      <c r="F94" s="172"/>
    </row>
    <row r="95" spans="1:6" ht="138.75" customHeight="1" outlineLevel="5">
      <c r="A95" s="170" t="s">
        <v>350</v>
      </c>
      <c r="B95" s="171" t="s">
        <v>351</v>
      </c>
      <c r="C95" s="171" t="s">
        <v>275</v>
      </c>
      <c r="D95" s="172">
        <f>SUM(D96:D97)</f>
        <v>44</v>
      </c>
      <c r="E95" s="172">
        <f>SUM(E96:E97)</f>
        <v>44</v>
      </c>
      <c r="F95" s="172">
        <f>SUM(F96:F97)</f>
        <v>0</v>
      </c>
    </row>
    <row r="96" spans="1:6" ht="33" customHeight="1" outlineLevel="6">
      <c r="A96" s="170" t="s">
        <v>282</v>
      </c>
      <c r="B96" s="171" t="s">
        <v>351</v>
      </c>
      <c r="C96" s="171" t="s">
        <v>283</v>
      </c>
      <c r="D96" s="172">
        <v>24</v>
      </c>
      <c r="E96" s="172">
        <v>24</v>
      </c>
      <c r="F96" s="172"/>
    </row>
    <row r="97" spans="1:6" ht="63" outlineLevel="6">
      <c r="A97" s="170" t="s">
        <v>301</v>
      </c>
      <c r="B97" s="171" t="s">
        <v>351</v>
      </c>
      <c r="C97" s="171" t="s">
        <v>302</v>
      </c>
      <c r="D97" s="172">
        <v>20</v>
      </c>
      <c r="E97" s="172">
        <v>20</v>
      </c>
      <c r="F97" s="172"/>
    </row>
    <row r="98" spans="1:6" ht="65.25" customHeight="1" outlineLevel="1">
      <c r="A98" s="167" t="s">
        <v>352</v>
      </c>
      <c r="B98" s="168" t="s">
        <v>353</v>
      </c>
      <c r="C98" s="168" t="s">
        <v>275</v>
      </c>
      <c r="D98" s="169">
        <f>SUM(D99,D101,D103,D105)</f>
        <v>55</v>
      </c>
      <c r="E98" s="169">
        <f>SUM(E99,E101,E103,E105)</f>
        <v>0</v>
      </c>
      <c r="F98" s="169">
        <f>SUM(F99,F101,F103,F105)</f>
        <v>0</v>
      </c>
    </row>
    <row r="99" spans="1:6" ht="94.5" outlineLevel="4">
      <c r="A99" s="170" t="s">
        <v>354</v>
      </c>
      <c r="B99" s="171" t="s">
        <v>355</v>
      </c>
      <c r="C99" s="171" t="s">
        <v>275</v>
      </c>
      <c r="D99" s="172">
        <f>SUM(D100)</f>
        <v>15</v>
      </c>
      <c r="E99" s="172">
        <f>SUM(E100)</f>
        <v>0</v>
      </c>
      <c r="F99" s="172">
        <f>SUM(F100)</f>
        <v>0</v>
      </c>
    </row>
    <row r="100" spans="1:6" ht="31.5" customHeight="1" outlineLevel="6">
      <c r="A100" s="170" t="s">
        <v>282</v>
      </c>
      <c r="B100" s="171" t="s">
        <v>355</v>
      </c>
      <c r="C100" s="171" t="s">
        <v>283</v>
      </c>
      <c r="D100" s="172">
        <v>15</v>
      </c>
      <c r="E100" s="172"/>
      <c r="F100" s="172"/>
    </row>
    <row r="101" spans="1:6" ht="110.25" outlineLevel="5">
      <c r="A101" s="170" t="s">
        <v>356</v>
      </c>
      <c r="B101" s="171" t="s">
        <v>357</v>
      </c>
      <c r="C101" s="171" t="s">
        <v>275</v>
      </c>
      <c r="D101" s="172">
        <f>SUM(D102)</f>
        <v>25</v>
      </c>
      <c r="E101" s="172">
        <f>SUM(E102)</f>
        <v>0</v>
      </c>
      <c r="F101" s="172">
        <f>SUM(F102)</f>
        <v>0</v>
      </c>
    </row>
    <row r="102" spans="1:6" ht="30" customHeight="1" outlineLevel="6">
      <c r="A102" s="170" t="s">
        <v>282</v>
      </c>
      <c r="B102" s="171" t="s">
        <v>357</v>
      </c>
      <c r="C102" s="171" t="s">
        <v>283</v>
      </c>
      <c r="D102" s="172">
        <v>25</v>
      </c>
      <c r="E102" s="172"/>
      <c r="F102" s="172"/>
    </row>
    <row r="103" spans="1:6" ht="94.5" outlineLevel="5">
      <c r="A103" s="170" t="s">
        <v>358</v>
      </c>
      <c r="B103" s="171" t="s">
        <v>359</v>
      </c>
      <c r="C103" s="171" t="s">
        <v>275</v>
      </c>
      <c r="D103" s="172">
        <f>SUM(D104)</f>
        <v>5</v>
      </c>
      <c r="E103" s="172">
        <f>SUM(E104)</f>
        <v>0</v>
      </c>
      <c r="F103" s="172">
        <f>SUM(F104)</f>
        <v>0</v>
      </c>
    </row>
    <row r="104" spans="1:6" ht="31.5" outlineLevel="6">
      <c r="A104" s="170" t="s">
        <v>292</v>
      </c>
      <c r="B104" s="171" t="s">
        <v>359</v>
      </c>
      <c r="C104" s="171" t="s">
        <v>293</v>
      </c>
      <c r="D104" s="172">
        <v>5</v>
      </c>
      <c r="E104" s="172"/>
      <c r="F104" s="172"/>
    </row>
    <row r="105" spans="1:6" ht="94.5" outlineLevel="5">
      <c r="A105" s="170" t="s">
        <v>360</v>
      </c>
      <c r="B105" s="171" t="s">
        <v>361</v>
      </c>
      <c r="C105" s="171" t="s">
        <v>275</v>
      </c>
      <c r="D105" s="172">
        <f>SUM(D106)</f>
        <v>10</v>
      </c>
      <c r="E105" s="172">
        <f>SUM(E106)</f>
        <v>0</v>
      </c>
      <c r="F105" s="172">
        <f>SUM(F106)</f>
        <v>0</v>
      </c>
    </row>
    <row r="106" spans="1:6" ht="31.5" outlineLevel="6">
      <c r="A106" s="170" t="s">
        <v>292</v>
      </c>
      <c r="B106" s="171" t="s">
        <v>361</v>
      </c>
      <c r="C106" s="171" t="s">
        <v>293</v>
      </c>
      <c r="D106" s="172">
        <v>10</v>
      </c>
      <c r="E106" s="172"/>
      <c r="F106" s="172"/>
    </row>
    <row r="107" spans="1:6" ht="121.5" customHeight="1" outlineLevel="1">
      <c r="A107" s="178" t="s">
        <v>362</v>
      </c>
      <c r="B107" s="168" t="s">
        <v>363</v>
      </c>
      <c r="C107" s="168" t="s">
        <v>275</v>
      </c>
      <c r="D107" s="169">
        <f>SUM(D108,D110)</f>
        <v>5774.7</v>
      </c>
      <c r="E107" s="169">
        <f>SUM(E108,E110)</f>
        <v>5804.82</v>
      </c>
      <c r="F107" s="169">
        <f>SUM(F108,F110)</f>
        <v>5800.95</v>
      </c>
    </row>
    <row r="108" spans="1:6" ht="157.5" outlineLevel="5">
      <c r="A108" s="170" t="s">
        <v>364</v>
      </c>
      <c r="B108" s="171" t="s">
        <v>365</v>
      </c>
      <c r="C108" s="171" t="s">
        <v>275</v>
      </c>
      <c r="D108" s="172">
        <f>SUM(D109)</f>
        <v>1512.8</v>
      </c>
      <c r="E108" s="172">
        <f>SUM(E109)</f>
        <v>1512.8</v>
      </c>
      <c r="F108" s="172">
        <f>SUM(F109)</f>
        <v>1512.8</v>
      </c>
    </row>
    <row r="109" spans="1:6" ht="94.5" outlineLevel="6">
      <c r="A109" s="170" t="s">
        <v>296</v>
      </c>
      <c r="B109" s="171" t="s">
        <v>365</v>
      </c>
      <c r="C109" s="171" t="s">
        <v>281</v>
      </c>
      <c r="D109" s="172">
        <v>1512.8</v>
      </c>
      <c r="E109" s="172">
        <v>1512.8</v>
      </c>
      <c r="F109" s="172">
        <v>1512.8</v>
      </c>
    </row>
    <row r="110" spans="1:6" ht="171.75" customHeight="1" outlineLevel="5">
      <c r="A110" s="170" t="s">
        <v>366</v>
      </c>
      <c r="B110" s="171" t="s">
        <v>367</v>
      </c>
      <c r="C110" s="171" t="s">
        <v>275</v>
      </c>
      <c r="D110" s="172">
        <f>SUM(D111:D113)</f>
        <v>4261.9</v>
      </c>
      <c r="E110" s="172">
        <f>SUM(E111:E113)</f>
        <v>4292.0199999999995</v>
      </c>
      <c r="F110" s="172">
        <f>SUM(F111:F113)</f>
        <v>4288.15</v>
      </c>
    </row>
    <row r="111" spans="1:6" ht="94.5" outlineLevel="6">
      <c r="A111" s="170" t="s">
        <v>296</v>
      </c>
      <c r="B111" s="171" t="s">
        <v>367</v>
      </c>
      <c r="C111" s="171" t="s">
        <v>281</v>
      </c>
      <c r="D111" s="172">
        <v>3780.7</v>
      </c>
      <c r="E111" s="172">
        <v>3780.7</v>
      </c>
      <c r="F111" s="172">
        <v>3780.7</v>
      </c>
    </row>
    <row r="112" spans="1:6" ht="33.75" customHeight="1" outlineLevel="6">
      <c r="A112" s="170" t="s">
        <v>282</v>
      </c>
      <c r="B112" s="171" t="s">
        <v>367</v>
      </c>
      <c r="C112" s="171" t="s">
        <v>283</v>
      </c>
      <c r="D112" s="172">
        <v>466.2</v>
      </c>
      <c r="E112" s="172">
        <v>496.32</v>
      </c>
      <c r="F112" s="172">
        <v>507.45</v>
      </c>
    </row>
    <row r="113" spans="1:6" ht="15.75" outlineLevel="6">
      <c r="A113" s="170" t="s">
        <v>284</v>
      </c>
      <c r="B113" s="171" t="s">
        <v>367</v>
      </c>
      <c r="C113" s="171" t="s">
        <v>285</v>
      </c>
      <c r="D113" s="172">
        <v>15</v>
      </c>
      <c r="E113" s="172">
        <v>15</v>
      </c>
      <c r="F113" s="172"/>
    </row>
    <row r="114" spans="1:6" ht="78.75" outlineLevel="1">
      <c r="A114" s="167" t="s">
        <v>368</v>
      </c>
      <c r="B114" s="168" t="s">
        <v>369</v>
      </c>
      <c r="C114" s="168" t="s">
        <v>275</v>
      </c>
      <c r="D114" s="169">
        <f>SUM(D115,D118,D120)</f>
        <v>271.4</v>
      </c>
      <c r="E114" s="169">
        <f>SUM(E115,E118,E120)</f>
        <v>226.436</v>
      </c>
      <c r="F114" s="169">
        <f>SUM(F115,F118,F120)</f>
        <v>0</v>
      </c>
    </row>
    <row r="115" spans="1:6" ht="110.25" outlineLevel="5">
      <c r="A115" s="170" t="s">
        <v>370</v>
      </c>
      <c r="B115" s="171" t="s">
        <v>371</v>
      </c>
      <c r="C115" s="171" t="s">
        <v>275</v>
      </c>
      <c r="D115" s="172">
        <f>SUM(D116:D117)</f>
        <v>251.4</v>
      </c>
      <c r="E115" s="172">
        <f>SUM(E116:E117)</f>
        <v>206.436</v>
      </c>
      <c r="F115" s="172">
        <f>SUM(F116:F117)</f>
        <v>0</v>
      </c>
    </row>
    <row r="116" spans="1:6" ht="31.5" customHeight="1" outlineLevel="6">
      <c r="A116" s="170" t="s">
        <v>282</v>
      </c>
      <c r="B116" s="171" t="s">
        <v>371</v>
      </c>
      <c r="C116" s="171" t="s">
        <v>283</v>
      </c>
      <c r="D116" s="172">
        <v>227.4</v>
      </c>
      <c r="E116" s="172">
        <v>182.436</v>
      </c>
      <c r="F116" s="172"/>
    </row>
    <row r="117" spans="1:6" ht="47.25" customHeight="1" outlineLevel="6">
      <c r="A117" s="170" t="s">
        <v>301</v>
      </c>
      <c r="B117" s="171" t="s">
        <v>371</v>
      </c>
      <c r="C117" s="171" t="s">
        <v>302</v>
      </c>
      <c r="D117" s="172">
        <v>24</v>
      </c>
      <c r="E117" s="172">
        <v>24</v>
      </c>
      <c r="F117" s="172"/>
    </row>
    <row r="118" spans="1:6" ht="110.25" outlineLevel="5">
      <c r="A118" s="170" t="s">
        <v>372</v>
      </c>
      <c r="B118" s="171" t="s">
        <v>373</v>
      </c>
      <c r="C118" s="171" t="s">
        <v>275</v>
      </c>
      <c r="D118" s="172">
        <f>SUM(D119)</f>
        <v>10</v>
      </c>
      <c r="E118" s="172">
        <f>SUM(E119)</f>
        <v>10</v>
      </c>
      <c r="F118" s="172">
        <f>SUM(F119)</f>
        <v>0</v>
      </c>
    </row>
    <row r="119" spans="1:6" ht="34.5" customHeight="1" outlineLevel="6">
      <c r="A119" s="170" t="s">
        <v>282</v>
      </c>
      <c r="B119" s="171" t="s">
        <v>373</v>
      </c>
      <c r="C119" s="171" t="s">
        <v>283</v>
      </c>
      <c r="D119" s="172">
        <v>10</v>
      </c>
      <c r="E119" s="172">
        <v>10</v>
      </c>
      <c r="F119" s="172"/>
    </row>
    <row r="120" spans="1:6" ht="110.25" outlineLevel="5">
      <c r="A120" s="170" t="s">
        <v>374</v>
      </c>
      <c r="B120" s="171" t="s">
        <v>375</v>
      </c>
      <c r="C120" s="171" t="s">
        <v>275</v>
      </c>
      <c r="D120" s="172">
        <f>SUM(D121)</f>
        <v>10</v>
      </c>
      <c r="E120" s="172">
        <f>SUM(E121)</f>
        <v>10</v>
      </c>
      <c r="F120" s="172">
        <f>SUM(F121)</f>
        <v>0</v>
      </c>
    </row>
    <row r="121" spans="1:6" ht="27.75" customHeight="1" outlineLevel="6">
      <c r="A121" s="170" t="s">
        <v>282</v>
      </c>
      <c r="B121" s="171" t="s">
        <v>375</v>
      </c>
      <c r="C121" s="171" t="s">
        <v>283</v>
      </c>
      <c r="D121" s="172">
        <v>10</v>
      </c>
      <c r="E121" s="172">
        <v>10</v>
      </c>
      <c r="F121" s="172"/>
    </row>
    <row r="122" spans="1:6" ht="124.5" customHeight="1" outlineLevel="1">
      <c r="A122" s="167" t="s">
        <v>376</v>
      </c>
      <c r="B122" s="168" t="s">
        <v>377</v>
      </c>
      <c r="C122" s="168" t="s">
        <v>275</v>
      </c>
      <c r="D122" s="174">
        <f>SUM(D123,D125)</f>
        <v>1673.3374</v>
      </c>
      <c r="E122" s="169">
        <f>SUM(E123,E125)</f>
        <v>1677</v>
      </c>
      <c r="F122" s="169">
        <f>SUM(F123,F125)</f>
        <v>1667</v>
      </c>
    </row>
    <row r="123" spans="1:6" ht="167.25" customHeight="1" outlineLevel="5">
      <c r="A123" s="170" t="s">
        <v>378</v>
      </c>
      <c r="B123" s="171" t="s">
        <v>379</v>
      </c>
      <c r="C123" s="171" t="s">
        <v>275</v>
      </c>
      <c r="D123" s="172">
        <f>SUM(D124)</f>
        <v>10</v>
      </c>
      <c r="E123" s="172">
        <f>SUM(E124)</f>
        <v>10</v>
      </c>
      <c r="F123" s="172">
        <f>SUM(F124)</f>
        <v>0</v>
      </c>
    </row>
    <row r="124" spans="1:6" ht="31.5" customHeight="1" outlineLevel="6">
      <c r="A124" s="170" t="s">
        <v>282</v>
      </c>
      <c r="B124" s="171" t="s">
        <v>379</v>
      </c>
      <c r="C124" s="171" t="s">
        <v>283</v>
      </c>
      <c r="D124" s="172">
        <v>10</v>
      </c>
      <c r="E124" s="172">
        <v>10</v>
      </c>
      <c r="F124" s="172"/>
    </row>
    <row r="125" spans="1:6" ht="141.75" outlineLevel="5">
      <c r="A125" s="170" t="s">
        <v>380</v>
      </c>
      <c r="B125" s="171" t="s">
        <v>381</v>
      </c>
      <c r="C125" s="171" t="s">
        <v>275</v>
      </c>
      <c r="D125" s="175">
        <f>SUM(D126:D127)</f>
        <v>1663.3374</v>
      </c>
      <c r="E125" s="172">
        <f>SUM(E126:E127)</f>
        <v>1667</v>
      </c>
      <c r="F125" s="172">
        <f>SUM(F126:F127)</f>
        <v>1667</v>
      </c>
    </row>
    <row r="126" spans="1:6" ht="27.75" customHeight="1" outlineLevel="6">
      <c r="A126" s="170" t="s">
        <v>282</v>
      </c>
      <c r="B126" s="171" t="s">
        <v>381</v>
      </c>
      <c r="C126" s="171" t="s">
        <v>283</v>
      </c>
      <c r="D126" s="172">
        <v>895</v>
      </c>
      <c r="E126" s="172">
        <v>895</v>
      </c>
      <c r="F126" s="172">
        <v>895</v>
      </c>
    </row>
    <row r="127" spans="1:6" ht="63" outlineLevel="6">
      <c r="A127" s="170" t="s">
        <v>301</v>
      </c>
      <c r="B127" s="171" t="s">
        <v>381</v>
      </c>
      <c r="C127" s="171" t="s">
        <v>302</v>
      </c>
      <c r="D127" s="175">
        <v>768.3374</v>
      </c>
      <c r="E127" s="172">
        <v>772</v>
      </c>
      <c r="F127" s="172">
        <v>772</v>
      </c>
    </row>
    <row r="128" spans="1:6" ht="109.5" customHeight="1">
      <c r="A128" s="167" t="s">
        <v>382</v>
      </c>
      <c r="B128" s="168" t="s">
        <v>383</v>
      </c>
      <c r="C128" s="168" t="s">
        <v>275</v>
      </c>
      <c r="D128" s="174">
        <f>SUM(D129,D137,D143)</f>
        <v>7309.43825</v>
      </c>
      <c r="E128" s="169">
        <f>SUM(E129,E137,E143)</f>
        <v>0</v>
      </c>
      <c r="F128" s="169">
        <f>SUM(F129,F137,F143)</f>
        <v>0</v>
      </c>
    </row>
    <row r="129" spans="1:6" ht="141.75" outlineLevel="1">
      <c r="A129" s="167" t="s">
        <v>384</v>
      </c>
      <c r="B129" s="168" t="s">
        <v>385</v>
      </c>
      <c r="C129" s="168" t="s">
        <v>275</v>
      </c>
      <c r="D129" s="174">
        <f>SUM(D130,D132,D134)</f>
        <v>1450.75026</v>
      </c>
      <c r="E129" s="169">
        <f>SUM(E130,E132,E134)</f>
        <v>0</v>
      </c>
      <c r="F129" s="169">
        <f>SUM(F130,F132,F134)</f>
        <v>0</v>
      </c>
    </row>
    <row r="130" spans="1:6" ht="181.5" customHeight="1" outlineLevel="1">
      <c r="A130" s="170" t="s">
        <v>386</v>
      </c>
      <c r="B130" s="171" t="s">
        <v>387</v>
      </c>
      <c r="C130" s="171" t="s">
        <v>275</v>
      </c>
      <c r="D130" s="172">
        <f>SUM(D131)</f>
        <v>355.154</v>
      </c>
      <c r="E130" s="172">
        <f>SUM(E131)</f>
        <v>0</v>
      </c>
      <c r="F130" s="172">
        <f>SUM(F131)</f>
        <v>0</v>
      </c>
    </row>
    <row r="131" spans="1:6" ht="31.5" outlineLevel="1">
      <c r="A131" s="170" t="s">
        <v>292</v>
      </c>
      <c r="B131" s="171" t="s">
        <v>387</v>
      </c>
      <c r="C131" s="171" t="s">
        <v>293</v>
      </c>
      <c r="D131" s="172">
        <v>355.154</v>
      </c>
      <c r="E131" s="172"/>
      <c r="F131" s="172"/>
    </row>
    <row r="132" spans="1:6" ht="180.75" customHeight="1" outlineLevel="5">
      <c r="A132" s="170" t="s">
        <v>388</v>
      </c>
      <c r="B132" s="171" t="s">
        <v>389</v>
      </c>
      <c r="C132" s="171" t="s">
        <v>275</v>
      </c>
      <c r="D132" s="172">
        <f>SUM(D133)</f>
        <v>741.9</v>
      </c>
      <c r="E132" s="172">
        <f>SUM(E133)</f>
        <v>0</v>
      </c>
      <c r="F132" s="172">
        <f>SUM(F133)</f>
        <v>0</v>
      </c>
    </row>
    <row r="133" spans="1:6" ht="31.5" outlineLevel="6">
      <c r="A133" s="170" t="s">
        <v>292</v>
      </c>
      <c r="B133" s="171" t="s">
        <v>389</v>
      </c>
      <c r="C133" s="171" t="s">
        <v>293</v>
      </c>
      <c r="D133" s="172">
        <v>741.9</v>
      </c>
      <c r="E133" s="172"/>
      <c r="F133" s="172"/>
    </row>
    <row r="134" spans="1:6" ht="31.5" outlineLevel="6">
      <c r="A134" s="170" t="s">
        <v>286</v>
      </c>
      <c r="B134" s="171" t="s">
        <v>390</v>
      </c>
      <c r="C134" s="171" t="s">
        <v>275</v>
      </c>
      <c r="D134" s="175">
        <f aca="true" t="shared" si="1" ref="D134:F135">SUM(D135)</f>
        <v>353.69626</v>
      </c>
      <c r="E134" s="172">
        <f t="shared" si="1"/>
        <v>0</v>
      </c>
      <c r="F134" s="172">
        <f t="shared" si="1"/>
        <v>0</v>
      </c>
    </row>
    <row r="135" spans="1:6" ht="182.25" customHeight="1" outlineLevel="6">
      <c r="A135" s="170" t="s">
        <v>391</v>
      </c>
      <c r="B135" s="171" t="s">
        <v>392</v>
      </c>
      <c r="C135" s="171" t="s">
        <v>275</v>
      </c>
      <c r="D135" s="175">
        <f t="shared" si="1"/>
        <v>353.69626</v>
      </c>
      <c r="E135" s="172">
        <f t="shared" si="1"/>
        <v>0</v>
      </c>
      <c r="F135" s="172">
        <f t="shared" si="1"/>
        <v>0</v>
      </c>
    </row>
    <row r="136" spans="1:6" ht="31.5" outlineLevel="6">
      <c r="A136" s="170" t="s">
        <v>292</v>
      </c>
      <c r="B136" s="171" t="s">
        <v>393</v>
      </c>
      <c r="C136" s="171" t="s">
        <v>293</v>
      </c>
      <c r="D136" s="175">
        <v>353.69626</v>
      </c>
      <c r="E136" s="172"/>
      <c r="F136" s="172"/>
    </row>
    <row r="137" spans="1:6" ht="158.25" customHeight="1" outlineLevel="1">
      <c r="A137" s="167" t="s">
        <v>394</v>
      </c>
      <c r="B137" s="168" t="s">
        <v>395</v>
      </c>
      <c r="C137" s="168" t="s">
        <v>275</v>
      </c>
      <c r="D137" s="174">
        <f>SUM(D138,D140)</f>
        <v>483.08419000000004</v>
      </c>
      <c r="E137" s="169">
        <f>SUM(E138,E140)</f>
        <v>0</v>
      </c>
      <c r="F137" s="169">
        <f>SUM(F138,F140)</f>
        <v>0</v>
      </c>
    </row>
    <row r="138" spans="1:6" ht="252.75" customHeight="1" outlineLevel="5">
      <c r="A138" s="170" t="s">
        <v>396</v>
      </c>
      <c r="B138" s="171" t="s">
        <v>397</v>
      </c>
      <c r="C138" s="171" t="s">
        <v>275</v>
      </c>
      <c r="D138" s="172">
        <f>SUM(D139)</f>
        <v>118.8</v>
      </c>
      <c r="E138" s="172">
        <f>SUM(E139)</f>
        <v>0</v>
      </c>
      <c r="F138" s="172">
        <f>SUM(F139)</f>
        <v>0</v>
      </c>
    </row>
    <row r="139" spans="1:6" ht="31.5" outlineLevel="6">
      <c r="A139" s="170" t="s">
        <v>292</v>
      </c>
      <c r="B139" s="171" t="s">
        <v>397</v>
      </c>
      <c r="C139" s="171" t="s">
        <v>293</v>
      </c>
      <c r="D139" s="172">
        <v>118.8</v>
      </c>
      <c r="E139" s="176"/>
      <c r="F139" s="176"/>
    </row>
    <row r="140" spans="1:6" ht="31.5" outlineLevel="6">
      <c r="A140" s="170" t="s">
        <v>286</v>
      </c>
      <c r="B140" s="171" t="s">
        <v>398</v>
      </c>
      <c r="C140" s="171" t="s">
        <v>275</v>
      </c>
      <c r="D140" s="175">
        <f aca="true" t="shared" si="2" ref="D140:F141">SUM(D141)</f>
        <v>364.28419</v>
      </c>
      <c r="E140" s="172">
        <f t="shared" si="2"/>
        <v>0</v>
      </c>
      <c r="F140" s="172">
        <f t="shared" si="2"/>
        <v>0</v>
      </c>
    </row>
    <row r="141" spans="1:6" ht="246.75" customHeight="1" outlineLevel="6">
      <c r="A141" s="170" t="s">
        <v>399</v>
      </c>
      <c r="B141" s="171" t="s">
        <v>400</v>
      </c>
      <c r="C141" s="171" t="s">
        <v>275</v>
      </c>
      <c r="D141" s="175">
        <f t="shared" si="2"/>
        <v>364.28419</v>
      </c>
      <c r="E141" s="172">
        <f t="shared" si="2"/>
        <v>0</v>
      </c>
      <c r="F141" s="172">
        <f t="shared" si="2"/>
        <v>0</v>
      </c>
    </row>
    <row r="142" spans="1:6" ht="31.5" outlineLevel="6">
      <c r="A142" s="170" t="s">
        <v>292</v>
      </c>
      <c r="B142" s="171" t="s">
        <v>400</v>
      </c>
      <c r="C142" s="171" t="s">
        <v>293</v>
      </c>
      <c r="D142" s="175">
        <v>364.28419</v>
      </c>
      <c r="E142" s="176"/>
      <c r="F142" s="176"/>
    </row>
    <row r="143" spans="1:6" ht="142.5" customHeight="1" outlineLevel="6">
      <c r="A143" s="167" t="s">
        <v>401</v>
      </c>
      <c r="B143" s="168" t="s">
        <v>402</v>
      </c>
      <c r="C143" s="168" t="s">
        <v>275</v>
      </c>
      <c r="D143" s="169">
        <f>SUM(D144,D146,D148,D150,D152)</f>
        <v>5375.6038</v>
      </c>
      <c r="E143" s="169">
        <f>SUM(E144,E146,E148,E150,E152)</f>
        <v>0</v>
      </c>
      <c r="F143" s="169">
        <f>SUM(F144,F146,F148,F150,F152)</f>
        <v>0</v>
      </c>
    </row>
    <row r="144" spans="1:6" ht="180.75" customHeight="1" outlineLevel="6">
      <c r="A144" s="170" t="s">
        <v>403</v>
      </c>
      <c r="B144" s="171" t="s">
        <v>404</v>
      </c>
      <c r="C144" s="171" t="s">
        <v>275</v>
      </c>
      <c r="D144" s="175">
        <f>SUM(D145)</f>
        <v>20.2168</v>
      </c>
      <c r="E144" s="172">
        <f>SUM(E145)</f>
        <v>0</v>
      </c>
      <c r="F144" s="172">
        <f>SUM(F145)</f>
        <v>0</v>
      </c>
    </row>
    <row r="145" spans="1:6" ht="34.5" customHeight="1" outlineLevel="6">
      <c r="A145" s="170" t="s">
        <v>282</v>
      </c>
      <c r="B145" s="171" t="s">
        <v>404</v>
      </c>
      <c r="C145" s="171" t="s">
        <v>283</v>
      </c>
      <c r="D145" s="175">
        <v>20.2168</v>
      </c>
      <c r="E145" s="172"/>
      <c r="F145" s="172"/>
    </row>
    <row r="146" spans="1:6" ht="231" customHeight="1" outlineLevel="6">
      <c r="A146" s="177" t="s">
        <v>405</v>
      </c>
      <c r="B146" s="171" t="s">
        <v>406</v>
      </c>
      <c r="C146" s="171" t="s">
        <v>275</v>
      </c>
      <c r="D146" s="172">
        <f>SUM(D147)</f>
        <v>57.387</v>
      </c>
      <c r="E146" s="172">
        <f>SUM(E147)</f>
        <v>0</v>
      </c>
      <c r="F146" s="172">
        <f>SUM(F147)</f>
        <v>0</v>
      </c>
    </row>
    <row r="147" spans="1:6" ht="30.75" customHeight="1" outlineLevel="6">
      <c r="A147" s="170" t="s">
        <v>282</v>
      </c>
      <c r="B147" s="171" t="s">
        <v>406</v>
      </c>
      <c r="C147" s="171" t="s">
        <v>283</v>
      </c>
      <c r="D147" s="172">
        <v>57.387</v>
      </c>
      <c r="E147" s="176"/>
      <c r="F147" s="176"/>
    </row>
    <row r="148" spans="1:6" ht="193.5" customHeight="1" outlineLevel="6">
      <c r="A148" s="170" t="s">
        <v>407</v>
      </c>
      <c r="B148" s="171" t="s">
        <v>408</v>
      </c>
      <c r="C148" s="171" t="s">
        <v>275</v>
      </c>
      <c r="D148" s="172">
        <f>SUM(D149)</f>
        <v>149</v>
      </c>
      <c r="E148" s="172">
        <f>SUM(E149)</f>
        <v>0</v>
      </c>
      <c r="F148" s="172">
        <f>SUM(F149)</f>
        <v>0</v>
      </c>
    </row>
    <row r="149" spans="1:6" ht="30.75" customHeight="1" outlineLevel="6">
      <c r="A149" s="170" t="s">
        <v>282</v>
      </c>
      <c r="B149" s="171" t="s">
        <v>408</v>
      </c>
      <c r="C149" s="171" t="s">
        <v>283</v>
      </c>
      <c r="D149" s="172">
        <v>149</v>
      </c>
      <c r="E149" s="176"/>
      <c r="F149" s="176"/>
    </row>
    <row r="150" spans="1:6" ht="232.5" customHeight="1" outlineLevel="6">
      <c r="A150" s="170" t="s">
        <v>409</v>
      </c>
      <c r="B150" s="171" t="s">
        <v>410</v>
      </c>
      <c r="C150" s="171" t="s">
        <v>275</v>
      </c>
      <c r="D150" s="172">
        <f>SUM(D151)</f>
        <v>149</v>
      </c>
      <c r="E150" s="172">
        <f>SUM(E151)</f>
        <v>0</v>
      </c>
      <c r="F150" s="172">
        <f>SUM(F151)</f>
        <v>0</v>
      </c>
    </row>
    <row r="151" spans="1:6" ht="30.75" customHeight="1" outlineLevel="6">
      <c r="A151" s="170" t="s">
        <v>282</v>
      </c>
      <c r="B151" s="171" t="s">
        <v>410</v>
      </c>
      <c r="C151" s="171" t="s">
        <v>283</v>
      </c>
      <c r="D151" s="172">
        <v>149</v>
      </c>
      <c r="E151" s="176"/>
      <c r="F151" s="176"/>
    </row>
    <row r="152" spans="1:6" ht="30" customHeight="1" outlineLevel="6">
      <c r="A152" s="170" t="s">
        <v>286</v>
      </c>
      <c r="B152" s="171" t="s">
        <v>411</v>
      </c>
      <c r="C152" s="171" t="s">
        <v>275</v>
      </c>
      <c r="D152" s="172">
        <f>SUM(D153)</f>
        <v>5000</v>
      </c>
      <c r="E152" s="172">
        <f>SUM(E153)</f>
        <v>0</v>
      </c>
      <c r="F152" s="172">
        <f>SUM(F153)</f>
        <v>0</v>
      </c>
    </row>
    <row r="153" spans="1:6" ht="191.25" customHeight="1" outlineLevel="6">
      <c r="A153" s="179" t="s">
        <v>412</v>
      </c>
      <c r="B153" s="171" t="s">
        <v>413</v>
      </c>
      <c r="C153" s="171" t="s">
        <v>275</v>
      </c>
      <c r="D153" s="172">
        <f>SUM(D154:D154)</f>
        <v>5000</v>
      </c>
      <c r="E153" s="172">
        <f>SUM(E154:E154)</f>
        <v>0</v>
      </c>
      <c r="F153" s="172">
        <f>SUM(F154:F154)</f>
        <v>0</v>
      </c>
    </row>
    <row r="154" spans="1:6" ht="28.5" customHeight="1" outlineLevel="6">
      <c r="A154" s="170" t="s">
        <v>282</v>
      </c>
      <c r="B154" s="171" t="s">
        <v>413</v>
      </c>
      <c r="C154" s="171" t="s">
        <v>283</v>
      </c>
      <c r="D154" s="172">
        <v>5000</v>
      </c>
      <c r="E154" s="176"/>
      <c r="F154" s="176"/>
    </row>
    <row r="155" spans="1:6" ht="78" customHeight="1">
      <c r="A155" s="167" t="s">
        <v>414</v>
      </c>
      <c r="B155" s="168" t="s">
        <v>415</v>
      </c>
      <c r="C155" s="168" t="s">
        <v>275</v>
      </c>
      <c r="D155" s="169">
        <f aca="true" t="shared" si="3" ref="D155:F157">SUM(D156)</f>
        <v>0</v>
      </c>
      <c r="E155" s="169">
        <f t="shared" si="3"/>
        <v>76.8</v>
      </c>
      <c r="F155" s="169">
        <f t="shared" si="3"/>
        <v>154.8</v>
      </c>
    </row>
    <row r="156" spans="1:6" ht="124.5" customHeight="1" outlineLevel="1">
      <c r="A156" s="167" t="s">
        <v>416</v>
      </c>
      <c r="B156" s="168" t="s">
        <v>417</v>
      </c>
      <c r="C156" s="168" t="s">
        <v>275</v>
      </c>
      <c r="D156" s="169">
        <f t="shared" si="3"/>
        <v>0</v>
      </c>
      <c r="E156" s="169">
        <f t="shared" si="3"/>
        <v>76.8</v>
      </c>
      <c r="F156" s="169">
        <f t="shared" si="3"/>
        <v>154.8</v>
      </c>
    </row>
    <row r="157" spans="1:6" ht="141.75" outlineLevel="5">
      <c r="A157" s="170" t="s">
        <v>418</v>
      </c>
      <c r="B157" s="171" t="s">
        <v>419</v>
      </c>
      <c r="C157" s="171" t="s">
        <v>275</v>
      </c>
      <c r="D157" s="172">
        <f t="shared" si="3"/>
        <v>0</v>
      </c>
      <c r="E157" s="172">
        <f t="shared" si="3"/>
        <v>76.8</v>
      </c>
      <c r="F157" s="172">
        <f t="shared" si="3"/>
        <v>154.8</v>
      </c>
    </row>
    <row r="158" spans="1:6" ht="32.25" customHeight="1" outlineLevel="6">
      <c r="A158" s="170" t="s">
        <v>282</v>
      </c>
      <c r="B158" s="171" t="s">
        <v>419</v>
      </c>
      <c r="C158" s="171" t="s">
        <v>283</v>
      </c>
      <c r="D158" s="172"/>
      <c r="E158" s="172">
        <v>76.8</v>
      </c>
      <c r="F158" s="172">
        <v>154.8</v>
      </c>
    </row>
    <row r="159" spans="1:6" ht="61.5" customHeight="1" outlineLevel="6">
      <c r="A159" s="180" t="s">
        <v>420</v>
      </c>
      <c r="B159" s="168" t="s">
        <v>421</v>
      </c>
      <c r="C159" s="168" t="s">
        <v>275</v>
      </c>
      <c r="D159" s="169">
        <f>SUM(D160,D164)</f>
        <v>37.314</v>
      </c>
      <c r="E159" s="169">
        <f>SUM(E160,E164)</f>
        <v>15</v>
      </c>
      <c r="F159" s="169">
        <f>SUM(F160,F164)</f>
        <v>15</v>
      </c>
    </row>
    <row r="160" spans="1:6" ht="97.5" customHeight="1" outlineLevel="6">
      <c r="A160" s="180" t="s">
        <v>422</v>
      </c>
      <c r="B160" s="168" t="s">
        <v>423</v>
      </c>
      <c r="C160" s="168" t="s">
        <v>275</v>
      </c>
      <c r="D160" s="169">
        <f aca="true" t="shared" si="4" ref="D160:F162">SUM(D161)</f>
        <v>17.1</v>
      </c>
      <c r="E160" s="169">
        <f t="shared" si="4"/>
        <v>15</v>
      </c>
      <c r="F160" s="169">
        <f t="shared" si="4"/>
        <v>15</v>
      </c>
    </row>
    <row r="161" spans="1:6" ht="31.5" customHeight="1" outlineLevel="6">
      <c r="A161" s="173" t="s">
        <v>286</v>
      </c>
      <c r="B161" s="171" t="s">
        <v>424</v>
      </c>
      <c r="C161" s="171" t="s">
        <v>275</v>
      </c>
      <c r="D161" s="172">
        <f t="shared" si="4"/>
        <v>17.1</v>
      </c>
      <c r="E161" s="172">
        <f t="shared" si="4"/>
        <v>15</v>
      </c>
      <c r="F161" s="172">
        <f t="shared" si="4"/>
        <v>15</v>
      </c>
    </row>
    <row r="162" spans="1:6" ht="246.75" customHeight="1" outlineLevel="6">
      <c r="A162" s="173" t="s">
        <v>425</v>
      </c>
      <c r="B162" s="171" t="s">
        <v>426</v>
      </c>
      <c r="C162" s="171" t="s">
        <v>275</v>
      </c>
      <c r="D162" s="172">
        <f t="shared" si="4"/>
        <v>17.1</v>
      </c>
      <c r="E162" s="172">
        <f t="shared" si="4"/>
        <v>15</v>
      </c>
      <c r="F162" s="172">
        <f t="shared" si="4"/>
        <v>15</v>
      </c>
    </row>
    <row r="163" spans="1:6" ht="32.25" customHeight="1" outlineLevel="6">
      <c r="A163" s="173" t="s">
        <v>282</v>
      </c>
      <c r="B163" s="171" t="s">
        <v>426</v>
      </c>
      <c r="C163" s="171" t="s">
        <v>283</v>
      </c>
      <c r="D163" s="172">
        <v>17.1</v>
      </c>
      <c r="E163" s="172">
        <v>15</v>
      </c>
      <c r="F163" s="172">
        <v>15</v>
      </c>
    </row>
    <row r="164" spans="1:6" ht="109.5" customHeight="1" outlineLevel="6">
      <c r="A164" s="180" t="s">
        <v>427</v>
      </c>
      <c r="B164" s="168" t="s">
        <v>428</v>
      </c>
      <c r="C164" s="168" t="s">
        <v>275</v>
      </c>
      <c r="D164" s="169">
        <f aca="true" t="shared" si="5" ref="D164:F166">SUM(D165)</f>
        <v>20.214</v>
      </c>
      <c r="E164" s="169">
        <f t="shared" si="5"/>
        <v>0</v>
      </c>
      <c r="F164" s="169">
        <f t="shared" si="5"/>
        <v>0</v>
      </c>
    </row>
    <row r="165" spans="1:6" ht="30.75" customHeight="1" outlineLevel="6">
      <c r="A165" s="173" t="s">
        <v>286</v>
      </c>
      <c r="B165" s="171" t="s">
        <v>429</v>
      </c>
      <c r="C165" s="171" t="s">
        <v>275</v>
      </c>
      <c r="D165" s="172">
        <f t="shared" si="5"/>
        <v>20.214</v>
      </c>
      <c r="E165" s="172">
        <f t="shared" si="5"/>
        <v>0</v>
      </c>
      <c r="F165" s="172">
        <f t="shared" si="5"/>
        <v>0</v>
      </c>
    </row>
    <row r="166" spans="1:6" ht="252.75" customHeight="1" outlineLevel="6">
      <c r="A166" s="173" t="s">
        <v>430</v>
      </c>
      <c r="B166" s="171" t="s">
        <v>431</v>
      </c>
      <c r="C166" s="171" t="s">
        <v>275</v>
      </c>
      <c r="D166" s="172">
        <f t="shared" si="5"/>
        <v>20.214</v>
      </c>
      <c r="E166" s="172">
        <f t="shared" si="5"/>
        <v>0</v>
      </c>
      <c r="F166" s="172">
        <f t="shared" si="5"/>
        <v>0</v>
      </c>
    </row>
    <row r="167" spans="1:6" ht="32.25" customHeight="1" outlineLevel="6">
      <c r="A167" s="173" t="s">
        <v>282</v>
      </c>
      <c r="B167" s="171" t="s">
        <v>431</v>
      </c>
      <c r="C167" s="171" t="s">
        <v>283</v>
      </c>
      <c r="D167" s="172">
        <v>20.214</v>
      </c>
      <c r="E167" s="172"/>
      <c r="F167" s="172"/>
    </row>
    <row r="168" spans="1:6" ht="66" customHeight="1">
      <c r="A168" s="167" t="s">
        <v>432</v>
      </c>
      <c r="B168" s="168" t="s">
        <v>433</v>
      </c>
      <c r="C168" s="168" t="s">
        <v>275</v>
      </c>
      <c r="D168" s="169">
        <f>SUM(D169)</f>
        <v>2124.5</v>
      </c>
      <c r="E168" s="169">
        <f>SUM(E169)</f>
        <v>2519.4</v>
      </c>
      <c r="F168" s="169">
        <f>SUM(F169)</f>
        <v>2233.7</v>
      </c>
    </row>
    <row r="169" spans="1:6" ht="123.75" customHeight="1" outlineLevel="1">
      <c r="A169" s="167" t="s">
        <v>434</v>
      </c>
      <c r="B169" s="168" t="s">
        <v>435</v>
      </c>
      <c r="C169" s="168" t="s">
        <v>275</v>
      </c>
      <c r="D169" s="169">
        <f>SUM(D170,D172,D174)</f>
        <v>2124.5</v>
      </c>
      <c r="E169" s="169">
        <f>SUM(E170,E172,E174)</f>
        <v>2519.4</v>
      </c>
      <c r="F169" s="169">
        <f>SUM(F170,F172,F174)</f>
        <v>2233.7</v>
      </c>
    </row>
    <row r="170" spans="1:6" ht="172.5" customHeight="1" outlineLevel="4">
      <c r="A170" s="170" t="s">
        <v>436</v>
      </c>
      <c r="B170" s="171" t="s">
        <v>437</v>
      </c>
      <c r="C170" s="171" t="s">
        <v>275</v>
      </c>
      <c r="D170" s="172">
        <f>SUM(D171)</f>
        <v>1939.5</v>
      </c>
      <c r="E170" s="172">
        <f>SUM(E171)</f>
        <v>2103.4</v>
      </c>
      <c r="F170" s="172">
        <f>SUM(F171)</f>
        <v>1857.7</v>
      </c>
    </row>
    <row r="171" spans="1:6" ht="63" outlineLevel="6">
      <c r="A171" s="170" t="s">
        <v>301</v>
      </c>
      <c r="B171" s="171" t="s">
        <v>437</v>
      </c>
      <c r="C171" s="171" t="s">
        <v>302</v>
      </c>
      <c r="D171" s="172">
        <v>1939.5</v>
      </c>
      <c r="E171" s="172">
        <v>2103.4</v>
      </c>
      <c r="F171" s="172">
        <v>1857.7</v>
      </c>
    </row>
    <row r="172" spans="1:6" ht="171.75" customHeight="1" outlineLevel="5">
      <c r="A172" s="170" t="s">
        <v>438</v>
      </c>
      <c r="B172" s="171" t="s">
        <v>439</v>
      </c>
      <c r="C172" s="171" t="s">
        <v>275</v>
      </c>
      <c r="D172" s="172">
        <f>SUM(D173)</f>
        <v>5</v>
      </c>
      <c r="E172" s="172">
        <f>SUM(E173)</f>
        <v>126</v>
      </c>
      <c r="F172" s="172">
        <f>SUM(F173)</f>
        <v>126</v>
      </c>
    </row>
    <row r="173" spans="1:6" ht="63" outlineLevel="6">
      <c r="A173" s="170" t="s">
        <v>301</v>
      </c>
      <c r="B173" s="171" t="s">
        <v>439</v>
      </c>
      <c r="C173" s="171" t="s">
        <v>302</v>
      </c>
      <c r="D173" s="172">
        <v>5</v>
      </c>
      <c r="E173" s="172">
        <v>126</v>
      </c>
      <c r="F173" s="172">
        <v>126</v>
      </c>
    </row>
    <row r="174" spans="1:6" ht="139.5" customHeight="1" outlineLevel="5">
      <c r="A174" s="170" t="s">
        <v>440</v>
      </c>
      <c r="B174" s="171" t="s">
        <v>441</v>
      </c>
      <c r="C174" s="171" t="s">
        <v>275</v>
      </c>
      <c r="D174" s="172">
        <f>SUM(D175)</f>
        <v>180</v>
      </c>
      <c r="E174" s="172">
        <f>SUM(E175)</f>
        <v>290</v>
      </c>
      <c r="F174" s="172">
        <f>SUM(F175)</f>
        <v>250</v>
      </c>
    </row>
    <row r="175" spans="1:6" ht="32.25" customHeight="1" outlineLevel="6">
      <c r="A175" s="170" t="s">
        <v>282</v>
      </c>
      <c r="B175" s="171" t="s">
        <v>441</v>
      </c>
      <c r="C175" s="171" t="s">
        <v>283</v>
      </c>
      <c r="D175" s="172">
        <v>180</v>
      </c>
      <c r="E175" s="172">
        <v>290</v>
      </c>
      <c r="F175" s="172">
        <v>250</v>
      </c>
    </row>
    <row r="176" spans="1:6" ht="49.5" customHeight="1">
      <c r="A176" s="167" t="s">
        <v>442</v>
      </c>
      <c r="B176" s="168" t="s">
        <v>443</v>
      </c>
      <c r="C176" s="168" t="s">
        <v>275</v>
      </c>
      <c r="D176" s="169">
        <f>SUM(D177,D194,D199)</f>
        <v>593.72</v>
      </c>
      <c r="E176" s="169">
        <f>SUM(E177,E194,E199)</f>
        <v>715.3330000000001</v>
      </c>
      <c r="F176" s="169">
        <f>SUM(F177,F194,F199)</f>
        <v>624.033</v>
      </c>
    </row>
    <row r="177" spans="1:6" ht="97.5" customHeight="1" outlineLevel="1">
      <c r="A177" s="167" t="s">
        <v>444</v>
      </c>
      <c r="B177" s="168" t="s">
        <v>445</v>
      </c>
      <c r="C177" s="168" t="s">
        <v>275</v>
      </c>
      <c r="D177" s="169">
        <f>SUM(D178,D180,D182,D184,D186,D188,D190)</f>
        <v>431.72</v>
      </c>
      <c r="E177" s="169">
        <f>SUM(E178,E180,E182,E184,E186,E188,E190)</f>
        <v>508.333</v>
      </c>
      <c r="F177" s="169">
        <f>SUM(F178,F180,F182,F184,F186,F188,F190)</f>
        <v>492.13300000000004</v>
      </c>
    </row>
    <row r="178" spans="1:6" ht="157.5" outlineLevel="5">
      <c r="A178" s="170" t="s">
        <v>446</v>
      </c>
      <c r="B178" s="171" t="s">
        <v>447</v>
      </c>
      <c r="C178" s="171" t="s">
        <v>275</v>
      </c>
      <c r="D178" s="172">
        <f>SUM(D179)</f>
        <v>28</v>
      </c>
      <c r="E178" s="172">
        <f>SUM(E179)</f>
        <v>40</v>
      </c>
      <c r="F178" s="172">
        <f>SUM(F179)</f>
        <v>30</v>
      </c>
    </row>
    <row r="179" spans="1:6" ht="33" customHeight="1" outlineLevel="6">
      <c r="A179" s="170" t="s">
        <v>282</v>
      </c>
      <c r="B179" s="171" t="s">
        <v>447</v>
      </c>
      <c r="C179" s="171" t="s">
        <v>283</v>
      </c>
      <c r="D179" s="172">
        <v>28</v>
      </c>
      <c r="E179" s="172">
        <v>40</v>
      </c>
      <c r="F179" s="172">
        <v>30</v>
      </c>
    </row>
    <row r="180" spans="1:6" ht="157.5" outlineLevel="5">
      <c r="A180" s="170" t="s">
        <v>448</v>
      </c>
      <c r="B180" s="171" t="s">
        <v>449</v>
      </c>
      <c r="C180" s="171" t="s">
        <v>275</v>
      </c>
      <c r="D180" s="172">
        <f>SUM(D181)</f>
        <v>23.3</v>
      </c>
      <c r="E180" s="172">
        <f>SUM(E181)</f>
        <v>36</v>
      </c>
      <c r="F180" s="172">
        <f>SUM(F181)</f>
        <v>30</v>
      </c>
    </row>
    <row r="181" spans="1:6" ht="31.5" customHeight="1" outlineLevel="6">
      <c r="A181" s="170" t="s">
        <v>282</v>
      </c>
      <c r="B181" s="171" t="s">
        <v>449</v>
      </c>
      <c r="C181" s="171" t="s">
        <v>283</v>
      </c>
      <c r="D181" s="172">
        <v>23.3</v>
      </c>
      <c r="E181" s="172">
        <v>36</v>
      </c>
      <c r="F181" s="172">
        <v>30</v>
      </c>
    </row>
    <row r="182" spans="1:6" ht="171.75" customHeight="1" outlineLevel="5">
      <c r="A182" s="177" t="s">
        <v>450</v>
      </c>
      <c r="B182" s="171" t="s">
        <v>451</v>
      </c>
      <c r="C182" s="171" t="s">
        <v>275</v>
      </c>
      <c r="D182" s="172">
        <f>SUM(D183)</f>
        <v>5</v>
      </c>
      <c r="E182" s="172">
        <f>SUM(E183)</f>
        <v>8.2</v>
      </c>
      <c r="F182" s="172">
        <f>SUM(F183)</f>
        <v>8</v>
      </c>
    </row>
    <row r="183" spans="1:6" ht="33" customHeight="1" outlineLevel="6">
      <c r="A183" s="170" t="s">
        <v>282</v>
      </c>
      <c r="B183" s="171" t="s">
        <v>451</v>
      </c>
      <c r="C183" s="171" t="s">
        <v>283</v>
      </c>
      <c r="D183" s="172">
        <v>5</v>
      </c>
      <c r="E183" s="172">
        <v>8.2</v>
      </c>
      <c r="F183" s="172">
        <v>8</v>
      </c>
    </row>
    <row r="184" spans="1:6" ht="160.5" customHeight="1" outlineLevel="5">
      <c r="A184" s="170" t="s">
        <v>452</v>
      </c>
      <c r="B184" s="171" t="s">
        <v>453</v>
      </c>
      <c r="C184" s="171" t="s">
        <v>275</v>
      </c>
      <c r="D184" s="172">
        <f>SUM(D185)</f>
        <v>6</v>
      </c>
      <c r="E184" s="172">
        <f>SUM(E185)</f>
        <v>20</v>
      </c>
      <c r="F184" s="172">
        <f>SUM(F185)</f>
        <v>20</v>
      </c>
    </row>
    <row r="185" spans="1:6" ht="31.5" customHeight="1" outlineLevel="6">
      <c r="A185" s="170" t="s">
        <v>282</v>
      </c>
      <c r="B185" s="171" t="s">
        <v>453</v>
      </c>
      <c r="C185" s="171" t="s">
        <v>283</v>
      </c>
      <c r="D185" s="172">
        <v>6</v>
      </c>
      <c r="E185" s="172">
        <v>20</v>
      </c>
      <c r="F185" s="172">
        <v>20</v>
      </c>
    </row>
    <row r="186" spans="1:6" ht="189" outlineLevel="5">
      <c r="A186" s="170" t="s">
        <v>454</v>
      </c>
      <c r="B186" s="171" t="s">
        <v>455</v>
      </c>
      <c r="C186" s="171" t="s">
        <v>275</v>
      </c>
      <c r="D186" s="172">
        <f>SUM(D187)</f>
        <v>1</v>
      </c>
      <c r="E186" s="172">
        <f>SUM(E187)</f>
        <v>3</v>
      </c>
      <c r="F186" s="172">
        <f>SUM(F187)</f>
        <v>3</v>
      </c>
    </row>
    <row r="187" spans="1:6" ht="27" customHeight="1" outlineLevel="6">
      <c r="A187" s="170" t="s">
        <v>282</v>
      </c>
      <c r="B187" s="171" t="s">
        <v>455</v>
      </c>
      <c r="C187" s="171" t="s">
        <v>283</v>
      </c>
      <c r="D187" s="172">
        <v>1</v>
      </c>
      <c r="E187" s="172">
        <v>3</v>
      </c>
      <c r="F187" s="172">
        <v>3</v>
      </c>
    </row>
    <row r="188" spans="1:6" ht="173.25" customHeight="1" outlineLevel="5">
      <c r="A188" s="170" t="s">
        <v>456</v>
      </c>
      <c r="B188" s="171" t="s">
        <v>457</v>
      </c>
      <c r="C188" s="171" t="s">
        <v>275</v>
      </c>
      <c r="D188" s="172">
        <f>SUM(D189)</f>
        <v>5</v>
      </c>
      <c r="E188" s="172">
        <f>SUM(E189)</f>
        <v>15</v>
      </c>
      <c r="F188" s="172">
        <f>SUM(F189)</f>
        <v>15</v>
      </c>
    </row>
    <row r="189" spans="1:6" ht="33.75" customHeight="1" outlineLevel="6">
      <c r="A189" s="170" t="s">
        <v>282</v>
      </c>
      <c r="B189" s="171" t="s">
        <v>457</v>
      </c>
      <c r="C189" s="171" t="s">
        <v>283</v>
      </c>
      <c r="D189" s="172">
        <v>5</v>
      </c>
      <c r="E189" s="172">
        <v>15</v>
      </c>
      <c r="F189" s="172">
        <v>15</v>
      </c>
    </row>
    <row r="190" spans="1:6" ht="31.5" outlineLevel="2">
      <c r="A190" s="170" t="s">
        <v>286</v>
      </c>
      <c r="B190" s="171" t="s">
        <v>458</v>
      </c>
      <c r="C190" s="171" t="s">
        <v>275</v>
      </c>
      <c r="D190" s="172">
        <f>SUM(D191)</f>
        <v>363.42</v>
      </c>
      <c r="E190" s="172">
        <f>SUM(E191)</f>
        <v>386.13300000000004</v>
      </c>
      <c r="F190" s="172">
        <f>SUM(F191)</f>
        <v>386.13300000000004</v>
      </c>
    </row>
    <row r="191" spans="1:6" ht="156.75" customHeight="1" outlineLevel="5">
      <c r="A191" s="173" t="s">
        <v>459</v>
      </c>
      <c r="B191" s="171" t="s">
        <v>460</v>
      </c>
      <c r="C191" s="171" t="s">
        <v>275</v>
      </c>
      <c r="D191" s="172">
        <f>SUM(D192:D193)</f>
        <v>363.42</v>
      </c>
      <c r="E191" s="172">
        <f>SUM(E192:E193)</f>
        <v>386.13300000000004</v>
      </c>
      <c r="F191" s="172">
        <f>SUM(F192:F193)</f>
        <v>386.13300000000004</v>
      </c>
    </row>
    <row r="192" spans="1:6" ht="94.5" outlineLevel="6">
      <c r="A192" s="170" t="s">
        <v>296</v>
      </c>
      <c r="B192" s="171" t="s">
        <v>460</v>
      </c>
      <c r="C192" s="171" t="s">
        <v>281</v>
      </c>
      <c r="D192" s="172">
        <v>304.1</v>
      </c>
      <c r="E192" s="172">
        <v>304.1</v>
      </c>
      <c r="F192" s="172">
        <v>304.1</v>
      </c>
    </row>
    <row r="193" spans="1:6" ht="33" customHeight="1" outlineLevel="6">
      <c r="A193" s="170" t="s">
        <v>282</v>
      </c>
      <c r="B193" s="171" t="s">
        <v>460</v>
      </c>
      <c r="C193" s="171" t="s">
        <v>283</v>
      </c>
      <c r="D193" s="172">
        <v>59.32</v>
      </c>
      <c r="E193" s="172">
        <v>82.033</v>
      </c>
      <c r="F193" s="172">
        <v>82.033</v>
      </c>
    </row>
    <row r="194" spans="1:6" ht="142.5" customHeight="1" outlineLevel="1">
      <c r="A194" s="167" t="s">
        <v>461</v>
      </c>
      <c r="B194" s="168" t="s">
        <v>462</v>
      </c>
      <c r="C194" s="168" t="s">
        <v>275</v>
      </c>
      <c r="D194" s="169">
        <f>SUM(D195,D197)</f>
        <v>22</v>
      </c>
      <c r="E194" s="169">
        <f>SUM(E195,E197)</f>
        <v>47</v>
      </c>
      <c r="F194" s="169">
        <f>SUM(F195,F197)</f>
        <v>37.9</v>
      </c>
    </row>
    <row r="195" spans="1:6" ht="216.75" customHeight="1" outlineLevel="5">
      <c r="A195" s="170" t="s">
        <v>463</v>
      </c>
      <c r="B195" s="171" t="s">
        <v>464</v>
      </c>
      <c r="C195" s="171" t="s">
        <v>275</v>
      </c>
      <c r="D195" s="172">
        <f>SUM(D196)</f>
        <v>7</v>
      </c>
      <c r="E195" s="172">
        <f>SUM(E196)</f>
        <v>17</v>
      </c>
      <c r="F195" s="172">
        <f>SUM(F196)</f>
        <v>17</v>
      </c>
    </row>
    <row r="196" spans="1:6" ht="33" customHeight="1" outlineLevel="6">
      <c r="A196" s="170" t="s">
        <v>282</v>
      </c>
      <c r="B196" s="171" t="s">
        <v>464</v>
      </c>
      <c r="C196" s="171" t="s">
        <v>283</v>
      </c>
      <c r="D196" s="172">
        <v>7</v>
      </c>
      <c r="E196" s="172">
        <v>17</v>
      </c>
      <c r="F196" s="172">
        <v>17</v>
      </c>
    </row>
    <row r="197" spans="1:6" ht="189.75" customHeight="1" outlineLevel="6">
      <c r="A197" s="170" t="s">
        <v>465</v>
      </c>
      <c r="B197" s="171" t="s">
        <v>466</v>
      </c>
      <c r="C197" s="171" t="s">
        <v>275</v>
      </c>
      <c r="D197" s="172">
        <f>SUM(D198)</f>
        <v>15</v>
      </c>
      <c r="E197" s="172">
        <f>SUM(E198)</f>
        <v>30</v>
      </c>
      <c r="F197" s="172">
        <f>SUM(F198)</f>
        <v>20.9</v>
      </c>
    </row>
    <row r="198" spans="1:6" ht="30" customHeight="1" outlineLevel="6">
      <c r="A198" s="170" t="s">
        <v>282</v>
      </c>
      <c r="B198" s="171" t="s">
        <v>466</v>
      </c>
      <c r="C198" s="171" t="s">
        <v>283</v>
      </c>
      <c r="D198" s="172">
        <v>15</v>
      </c>
      <c r="E198" s="172">
        <v>30</v>
      </c>
      <c r="F198" s="172">
        <v>20.9</v>
      </c>
    </row>
    <row r="199" spans="1:6" ht="129" outlineLevel="1">
      <c r="A199" s="167" t="s">
        <v>467</v>
      </c>
      <c r="B199" s="168" t="s">
        <v>468</v>
      </c>
      <c r="C199" s="168" t="s">
        <v>275</v>
      </c>
      <c r="D199" s="169">
        <f>SUM(D200,D203)</f>
        <v>140</v>
      </c>
      <c r="E199" s="169">
        <f>SUM(E200,E203)</f>
        <v>160</v>
      </c>
      <c r="F199" s="169">
        <f>SUM(F200,F203)</f>
        <v>94</v>
      </c>
    </row>
    <row r="200" spans="1:6" ht="189.75" customHeight="1" outlineLevel="5">
      <c r="A200" s="170" t="s">
        <v>469</v>
      </c>
      <c r="B200" s="171" t="s">
        <v>470</v>
      </c>
      <c r="C200" s="171" t="s">
        <v>275</v>
      </c>
      <c r="D200" s="172">
        <f>SUM(D201:D202)</f>
        <v>90</v>
      </c>
      <c r="E200" s="172">
        <f>SUM(E201:E202)</f>
        <v>93</v>
      </c>
      <c r="F200" s="172">
        <f>SUM(F201:F202)</f>
        <v>52</v>
      </c>
    </row>
    <row r="201" spans="1:6" ht="31.5" outlineLevel="6">
      <c r="A201" s="170" t="s">
        <v>292</v>
      </c>
      <c r="B201" s="171" t="s">
        <v>470</v>
      </c>
      <c r="C201" s="171" t="s">
        <v>293</v>
      </c>
      <c r="D201" s="172">
        <v>72</v>
      </c>
      <c r="E201" s="172">
        <v>75</v>
      </c>
      <c r="F201" s="172">
        <v>34</v>
      </c>
    </row>
    <row r="202" spans="1:6" ht="63" outlineLevel="6">
      <c r="A202" s="170" t="s">
        <v>301</v>
      </c>
      <c r="B202" s="171" t="s">
        <v>470</v>
      </c>
      <c r="C202" s="171" t="s">
        <v>302</v>
      </c>
      <c r="D202" s="172">
        <v>18</v>
      </c>
      <c r="E202" s="172">
        <v>18</v>
      </c>
      <c r="F202" s="172">
        <v>18</v>
      </c>
    </row>
    <row r="203" spans="1:6" ht="186.75" customHeight="1" outlineLevel="5">
      <c r="A203" s="170" t="s">
        <v>471</v>
      </c>
      <c r="B203" s="171" t="s">
        <v>472</v>
      </c>
      <c r="C203" s="171" t="s">
        <v>275</v>
      </c>
      <c r="D203" s="172">
        <f>SUM(D204:D205)</f>
        <v>50</v>
      </c>
      <c r="E203" s="172">
        <f>SUM(E204:E205)</f>
        <v>67</v>
      </c>
      <c r="F203" s="172">
        <f>SUM(F204:F205)</f>
        <v>42</v>
      </c>
    </row>
    <row r="204" spans="1:6" ht="31.5" outlineLevel="6">
      <c r="A204" s="170" t="s">
        <v>292</v>
      </c>
      <c r="B204" s="171" t="s">
        <v>472</v>
      </c>
      <c r="C204" s="171" t="s">
        <v>293</v>
      </c>
      <c r="D204" s="172">
        <v>40</v>
      </c>
      <c r="E204" s="172">
        <v>52</v>
      </c>
      <c r="F204" s="172">
        <v>22</v>
      </c>
    </row>
    <row r="205" spans="1:6" ht="63" outlineLevel="6">
      <c r="A205" s="170" t="s">
        <v>301</v>
      </c>
      <c r="B205" s="171" t="s">
        <v>472</v>
      </c>
      <c r="C205" s="171" t="s">
        <v>302</v>
      </c>
      <c r="D205" s="172">
        <v>10</v>
      </c>
      <c r="E205" s="172">
        <v>15</v>
      </c>
      <c r="F205" s="172">
        <v>20</v>
      </c>
    </row>
    <row r="206" spans="1:6" ht="63">
      <c r="A206" s="167" t="s">
        <v>473</v>
      </c>
      <c r="B206" s="168" t="s">
        <v>474</v>
      </c>
      <c r="C206" s="168" t="s">
        <v>275</v>
      </c>
      <c r="D206" s="169">
        <f>SUM(D207,D222)</f>
        <v>6016.224</v>
      </c>
      <c r="E206" s="169">
        <f>SUM(E207,E222)</f>
        <v>145</v>
      </c>
      <c r="F206" s="169">
        <f>SUM(F207,F222)</f>
        <v>45</v>
      </c>
    </row>
    <row r="207" spans="1:6" ht="173.25">
      <c r="A207" s="167" t="s">
        <v>475</v>
      </c>
      <c r="B207" s="168" t="s">
        <v>476</v>
      </c>
      <c r="C207" s="168" t="s">
        <v>275</v>
      </c>
      <c r="D207" s="169">
        <f>SUM(D208,D212,D214,D217)</f>
        <v>6016.224</v>
      </c>
      <c r="E207" s="169">
        <f>SUM(E208,E212,E215,E218,E220)</f>
        <v>100</v>
      </c>
      <c r="F207" s="169">
        <f>SUM(F208,F212,F215,F218,F220)</f>
        <v>0</v>
      </c>
    </row>
    <row r="208" spans="1:6" ht="249" customHeight="1">
      <c r="A208" s="170" t="s">
        <v>477</v>
      </c>
      <c r="B208" s="171" t="s">
        <v>478</v>
      </c>
      <c r="C208" s="171" t="s">
        <v>275</v>
      </c>
      <c r="D208" s="172">
        <f>SUM(D209:D211)</f>
        <v>672.25</v>
      </c>
      <c r="E208" s="172">
        <f>SUM(E209:E211)</f>
        <v>0</v>
      </c>
      <c r="F208" s="172">
        <f>SUM(F209:F211)</f>
        <v>0</v>
      </c>
    </row>
    <row r="209" spans="1:6" ht="94.5">
      <c r="A209" s="170" t="s">
        <v>296</v>
      </c>
      <c r="B209" s="171" t="s">
        <v>478</v>
      </c>
      <c r="C209" s="171" t="s">
        <v>281</v>
      </c>
      <c r="D209" s="172">
        <v>400</v>
      </c>
      <c r="E209" s="172"/>
      <c r="F209" s="172"/>
    </row>
    <row r="210" spans="1:6" ht="30.75" customHeight="1">
      <c r="A210" s="170" t="s">
        <v>282</v>
      </c>
      <c r="B210" s="171" t="s">
        <v>478</v>
      </c>
      <c r="C210" s="171" t="s">
        <v>283</v>
      </c>
      <c r="D210" s="172">
        <v>268.25</v>
      </c>
      <c r="E210" s="172"/>
      <c r="F210" s="172"/>
    </row>
    <row r="211" spans="1:6" ht="17.25" customHeight="1">
      <c r="A211" s="170" t="s">
        <v>284</v>
      </c>
      <c r="B211" s="171" t="s">
        <v>478</v>
      </c>
      <c r="C211" s="171" t="s">
        <v>285</v>
      </c>
      <c r="D211" s="172">
        <v>4</v>
      </c>
      <c r="E211" s="172"/>
      <c r="F211" s="172"/>
    </row>
    <row r="212" spans="1:6" ht="282.75" customHeight="1">
      <c r="A212" s="170" t="s">
        <v>479</v>
      </c>
      <c r="B212" s="171" t="s">
        <v>480</v>
      </c>
      <c r="C212" s="171" t="s">
        <v>275</v>
      </c>
      <c r="D212" s="172">
        <f>SUM(D213)</f>
        <v>153</v>
      </c>
      <c r="E212" s="172">
        <f>SUM(E213)</f>
        <v>100</v>
      </c>
      <c r="F212" s="172">
        <f>SUM(F213)</f>
        <v>0</v>
      </c>
    </row>
    <row r="213" spans="1:6" ht="32.25" customHeight="1">
      <c r="A213" s="170" t="s">
        <v>282</v>
      </c>
      <c r="B213" s="171" t="s">
        <v>480</v>
      </c>
      <c r="C213" s="171" t="s">
        <v>283</v>
      </c>
      <c r="D213" s="172">
        <v>153</v>
      </c>
      <c r="E213" s="172">
        <v>100</v>
      </c>
      <c r="F213" s="172"/>
    </row>
    <row r="214" spans="1:6" ht="32.25" customHeight="1">
      <c r="A214" s="170" t="s">
        <v>310</v>
      </c>
      <c r="B214" s="171" t="s">
        <v>481</v>
      </c>
      <c r="C214" s="171" t="s">
        <v>275</v>
      </c>
      <c r="D214" s="172">
        <f aca="true" t="shared" si="6" ref="D214:F215">SUM(D215)</f>
        <v>1993.1</v>
      </c>
      <c r="E214" s="172">
        <f t="shared" si="6"/>
        <v>0</v>
      </c>
      <c r="F214" s="172">
        <f t="shared" si="6"/>
        <v>0</v>
      </c>
    </row>
    <row r="215" spans="1:6" ht="214.5" customHeight="1">
      <c r="A215" s="170" t="s">
        <v>482</v>
      </c>
      <c r="B215" s="171" t="s">
        <v>483</v>
      </c>
      <c r="C215" s="171" t="s">
        <v>275</v>
      </c>
      <c r="D215" s="172">
        <f t="shared" si="6"/>
        <v>1993.1</v>
      </c>
      <c r="E215" s="172">
        <f t="shared" si="6"/>
        <v>0</v>
      </c>
      <c r="F215" s="172">
        <f t="shared" si="6"/>
        <v>0</v>
      </c>
    </row>
    <row r="216" spans="1:6" ht="28.5" customHeight="1">
      <c r="A216" s="170" t="s">
        <v>282</v>
      </c>
      <c r="B216" s="171" t="s">
        <v>484</v>
      </c>
      <c r="C216" s="171" t="s">
        <v>283</v>
      </c>
      <c r="D216" s="172">
        <v>1993.1</v>
      </c>
      <c r="E216" s="172"/>
      <c r="F216" s="172"/>
    </row>
    <row r="217" spans="1:6" ht="28.5" customHeight="1">
      <c r="A217" s="170" t="s">
        <v>286</v>
      </c>
      <c r="B217" s="171" t="s">
        <v>485</v>
      </c>
      <c r="C217" s="171" t="s">
        <v>275</v>
      </c>
      <c r="D217" s="172">
        <f>SUM(D218+D220)</f>
        <v>3197.874</v>
      </c>
      <c r="E217" s="172">
        <f>SUM(E218+E220)</f>
        <v>0</v>
      </c>
      <c r="F217" s="172">
        <f>SUM(F218+F220)</f>
        <v>0</v>
      </c>
    </row>
    <row r="218" spans="1:6" ht="234" customHeight="1">
      <c r="A218" s="170" t="s">
        <v>486</v>
      </c>
      <c r="B218" s="171" t="s">
        <v>487</v>
      </c>
      <c r="C218" s="171" t="s">
        <v>275</v>
      </c>
      <c r="D218" s="172">
        <f>SUM(D219)</f>
        <v>2179.009</v>
      </c>
      <c r="E218" s="172">
        <f>SUM(E219)</f>
        <v>0</v>
      </c>
      <c r="F218" s="172">
        <f>SUM(F219)</f>
        <v>0</v>
      </c>
    </row>
    <row r="219" spans="1:6" ht="28.5" customHeight="1">
      <c r="A219" s="170" t="s">
        <v>282</v>
      </c>
      <c r="B219" s="171" t="s">
        <v>487</v>
      </c>
      <c r="C219" s="171" t="s">
        <v>283</v>
      </c>
      <c r="D219" s="172">
        <v>2179.009</v>
      </c>
      <c r="E219" s="172"/>
      <c r="F219" s="172"/>
    </row>
    <row r="220" spans="1:6" ht="234" customHeight="1">
      <c r="A220" s="170" t="s">
        <v>488</v>
      </c>
      <c r="B220" s="171" t="s">
        <v>489</v>
      </c>
      <c r="C220" s="171" t="s">
        <v>275</v>
      </c>
      <c r="D220" s="172">
        <f>SUM(D221)</f>
        <v>1018.865</v>
      </c>
      <c r="E220" s="172">
        <f>SUM(E221)</f>
        <v>0</v>
      </c>
      <c r="F220" s="172">
        <f>SUM(F221)</f>
        <v>0</v>
      </c>
    </row>
    <row r="221" spans="1:6" ht="28.5" customHeight="1">
      <c r="A221" s="170" t="s">
        <v>282</v>
      </c>
      <c r="B221" s="171" t="s">
        <v>490</v>
      </c>
      <c r="C221" s="171" t="s">
        <v>283</v>
      </c>
      <c r="D221" s="172">
        <v>1018.865</v>
      </c>
      <c r="E221" s="172"/>
      <c r="F221" s="172"/>
    </row>
    <row r="222" spans="1:6" ht="110.25" outlineLevel="1">
      <c r="A222" s="167" t="s">
        <v>491</v>
      </c>
      <c r="B222" s="168" t="s">
        <v>492</v>
      </c>
      <c r="C222" s="168" t="s">
        <v>275</v>
      </c>
      <c r="D222" s="169">
        <f>SUM(D223,D225,D227,D229)</f>
        <v>0</v>
      </c>
      <c r="E222" s="169">
        <f>SUM(E223,E225,E227,E229)</f>
        <v>45</v>
      </c>
      <c r="F222" s="169">
        <f>SUM(F223,F225,F227,F229)</f>
        <v>45</v>
      </c>
    </row>
    <row r="223" spans="1:6" ht="173.25" outlineLevel="5">
      <c r="A223" s="170" t="s">
        <v>493</v>
      </c>
      <c r="B223" s="171" t="s">
        <v>494</v>
      </c>
      <c r="C223" s="171" t="s">
        <v>275</v>
      </c>
      <c r="D223" s="172">
        <f>SUM(D224)</f>
        <v>0</v>
      </c>
      <c r="E223" s="172">
        <f>SUM(E224)</f>
        <v>5</v>
      </c>
      <c r="F223" s="172">
        <f>SUM(F224)</f>
        <v>5</v>
      </c>
    </row>
    <row r="224" spans="1:6" ht="33" customHeight="1" outlineLevel="6">
      <c r="A224" s="170" t="s">
        <v>282</v>
      </c>
      <c r="B224" s="171" t="s">
        <v>494</v>
      </c>
      <c r="C224" s="171" t="s">
        <v>283</v>
      </c>
      <c r="D224" s="172"/>
      <c r="E224" s="172">
        <v>5</v>
      </c>
      <c r="F224" s="172">
        <v>5</v>
      </c>
    </row>
    <row r="225" spans="1:6" ht="157.5" outlineLevel="5">
      <c r="A225" s="170" t="s">
        <v>495</v>
      </c>
      <c r="B225" s="171" t="s">
        <v>496</v>
      </c>
      <c r="C225" s="171" t="s">
        <v>275</v>
      </c>
      <c r="D225" s="172">
        <f>SUM(D226)</f>
        <v>0</v>
      </c>
      <c r="E225" s="172">
        <f>SUM(E226)</f>
        <v>10</v>
      </c>
      <c r="F225" s="172">
        <f>SUM(F226)</f>
        <v>10</v>
      </c>
    </row>
    <row r="226" spans="1:6" ht="32.25" customHeight="1" outlineLevel="6">
      <c r="A226" s="170" t="s">
        <v>282</v>
      </c>
      <c r="B226" s="171" t="s">
        <v>496</v>
      </c>
      <c r="C226" s="171" t="s">
        <v>283</v>
      </c>
      <c r="D226" s="172"/>
      <c r="E226" s="172">
        <v>10</v>
      </c>
      <c r="F226" s="172">
        <v>10</v>
      </c>
    </row>
    <row r="227" spans="1:6" ht="172.5" customHeight="1" outlineLevel="5">
      <c r="A227" s="170" t="s">
        <v>497</v>
      </c>
      <c r="B227" s="171" t="s">
        <v>498</v>
      </c>
      <c r="C227" s="171" t="s">
        <v>275</v>
      </c>
      <c r="D227" s="172">
        <f>SUM(D228)</f>
        <v>0</v>
      </c>
      <c r="E227" s="172">
        <f>SUM(E228)</f>
        <v>10</v>
      </c>
      <c r="F227" s="172">
        <f>SUM(F228)</f>
        <v>10</v>
      </c>
    </row>
    <row r="228" spans="1:6" ht="15.75" outlineLevel="6">
      <c r="A228" s="170" t="s">
        <v>284</v>
      </c>
      <c r="B228" s="171" t="s">
        <v>498</v>
      </c>
      <c r="C228" s="171" t="s">
        <v>285</v>
      </c>
      <c r="D228" s="172"/>
      <c r="E228" s="172">
        <v>10</v>
      </c>
      <c r="F228" s="172">
        <v>10</v>
      </c>
    </row>
    <row r="229" spans="1:6" ht="169.5" customHeight="1" outlineLevel="5">
      <c r="A229" s="170" t="s">
        <v>499</v>
      </c>
      <c r="B229" s="171" t="s">
        <v>500</v>
      </c>
      <c r="C229" s="171" t="s">
        <v>275</v>
      </c>
      <c r="D229" s="172">
        <f>SUM(D230)</f>
        <v>0</v>
      </c>
      <c r="E229" s="172">
        <f>SUM(E230)</f>
        <v>20</v>
      </c>
      <c r="F229" s="172">
        <f>SUM(F230)</f>
        <v>20</v>
      </c>
    </row>
    <row r="230" spans="1:6" ht="15.75" outlineLevel="6">
      <c r="A230" s="170" t="s">
        <v>284</v>
      </c>
      <c r="B230" s="171" t="s">
        <v>500</v>
      </c>
      <c r="C230" s="171" t="s">
        <v>285</v>
      </c>
      <c r="D230" s="172"/>
      <c r="E230" s="172">
        <v>20</v>
      </c>
      <c r="F230" s="172">
        <v>20</v>
      </c>
    </row>
    <row r="231" spans="1:6" ht="63">
      <c r="A231" s="167" t="s">
        <v>501</v>
      </c>
      <c r="B231" s="168" t="s">
        <v>502</v>
      </c>
      <c r="C231" s="168" t="s">
        <v>275</v>
      </c>
      <c r="D231" s="169">
        <f>SUM(D232,D239)</f>
        <v>4796.349</v>
      </c>
      <c r="E231" s="169">
        <f>SUM(E232,E239)</f>
        <v>5421.271</v>
      </c>
      <c r="F231" s="169">
        <f>SUM(F232,F239)</f>
        <v>4632.532999999999</v>
      </c>
    </row>
    <row r="232" spans="1:6" ht="110.25" outlineLevel="1">
      <c r="A232" s="167" t="s">
        <v>503</v>
      </c>
      <c r="B232" s="168" t="s">
        <v>504</v>
      </c>
      <c r="C232" s="168" t="s">
        <v>275</v>
      </c>
      <c r="D232" s="169">
        <f>SUM(D233,D235,D237)</f>
        <v>3796.349</v>
      </c>
      <c r="E232" s="169">
        <f>SUM(E233,E235,E237)</f>
        <v>4421.271</v>
      </c>
      <c r="F232" s="169">
        <f>SUM(F233,F235,F237)</f>
        <v>3632.533</v>
      </c>
    </row>
    <row r="233" spans="1:6" ht="126.75" customHeight="1" outlineLevel="5">
      <c r="A233" s="170" t="s">
        <v>505</v>
      </c>
      <c r="B233" s="171" t="s">
        <v>506</v>
      </c>
      <c r="C233" s="171" t="s">
        <v>275</v>
      </c>
      <c r="D233" s="172">
        <f>SUM(D234)</f>
        <v>2945.349</v>
      </c>
      <c r="E233" s="172">
        <f>SUM(E234)</f>
        <v>0</v>
      </c>
      <c r="F233" s="172">
        <f>SUM(F234)</f>
        <v>0</v>
      </c>
    </row>
    <row r="234" spans="1:6" ht="31.5" customHeight="1" outlineLevel="6">
      <c r="A234" s="170" t="s">
        <v>282</v>
      </c>
      <c r="B234" s="171" t="s">
        <v>506</v>
      </c>
      <c r="C234" s="171" t="s">
        <v>283</v>
      </c>
      <c r="D234" s="172">
        <v>2945.349</v>
      </c>
      <c r="E234" s="172"/>
      <c r="F234" s="172"/>
    </row>
    <row r="235" spans="1:6" ht="159.75" customHeight="1" outlineLevel="5">
      <c r="A235" s="170" t="s">
        <v>507</v>
      </c>
      <c r="B235" s="171" t="s">
        <v>508</v>
      </c>
      <c r="C235" s="171" t="s">
        <v>275</v>
      </c>
      <c r="D235" s="172">
        <f>SUM(D236)</f>
        <v>851</v>
      </c>
      <c r="E235" s="172">
        <f>SUM(E236)</f>
        <v>3933.461</v>
      </c>
      <c r="F235" s="172">
        <f>SUM(F236)</f>
        <v>3632.533</v>
      </c>
    </row>
    <row r="236" spans="1:6" ht="32.25" customHeight="1" outlineLevel="6">
      <c r="A236" s="170" t="s">
        <v>282</v>
      </c>
      <c r="B236" s="171" t="s">
        <v>508</v>
      </c>
      <c r="C236" s="171" t="s">
        <v>283</v>
      </c>
      <c r="D236" s="172">
        <v>851</v>
      </c>
      <c r="E236" s="172">
        <v>3933.461</v>
      </c>
      <c r="F236" s="172">
        <v>3632.533</v>
      </c>
    </row>
    <row r="237" spans="1:6" ht="141.75" customHeight="1" outlineLevel="6">
      <c r="A237" s="181" t="s">
        <v>509</v>
      </c>
      <c r="B237" s="171" t="s">
        <v>510</v>
      </c>
      <c r="C237" s="171" t="s">
        <v>275</v>
      </c>
      <c r="D237" s="172">
        <f>SUM(D238)</f>
        <v>0</v>
      </c>
      <c r="E237" s="172">
        <f>SUM(E238)</f>
        <v>487.81</v>
      </c>
      <c r="F237" s="172">
        <f>SUM(F238)</f>
        <v>0</v>
      </c>
    </row>
    <row r="238" spans="1:6" ht="32.25" customHeight="1" outlineLevel="6">
      <c r="A238" s="181" t="s">
        <v>511</v>
      </c>
      <c r="B238" s="171" t="s">
        <v>510</v>
      </c>
      <c r="C238" s="171" t="s">
        <v>512</v>
      </c>
      <c r="D238" s="172"/>
      <c r="E238" s="172">
        <v>487.81</v>
      </c>
      <c r="F238" s="172"/>
    </row>
    <row r="239" spans="1:6" ht="110.25" customHeight="1" outlineLevel="1">
      <c r="A239" s="167" t="s">
        <v>513</v>
      </c>
      <c r="B239" s="168" t="s">
        <v>514</v>
      </c>
      <c r="C239" s="168" t="s">
        <v>275</v>
      </c>
      <c r="D239" s="169">
        <f aca="true" t="shared" si="7" ref="D239:F240">SUM(D240)</f>
        <v>1000</v>
      </c>
      <c r="E239" s="169">
        <f t="shared" si="7"/>
        <v>1000</v>
      </c>
      <c r="F239" s="169">
        <f t="shared" si="7"/>
        <v>1000</v>
      </c>
    </row>
    <row r="240" spans="1:6" ht="186" customHeight="1" outlineLevel="5">
      <c r="A240" s="170" t="s">
        <v>515</v>
      </c>
      <c r="B240" s="171" t="s">
        <v>516</v>
      </c>
      <c r="C240" s="171" t="s">
        <v>275</v>
      </c>
      <c r="D240" s="172">
        <f t="shared" si="7"/>
        <v>1000</v>
      </c>
      <c r="E240" s="172">
        <f t="shared" si="7"/>
        <v>1000</v>
      </c>
      <c r="F240" s="172">
        <f t="shared" si="7"/>
        <v>1000</v>
      </c>
    </row>
    <row r="241" spans="1:6" ht="15.75" outlineLevel="6">
      <c r="A241" s="170" t="s">
        <v>284</v>
      </c>
      <c r="B241" s="171" t="s">
        <v>516</v>
      </c>
      <c r="C241" s="171" t="s">
        <v>285</v>
      </c>
      <c r="D241" s="172">
        <v>1000</v>
      </c>
      <c r="E241" s="172">
        <v>1000</v>
      </c>
      <c r="F241" s="172">
        <v>1000</v>
      </c>
    </row>
    <row r="242" spans="1:6" ht="60" customHeight="1">
      <c r="A242" s="167" t="s">
        <v>517</v>
      </c>
      <c r="B242" s="168" t="s">
        <v>518</v>
      </c>
      <c r="C242" s="168" t="s">
        <v>275</v>
      </c>
      <c r="D242" s="169">
        <f aca="true" t="shared" si="8" ref="D242:F243">SUM(D243)</f>
        <v>1597.5</v>
      </c>
      <c r="E242" s="169">
        <f t="shared" si="8"/>
        <v>1677.8</v>
      </c>
      <c r="F242" s="169">
        <f t="shared" si="8"/>
        <v>1516</v>
      </c>
    </row>
    <row r="243" spans="1:6" ht="141" customHeight="1" outlineLevel="1">
      <c r="A243" s="167" t="s">
        <v>519</v>
      </c>
      <c r="B243" s="168" t="s">
        <v>520</v>
      </c>
      <c r="C243" s="168" t="s">
        <v>275</v>
      </c>
      <c r="D243" s="169">
        <f t="shared" si="8"/>
        <v>1597.5</v>
      </c>
      <c r="E243" s="169">
        <f t="shared" si="8"/>
        <v>1677.8</v>
      </c>
      <c r="F243" s="169">
        <f t="shared" si="8"/>
        <v>1516</v>
      </c>
    </row>
    <row r="244" spans="1:6" ht="184.5" customHeight="1" outlineLevel="5">
      <c r="A244" s="170" t="s">
        <v>521</v>
      </c>
      <c r="B244" s="171" t="s">
        <v>522</v>
      </c>
      <c r="C244" s="171" t="s">
        <v>275</v>
      </c>
      <c r="D244" s="172">
        <f>SUM(D245:D247)</f>
        <v>1597.5</v>
      </c>
      <c r="E244" s="172">
        <f>SUM(E245:E247)</f>
        <v>1677.8</v>
      </c>
      <c r="F244" s="172">
        <f>SUM(F245:F247)</f>
        <v>1516</v>
      </c>
    </row>
    <row r="245" spans="1:6" ht="94.5" outlineLevel="6">
      <c r="A245" s="170" t="s">
        <v>296</v>
      </c>
      <c r="B245" s="171" t="s">
        <v>522</v>
      </c>
      <c r="C245" s="171" t="s">
        <v>281</v>
      </c>
      <c r="D245" s="172">
        <v>1516</v>
      </c>
      <c r="E245" s="172">
        <v>1516</v>
      </c>
      <c r="F245" s="172">
        <v>1516</v>
      </c>
    </row>
    <row r="246" spans="1:6" ht="33" customHeight="1" outlineLevel="6">
      <c r="A246" s="170" t="s">
        <v>282</v>
      </c>
      <c r="B246" s="171" t="s">
        <v>522</v>
      </c>
      <c r="C246" s="171" t="s">
        <v>283</v>
      </c>
      <c r="D246" s="172">
        <v>79.5</v>
      </c>
      <c r="E246" s="172">
        <v>159.8</v>
      </c>
      <c r="F246" s="172"/>
    </row>
    <row r="247" spans="1:6" ht="15.75" outlineLevel="6">
      <c r="A247" s="170" t="s">
        <v>284</v>
      </c>
      <c r="B247" s="171" t="s">
        <v>522</v>
      </c>
      <c r="C247" s="171" t="s">
        <v>285</v>
      </c>
      <c r="D247" s="172">
        <v>2</v>
      </c>
      <c r="E247" s="172">
        <v>2</v>
      </c>
      <c r="F247" s="172"/>
    </row>
    <row r="248" spans="1:6" ht="76.5" customHeight="1">
      <c r="A248" s="167" t="s">
        <v>523</v>
      </c>
      <c r="B248" s="168" t="s">
        <v>524</v>
      </c>
      <c r="C248" s="168" t="s">
        <v>275</v>
      </c>
      <c r="D248" s="169">
        <f>SUM(D249,D252)</f>
        <v>3646.311</v>
      </c>
      <c r="E248" s="169">
        <f>SUM(E249,E252)</f>
        <v>3901.6</v>
      </c>
      <c r="F248" s="169">
        <f>SUM(F249,F252)</f>
        <v>3554.5</v>
      </c>
    </row>
    <row r="249" spans="1:6" ht="138.75" customHeight="1" outlineLevel="1">
      <c r="A249" s="167" t="s">
        <v>525</v>
      </c>
      <c r="B249" s="168" t="s">
        <v>526</v>
      </c>
      <c r="C249" s="168" t="s">
        <v>275</v>
      </c>
      <c r="D249" s="169">
        <f aca="true" t="shared" si="9" ref="D249:F250">SUM(D250)</f>
        <v>87.811</v>
      </c>
      <c r="E249" s="169">
        <f t="shared" si="9"/>
        <v>200</v>
      </c>
      <c r="F249" s="169">
        <f t="shared" si="9"/>
        <v>200</v>
      </c>
    </row>
    <row r="250" spans="1:6" ht="152.25" customHeight="1" outlineLevel="5">
      <c r="A250" s="170" t="s">
        <v>527</v>
      </c>
      <c r="B250" s="171" t="s">
        <v>528</v>
      </c>
      <c r="C250" s="171" t="s">
        <v>275</v>
      </c>
      <c r="D250" s="172">
        <f t="shared" si="9"/>
        <v>87.811</v>
      </c>
      <c r="E250" s="172">
        <f t="shared" si="9"/>
        <v>200</v>
      </c>
      <c r="F250" s="172">
        <f t="shared" si="9"/>
        <v>200</v>
      </c>
    </row>
    <row r="251" spans="1:6" ht="15.75" outlineLevel="6">
      <c r="A251" s="170" t="s">
        <v>284</v>
      </c>
      <c r="B251" s="171" t="s">
        <v>528</v>
      </c>
      <c r="C251" s="171" t="s">
        <v>285</v>
      </c>
      <c r="D251" s="172">
        <v>87.811</v>
      </c>
      <c r="E251" s="172">
        <v>200</v>
      </c>
      <c r="F251" s="172">
        <v>200</v>
      </c>
    </row>
    <row r="252" spans="1:6" ht="141.75" outlineLevel="1">
      <c r="A252" s="167" t="s">
        <v>529</v>
      </c>
      <c r="B252" s="168" t="s">
        <v>530</v>
      </c>
      <c r="C252" s="168" t="s">
        <v>275</v>
      </c>
      <c r="D252" s="169">
        <f>SUM(D253)</f>
        <v>3558.5</v>
      </c>
      <c r="E252" s="169">
        <f>SUM(E253)</f>
        <v>3701.6</v>
      </c>
      <c r="F252" s="169">
        <f>SUM(F253)</f>
        <v>3354.5</v>
      </c>
    </row>
    <row r="253" spans="1:6" ht="171.75" customHeight="1" outlineLevel="5">
      <c r="A253" s="170" t="s">
        <v>531</v>
      </c>
      <c r="B253" s="171" t="s">
        <v>532</v>
      </c>
      <c r="C253" s="171" t="s">
        <v>275</v>
      </c>
      <c r="D253" s="172">
        <f>SUM(D254:D256)</f>
        <v>3558.5</v>
      </c>
      <c r="E253" s="172">
        <f>SUM(E254:E256)</f>
        <v>3701.6</v>
      </c>
      <c r="F253" s="172">
        <f>SUM(F254:F256)</f>
        <v>3354.5</v>
      </c>
    </row>
    <row r="254" spans="1:6" ht="94.5" outlineLevel="6">
      <c r="A254" s="170" t="s">
        <v>296</v>
      </c>
      <c r="B254" s="171" t="s">
        <v>532</v>
      </c>
      <c r="C254" s="171" t="s">
        <v>281</v>
      </c>
      <c r="D254" s="172">
        <v>3351.5</v>
      </c>
      <c r="E254" s="172">
        <v>3354.5</v>
      </c>
      <c r="F254" s="172">
        <v>3351.5</v>
      </c>
    </row>
    <row r="255" spans="1:6" ht="33" customHeight="1" outlineLevel="6">
      <c r="A255" s="170" t="s">
        <v>282</v>
      </c>
      <c r="B255" s="171" t="s">
        <v>532</v>
      </c>
      <c r="C255" s="171" t="s">
        <v>283</v>
      </c>
      <c r="D255" s="172">
        <v>205</v>
      </c>
      <c r="E255" s="172">
        <v>345.1</v>
      </c>
      <c r="F255" s="172">
        <v>2.5</v>
      </c>
    </row>
    <row r="256" spans="1:6" ht="15.75" outlineLevel="6">
      <c r="A256" s="170" t="s">
        <v>284</v>
      </c>
      <c r="B256" s="171" t="s">
        <v>532</v>
      </c>
      <c r="C256" s="171" t="s">
        <v>285</v>
      </c>
      <c r="D256" s="172">
        <v>2</v>
      </c>
      <c r="E256" s="172">
        <v>2</v>
      </c>
      <c r="F256" s="172">
        <v>0.5</v>
      </c>
    </row>
    <row r="257" spans="1:6" ht="63">
      <c r="A257" s="167" t="s">
        <v>533</v>
      </c>
      <c r="B257" s="168" t="s">
        <v>534</v>
      </c>
      <c r="C257" s="168" t="s">
        <v>275</v>
      </c>
      <c r="D257" s="169">
        <f>SUM(D258,D266,D270,D277,D282,D287)</f>
        <v>17675.358</v>
      </c>
      <c r="E257" s="169">
        <f>SUM(E258,E266,E270,E277,E282,E287)</f>
        <v>18970</v>
      </c>
      <c r="F257" s="169">
        <f>SUM(F258,F266,F270,F277,F282,F287)</f>
        <v>16835.399999999998</v>
      </c>
    </row>
    <row r="258" spans="1:6" ht="94.5" outlineLevel="1">
      <c r="A258" s="167" t="s">
        <v>535</v>
      </c>
      <c r="B258" s="168" t="s">
        <v>536</v>
      </c>
      <c r="C258" s="168" t="s">
        <v>275</v>
      </c>
      <c r="D258" s="169">
        <f>SUM(D259,D261,D264)</f>
        <v>54.958</v>
      </c>
      <c r="E258" s="169">
        <f>SUM(E259,E261,E264)</f>
        <v>96</v>
      </c>
      <c r="F258" s="169">
        <f>SUM(F259,F261,F264)</f>
        <v>60</v>
      </c>
    </row>
    <row r="259" spans="1:6" ht="144" customHeight="1" outlineLevel="5">
      <c r="A259" s="170" t="s">
        <v>537</v>
      </c>
      <c r="B259" s="171" t="s">
        <v>538</v>
      </c>
      <c r="C259" s="171" t="s">
        <v>275</v>
      </c>
      <c r="D259" s="172">
        <f>SUM(D260)</f>
        <v>1.9</v>
      </c>
      <c r="E259" s="172">
        <f>SUM(E260)</f>
        <v>60</v>
      </c>
      <c r="F259" s="172">
        <f>SUM(F260)</f>
        <v>60</v>
      </c>
    </row>
    <row r="260" spans="1:6" ht="31.5" customHeight="1" outlineLevel="6">
      <c r="A260" s="170" t="s">
        <v>282</v>
      </c>
      <c r="B260" s="171" t="s">
        <v>538</v>
      </c>
      <c r="C260" s="171" t="s">
        <v>283</v>
      </c>
      <c r="D260" s="172">
        <v>1.9</v>
      </c>
      <c r="E260" s="172">
        <v>60</v>
      </c>
      <c r="F260" s="172">
        <v>60</v>
      </c>
    </row>
    <row r="261" spans="1:6" ht="31.5" customHeight="1" outlineLevel="6">
      <c r="A261" s="173" t="s">
        <v>286</v>
      </c>
      <c r="B261" s="171" t="s">
        <v>539</v>
      </c>
      <c r="C261" s="171" t="s">
        <v>275</v>
      </c>
      <c r="D261" s="172">
        <f aca="true" t="shared" si="10" ref="D261:F262">SUM(D262)</f>
        <v>30</v>
      </c>
      <c r="E261" s="172">
        <f t="shared" si="10"/>
        <v>0</v>
      </c>
      <c r="F261" s="172">
        <f t="shared" si="10"/>
        <v>0</v>
      </c>
    </row>
    <row r="262" spans="1:6" ht="232.5" customHeight="1" outlineLevel="6">
      <c r="A262" s="170" t="s">
        <v>540</v>
      </c>
      <c r="B262" s="171" t="s">
        <v>541</v>
      </c>
      <c r="C262" s="171" t="s">
        <v>275</v>
      </c>
      <c r="D262" s="172">
        <f t="shared" si="10"/>
        <v>30</v>
      </c>
      <c r="E262" s="172">
        <f t="shared" si="10"/>
        <v>0</v>
      </c>
      <c r="F262" s="172">
        <f t="shared" si="10"/>
        <v>0</v>
      </c>
    </row>
    <row r="263" spans="1:6" ht="31.5" customHeight="1" outlineLevel="6">
      <c r="A263" s="170" t="s">
        <v>282</v>
      </c>
      <c r="B263" s="171" t="s">
        <v>541</v>
      </c>
      <c r="C263" s="171" t="s">
        <v>283</v>
      </c>
      <c r="D263" s="172">
        <v>30</v>
      </c>
      <c r="E263" s="172"/>
      <c r="F263" s="172"/>
    </row>
    <row r="264" spans="1:6" ht="124.5" customHeight="1" outlineLevel="5">
      <c r="A264" s="170" t="s">
        <v>542</v>
      </c>
      <c r="B264" s="171" t="s">
        <v>543</v>
      </c>
      <c r="C264" s="171" t="s">
        <v>275</v>
      </c>
      <c r="D264" s="172">
        <f>SUM(D265)</f>
        <v>23.058</v>
      </c>
      <c r="E264" s="172">
        <f>SUM(E265)</f>
        <v>36</v>
      </c>
      <c r="F264" s="172">
        <f>SUM(F265)</f>
        <v>0</v>
      </c>
    </row>
    <row r="265" spans="1:6" ht="17.25" customHeight="1" outlineLevel="6">
      <c r="A265" s="170" t="s">
        <v>284</v>
      </c>
      <c r="B265" s="171" t="s">
        <v>543</v>
      </c>
      <c r="C265" s="171" t="s">
        <v>285</v>
      </c>
      <c r="D265" s="172">
        <v>23.058</v>
      </c>
      <c r="E265" s="172">
        <v>36</v>
      </c>
      <c r="F265" s="172"/>
    </row>
    <row r="266" spans="1:6" ht="94.5" outlineLevel="1">
      <c r="A266" s="167" t="s">
        <v>544</v>
      </c>
      <c r="B266" s="168" t="s">
        <v>545</v>
      </c>
      <c r="C266" s="168" t="s">
        <v>275</v>
      </c>
      <c r="D266" s="169">
        <f>SUM(D267)</f>
        <v>818.5</v>
      </c>
      <c r="E266" s="169">
        <f>SUM(E267)</f>
        <v>818.5</v>
      </c>
      <c r="F266" s="169">
        <f>SUM(F267)</f>
        <v>652.9</v>
      </c>
    </row>
    <row r="267" spans="1:6" ht="156" customHeight="1" outlineLevel="5">
      <c r="A267" s="170" t="s">
        <v>546</v>
      </c>
      <c r="B267" s="171" t="s">
        <v>547</v>
      </c>
      <c r="C267" s="171" t="s">
        <v>275</v>
      </c>
      <c r="D267" s="172">
        <f>SUM(D268:D269)</f>
        <v>818.5</v>
      </c>
      <c r="E267" s="172">
        <f>SUM(E268:E269)</f>
        <v>818.5</v>
      </c>
      <c r="F267" s="172">
        <f>SUM(F268:F269)</f>
        <v>652.9</v>
      </c>
    </row>
    <row r="268" spans="1:6" ht="35.25" customHeight="1" outlineLevel="5">
      <c r="A268" s="170" t="s">
        <v>282</v>
      </c>
      <c r="B268" s="171" t="s">
        <v>547</v>
      </c>
      <c r="C268" s="171" t="s">
        <v>283</v>
      </c>
      <c r="D268" s="175">
        <v>8.1</v>
      </c>
      <c r="E268" s="172">
        <v>8.1</v>
      </c>
      <c r="F268" s="172">
        <v>6.5</v>
      </c>
    </row>
    <row r="269" spans="1:6" ht="31.5" outlineLevel="6">
      <c r="A269" s="170" t="s">
        <v>292</v>
      </c>
      <c r="B269" s="171" t="s">
        <v>547</v>
      </c>
      <c r="C269" s="171" t="s">
        <v>293</v>
      </c>
      <c r="D269" s="175">
        <v>810.4</v>
      </c>
      <c r="E269" s="172">
        <v>810.4</v>
      </c>
      <c r="F269" s="172">
        <v>646.4</v>
      </c>
    </row>
    <row r="270" spans="1:6" ht="110.25" outlineLevel="1">
      <c r="A270" s="167" t="s">
        <v>548</v>
      </c>
      <c r="B270" s="168" t="s">
        <v>549</v>
      </c>
      <c r="C270" s="168" t="s">
        <v>275</v>
      </c>
      <c r="D270" s="169">
        <f>SUM(D271,D273,D275)</f>
        <v>293.7</v>
      </c>
      <c r="E270" s="169">
        <f>SUM(E271,E273,E275)</f>
        <v>387</v>
      </c>
      <c r="F270" s="169">
        <f>SUM(F271,F273,F275)</f>
        <v>0</v>
      </c>
    </row>
    <row r="271" spans="1:6" ht="183" customHeight="1" outlineLevel="4">
      <c r="A271" s="170" t="s">
        <v>550</v>
      </c>
      <c r="B271" s="171" t="s">
        <v>551</v>
      </c>
      <c r="C271" s="171" t="s">
        <v>275</v>
      </c>
      <c r="D271" s="172">
        <f>SUM(D272)</f>
        <v>208.7</v>
      </c>
      <c r="E271" s="172">
        <f>SUM(E272)</f>
        <v>250</v>
      </c>
      <c r="F271" s="172">
        <f>SUM(F272)</f>
        <v>0</v>
      </c>
    </row>
    <row r="272" spans="1:6" ht="33" customHeight="1" outlineLevel="6">
      <c r="A272" s="170" t="s">
        <v>282</v>
      </c>
      <c r="B272" s="171" t="s">
        <v>551</v>
      </c>
      <c r="C272" s="171" t="s">
        <v>283</v>
      </c>
      <c r="D272" s="172">
        <v>208.7</v>
      </c>
      <c r="E272" s="172">
        <v>250</v>
      </c>
      <c r="F272" s="172"/>
    </row>
    <row r="273" spans="1:6" ht="133.5" customHeight="1" outlineLevel="5">
      <c r="A273" s="170" t="s">
        <v>552</v>
      </c>
      <c r="B273" s="171" t="s">
        <v>553</v>
      </c>
      <c r="C273" s="171" t="s">
        <v>275</v>
      </c>
      <c r="D273" s="172">
        <f>SUM(D274)</f>
        <v>70</v>
      </c>
      <c r="E273" s="172">
        <f>SUM(E274)</f>
        <v>80</v>
      </c>
      <c r="F273" s="172">
        <f>SUM(F274)</f>
        <v>0</v>
      </c>
    </row>
    <row r="274" spans="1:6" ht="33" customHeight="1" outlineLevel="6">
      <c r="A274" s="170" t="s">
        <v>282</v>
      </c>
      <c r="B274" s="171" t="s">
        <v>553</v>
      </c>
      <c r="C274" s="171" t="s">
        <v>283</v>
      </c>
      <c r="D274" s="172">
        <v>70</v>
      </c>
      <c r="E274" s="172">
        <v>80</v>
      </c>
      <c r="F274" s="172"/>
    </row>
    <row r="275" spans="1:6" ht="120.75" customHeight="1" outlineLevel="5">
      <c r="A275" s="170" t="s">
        <v>554</v>
      </c>
      <c r="B275" s="171" t="s">
        <v>555</v>
      </c>
      <c r="C275" s="171" t="s">
        <v>275</v>
      </c>
      <c r="D275" s="172">
        <f>SUM(D276)</f>
        <v>15</v>
      </c>
      <c r="E275" s="172">
        <f>SUM(E276)</f>
        <v>57</v>
      </c>
      <c r="F275" s="172">
        <f>SUM(F276)</f>
        <v>0</v>
      </c>
    </row>
    <row r="276" spans="1:6" ht="33.75" customHeight="1" outlineLevel="6">
      <c r="A276" s="170" t="s">
        <v>282</v>
      </c>
      <c r="B276" s="171" t="s">
        <v>555</v>
      </c>
      <c r="C276" s="171" t="s">
        <v>283</v>
      </c>
      <c r="D276" s="172">
        <v>15</v>
      </c>
      <c r="E276" s="172">
        <v>57</v>
      </c>
      <c r="F276" s="172"/>
    </row>
    <row r="277" spans="1:6" ht="131.25" customHeight="1" outlineLevel="1">
      <c r="A277" s="167" t="s">
        <v>556</v>
      </c>
      <c r="B277" s="168" t="s">
        <v>557</v>
      </c>
      <c r="C277" s="168" t="s">
        <v>275</v>
      </c>
      <c r="D277" s="169">
        <f>SUM(D278,D280)</f>
        <v>200</v>
      </c>
      <c r="E277" s="169">
        <f>SUM(E278,E280)</f>
        <v>222.7</v>
      </c>
      <c r="F277" s="169">
        <f>SUM(F278,F280)</f>
        <v>168.7</v>
      </c>
    </row>
    <row r="278" spans="1:6" ht="141.75" customHeight="1" outlineLevel="5">
      <c r="A278" s="170" t="s">
        <v>558</v>
      </c>
      <c r="B278" s="171" t="s">
        <v>559</v>
      </c>
      <c r="C278" s="171" t="s">
        <v>275</v>
      </c>
      <c r="D278" s="172">
        <f>SUM(D279)</f>
        <v>120</v>
      </c>
      <c r="E278" s="172">
        <f>SUM(E279)</f>
        <v>152.7</v>
      </c>
      <c r="F278" s="172">
        <f>SUM(F279)</f>
        <v>113.7</v>
      </c>
    </row>
    <row r="279" spans="1:6" ht="30" customHeight="1" outlineLevel="6">
      <c r="A279" s="170" t="s">
        <v>282</v>
      </c>
      <c r="B279" s="171" t="s">
        <v>559</v>
      </c>
      <c r="C279" s="171" t="s">
        <v>283</v>
      </c>
      <c r="D279" s="172">
        <v>120</v>
      </c>
      <c r="E279" s="172">
        <v>152.7</v>
      </c>
      <c r="F279" s="172">
        <v>113.7</v>
      </c>
    </row>
    <row r="280" spans="1:6" ht="173.25" customHeight="1" outlineLevel="6">
      <c r="A280" s="170" t="s">
        <v>560</v>
      </c>
      <c r="B280" s="171" t="s">
        <v>561</v>
      </c>
      <c r="C280" s="171" t="s">
        <v>275</v>
      </c>
      <c r="D280" s="172">
        <f>SUM(D281)</f>
        <v>80</v>
      </c>
      <c r="E280" s="172">
        <f>SUM(E281)</f>
        <v>70</v>
      </c>
      <c r="F280" s="172">
        <f>SUM(F281)</f>
        <v>55</v>
      </c>
    </row>
    <row r="281" spans="1:6" ht="30" customHeight="1" outlineLevel="6">
      <c r="A281" s="170" t="s">
        <v>282</v>
      </c>
      <c r="B281" s="171" t="s">
        <v>561</v>
      </c>
      <c r="C281" s="171" t="s">
        <v>283</v>
      </c>
      <c r="D281" s="175">
        <v>80</v>
      </c>
      <c r="E281" s="172">
        <v>70</v>
      </c>
      <c r="F281" s="172">
        <v>55</v>
      </c>
    </row>
    <row r="282" spans="1:6" ht="94.5" outlineLevel="1">
      <c r="A282" s="167" t="s">
        <v>562</v>
      </c>
      <c r="B282" s="168" t="s">
        <v>563</v>
      </c>
      <c r="C282" s="168" t="s">
        <v>275</v>
      </c>
      <c r="D282" s="169">
        <f>SUM(D283,D285)</f>
        <v>52</v>
      </c>
      <c r="E282" s="169">
        <f>SUM(E283,E285)</f>
        <v>68</v>
      </c>
      <c r="F282" s="169">
        <f>SUM(F283,F285)</f>
        <v>0</v>
      </c>
    </row>
    <row r="283" spans="1:6" ht="105" customHeight="1" outlineLevel="5">
      <c r="A283" s="170" t="s">
        <v>564</v>
      </c>
      <c r="B283" s="171" t="s">
        <v>565</v>
      </c>
      <c r="C283" s="171" t="s">
        <v>275</v>
      </c>
      <c r="D283" s="172">
        <f>SUM(D284)</f>
        <v>26</v>
      </c>
      <c r="E283" s="172">
        <f>SUM(E284)</f>
        <v>38</v>
      </c>
      <c r="F283" s="172">
        <f>SUM(F284)</f>
        <v>0</v>
      </c>
    </row>
    <row r="284" spans="1:6" ht="28.5" customHeight="1" outlineLevel="6">
      <c r="A284" s="170" t="s">
        <v>282</v>
      </c>
      <c r="B284" s="171" t="s">
        <v>565</v>
      </c>
      <c r="C284" s="171" t="s">
        <v>283</v>
      </c>
      <c r="D284" s="172">
        <v>26</v>
      </c>
      <c r="E284" s="172">
        <v>38</v>
      </c>
      <c r="F284" s="172"/>
    </row>
    <row r="285" spans="1:6" ht="108.75" customHeight="1" outlineLevel="5">
      <c r="A285" s="170" t="s">
        <v>566</v>
      </c>
      <c r="B285" s="171" t="s">
        <v>567</v>
      </c>
      <c r="C285" s="171" t="s">
        <v>275</v>
      </c>
      <c r="D285" s="172">
        <f>SUM(D286)</f>
        <v>26</v>
      </c>
      <c r="E285" s="172">
        <f>SUM(E286)</f>
        <v>30</v>
      </c>
      <c r="F285" s="172">
        <f>SUM(F286)</f>
        <v>0</v>
      </c>
    </row>
    <row r="286" spans="1:6" ht="32.25" customHeight="1" outlineLevel="6">
      <c r="A286" s="170" t="s">
        <v>282</v>
      </c>
      <c r="B286" s="171" t="s">
        <v>567</v>
      </c>
      <c r="C286" s="171" t="s">
        <v>283</v>
      </c>
      <c r="D286" s="172">
        <v>26</v>
      </c>
      <c r="E286" s="172">
        <v>30</v>
      </c>
      <c r="F286" s="172"/>
    </row>
    <row r="287" spans="1:6" ht="126" outlineLevel="1">
      <c r="A287" s="167" t="s">
        <v>568</v>
      </c>
      <c r="B287" s="168" t="s">
        <v>569</v>
      </c>
      <c r="C287" s="168" t="s">
        <v>275</v>
      </c>
      <c r="D287" s="169">
        <f>SUM(D288,D290,D295,D297)</f>
        <v>16256.2</v>
      </c>
      <c r="E287" s="169">
        <f>SUM(E288,E290,E295,E297)</f>
        <v>17377.8</v>
      </c>
      <c r="F287" s="169">
        <f>SUM(F288,F290,F295,F297)</f>
        <v>15953.8</v>
      </c>
    </row>
    <row r="288" spans="1:6" ht="140.25" customHeight="1" outlineLevel="5">
      <c r="A288" s="170" t="s">
        <v>570</v>
      </c>
      <c r="B288" s="171" t="s">
        <v>571</v>
      </c>
      <c r="C288" s="171" t="s">
        <v>275</v>
      </c>
      <c r="D288" s="172">
        <f>SUM(D289)</f>
        <v>1117.74</v>
      </c>
      <c r="E288" s="172">
        <f>SUM(E289)</f>
        <v>1009</v>
      </c>
      <c r="F288" s="172">
        <f>SUM(F289)</f>
        <v>1009</v>
      </c>
    </row>
    <row r="289" spans="1:6" ht="94.5" outlineLevel="6">
      <c r="A289" s="170" t="s">
        <v>296</v>
      </c>
      <c r="B289" s="171" t="s">
        <v>571</v>
      </c>
      <c r="C289" s="171" t="s">
        <v>281</v>
      </c>
      <c r="D289" s="172">
        <v>1117.74</v>
      </c>
      <c r="E289" s="172">
        <v>1009</v>
      </c>
      <c r="F289" s="172">
        <v>1009</v>
      </c>
    </row>
    <row r="290" spans="1:6" ht="138.75" customHeight="1" outlineLevel="5">
      <c r="A290" s="170" t="s">
        <v>572</v>
      </c>
      <c r="B290" s="171" t="s">
        <v>573</v>
      </c>
      <c r="C290" s="171" t="s">
        <v>275</v>
      </c>
      <c r="D290" s="172">
        <f>SUM(D291:D294)</f>
        <v>14767.160000000002</v>
      </c>
      <c r="E290" s="172">
        <f>SUM(E291:E294)</f>
        <v>16168.8</v>
      </c>
      <c r="F290" s="172">
        <f>SUM(F291:F294)</f>
        <v>14944.8</v>
      </c>
    </row>
    <row r="291" spans="1:6" ht="94.5" outlineLevel="6">
      <c r="A291" s="170" t="s">
        <v>296</v>
      </c>
      <c r="B291" s="171" t="s">
        <v>573</v>
      </c>
      <c r="C291" s="171" t="s">
        <v>281</v>
      </c>
      <c r="D291" s="172">
        <v>12336.274</v>
      </c>
      <c r="E291" s="172">
        <v>12632</v>
      </c>
      <c r="F291" s="172">
        <v>12627</v>
      </c>
    </row>
    <row r="292" spans="1:6" ht="30.75" customHeight="1" outlineLevel="6">
      <c r="A292" s="170" t="s">
        <v>282</v>
      </c>
      <c r="B292" s="171" t="s">
        <v>573</v>
      </c>
      <c r="C292" s="171" t="s">
        <v>283</v>
      </c>
      <c r="D292" s="172">
        <v>2350.46</v>
      </c>
      <c r="E292" s="172">
        <v>3474.8</v>
      </c>
      <c r="F292" s="172">
        <v>2255.8</v>
      </c>
    </row>
    <row r="293" spans="1:6" ht="30.75" customHeight="1" outlineLevel="6">
      <c r="A293" s="170" t="s">
        <v>292</v>
      </c>
      <c r="B293" s="171" t="s">
        <v>573</v>
      </c>
      <c r="C293" s="171" t="s">
        <v>293</v>
      </c>
      <c r="D293" s="172">
        <v>42.726</v>
      </c>
      <c r="E293" s="172"/>
      <c r="F293" s="172"/>
    </row>
    <row r="294" spans="1:6" ht="15.75" outlineLevel="6">
      <c r="A294" s="170" t="s">
        <v>284</v>
      </c>
      <c r="B294" s="171" t="s">
        <v>573</v>
      </c>
      <c r="C294" s="171" t="s">
        <v>285</v>
      </c>
      <c r="D294" s="172">
        <v>37.7</v>
      </c>
      <c r="E294" s="172">
        <v>62</v>
      </c>
      <c r="F294" s="172">
        <v>62</v>
      </c>
    </row>
    <row r="295" spans="1:6" ht="171" customHeight="1" outlineLevel="5">
      <c r="A295" s="170" t="s">
        <v>574</v>
      </c>
      <c r="B295" s="171" t="s">
        <v>575</v>
      </c>
      <c r="C295" s="171" t="s">
        <v>275</v>
      </c>
      <c r="D295" s="172">
        <f>SUM(D296)</f>
        <v>15</v>
      </c>
      <c r="E295" s="172">
        <f>SUM(E296)</f>
        <v>200</v>
      </c>
      <c r="F295" s="172">
        <f>SUM(F296)</f>
        <v>0</v>
      </c>
    </row>
    <row r="296" spans="1:6" ht="30" customHeight="1" outlineLevel="6">
      <c r="A296" s="170" t="s">
        <v>282</v>
      </c>
      <c r="B296" s="171" t="s">
        <v>575</v>
      </c>
      <c r="C296" s="171" t="s">
        <v>283</v>
      </c>
      <c r="D296" s="172">
        <v>15</v>
      </c>
      <c r="E296" s="172">
        <v>200</v>
      </c>
      <c r="F296" s="172"/>
    </row>
    <row r="297" spans="1:6" ht="30" customHeight="1" outlineLevel="6">
      <c r="A297" s="170" t="s">
        <v>286</v>
      </c>
      <c r="B297" s="171" t="s">
        <v>576</v>
      </c>
      <c r="C297" s="171" t="s">
        <v>275</v>
      </c>
      <c r="D297" s="172">
        <f>SUM(D298,D300,D302,D304)</f>
        <v>356.3</v>
      </c>
      <c r="E297" s="172">
        <f>SUM(E298,E300,E302,E304)</f>
        <v>0</v>
      </c>
      <c r="F297" s="172">
        <f>SUM(F298,F300,F302,F304)</f>
        <v>0</v>
      </c>
    </row>
    <row r="298" spans="1:6" ht="185.25" customHeight="1" outlineLevel="6">
      <c r="A298" s="170" t="s">
        <v>577</v>
      </c>
      <c r="B298" s="171" t="s">
        <v>578</v>
      </c>
      <c r="C298" s="171" t="s">
        <v>275</v>
      </c>
      <c r="D298" s="172">
        <f>SUM(D299)</f>
        <v>6</v>
      </c>
      <c r="E298" s="172">
        <f>SUM(E299)</f>
        <v>0</v>
      </c>
      <c r="F298" s="172">
        <f>SUM(F299)</f>
        <v>0</v>
      </c>
    </row>
    <row r="299" spans="1:6" ht="30" customHeight="1" outlineLevel="6">
      <c r="A299" s="170" t="s">
        <v>282</v>
      </c>
      <c r="B299" s="171" t="s">
        <v>578</v>
      </c>
      <c r="C299" s="171" t="s">
        <v>283</v>
      </c>
      <c r="D299" s="172">
        <v>6</v>
      </c>
      <c r="E299" s="172"/>
      <c r="F299" s="172"/>
    </row>
    <row r="300" spans="1:6" ht="186" customHeight="1" outlineLevel="6">
      <c r="A300" s="170" t="s">
        <v>579</v>
      </c>
      <c r="B300" s="171" t="s">
        <v>580</v>
      </c>
      <c r="C300" s="171" t="s">
        <v>275</v>
      </c>
      <c r="D300" s="172">
        <f>SUM(D301)</f>
        <v>6</v>
      </c>
      <c r="E300" s="172">
        <f>SUM(E301)</f>
        <v>0</v>
      </c>
      <c r="F300" s="172">
        <f>SUM(F301)</f>
        <v>0</v>
      </c>
    </row>
    <row r="301" spans="1:6" ht="30" customHeight="1" outlineLevel="6">
      <c r="A301" s="170" t="s">
        <v>282</v>
      </c>
      <c r="B301" s="171" t="s">
        <v>580</v>
      </c>
      <c r="C301" s="171" t="s">
        <v>283</v>
      </c>
      <c r="D301" s="172">
        <v>6</v>
      </c>
      <c r="E301" s="172"/>
      <c r="F301" s="172"/>
    </row>
    <row r="302" spans="1:6" ht="171" customHeight="1" outlineLevel="6">
      <c r="A302" s="170" t="s">
        <v>581</v>
      </c>
      <c r="B302" s="171" t="s">
        <v>582</v>
      </c>
      <c r="C302" s="171" t="s">
        <v>275</v>
      </c>
      <c r="D302" s="172">
        <f>SUM(D303)</f>
        <v>73.3</v>
      </c>
      <c r="E302" s="172">
        <f>SUM(E303)</f>
        <v>0</v>
      </c>
      <c r="F302" s="172">
        <f>SUM(F303)</f>
        <v>0</v>
      </c>
    </row>
    <row r="303" spans="1:6" ht="30" customHeight="1" outlineLevel="6">
      <c r="A303" s="170" t="s">
        <v>282</v>
      </c>
      <c r="B303" s="171" t="s">
        <v>582</v>
      </c>
      <c r="C303" s="171" t="s">
        <v>283</v>
      </c>
      <c r="D303" s="172">
        <v>73.3</v>
      </c>
      <c r="E303" s="172"/>
      <c r="F303" s="172"/>
    </row>
    <row r="304" spans="1:6" ht="218.25" customHeight="1" outlineLevel="6">
      <c r="A304" s="170" t="s">
        <v>583</v>
      </c>
      <c r="B304" s="171" t="s">
        <v>584</v>
      </c>
      <c r="C304" s="171" t="s">
        <v>275</v>
      </c>
      <c r="D304" s="172">
        <f>SUM(D305)</f>
        <v>271</v>
      </c>
      <c r="E304" s="172">
        <f>SUM(E305)</f>
        <v>0</v>
      </c>
      <c r="F304" s="172">
        <f>SUM(F305)</f>
        <v>0</v>
      </c>
    </row>
    <row r="305" spans="1:6" ht="30" customHeight="1" outlineLevel="6">
      <c r="A305" s="170" t="s">
        <v>282</v>
      </c>
      <c r="B305" s="171" t="s">
        <v>584</v>
      </c>
      <c r="C305" s="171" t="s">
        <v>283</v>
      </c>
      <c r="D305" s="172">
        <v>271</v>
      </c>
      <c r="E305" s="172"/>
      <c r="F305" s="172"/>
    </row>
    <row r="306" spans="1:6" ht="68.25" customHeight="1" outlineLevel="6">
      <c r="A306" s="178" t="s">
        <v>585</v>
      </c>
      <c r="B306" s="168" t="s">
        <v>586</v>
      </c>
      <c r="C306" s="168" t="s">
        <v>275</v>
      </c>
      <c r="D306" s="169">
        <f>SUM(D307,D312)</f>
        <v>110</v>
      </c>
      <c r="E306" s="169">
        <f>SUM(E307,E312)</f>
        <v>200</v>
      </c>
      <c r="F306" s="169">
        <f>SUM(F307,F312)</f>
        <v>63.5</v>
      </c>
    </row>
    <row r="307" spans="1:6" ht="126.75" customHeight="1" outlineLevel="6">
      <c r="A307" s="178" t="s">
        <v>587</v>
      </c>
      <c r="B307" s="168" t="s">
        <v>588</v>
      </c>
      <c r="C307" s="168" t="s">
        <v>275</v>
      </c>
      <c r="D307" s="169">
        <f>SUM(D308,D310)</f>
        <v>40</v>
      </c>
      <c r="E307" s="169">
        <f>SUM(E308,E310)</f>
        <v>50</v>
      </c>
      <c r="F307" s="169">
        <f>SUM(F308,F310)</f>
        <v>50</v>
      </c>
    </row>
    <row r="308" spans="1:6" ht="159.75" customHeight="1" outlineLevel="6">
      <c r="A308" s="173" t="s">
        <v>589</v>
      </c>
      <c r="B308" s="171" t="s">
        <v>590</v>
      </c>
      <c r="C308" s="171" t="s">
        <v>275</v>
      </c>
      <c r="D308" s="172">
        <f>SUM(D309)</f>
        <v>30</v>
      </c>
      <c r="E308" s="172">
        <f>SUM(E309)</f>
        <v>35</v>
      </c>
      <c r="F308" s="172">
        <f>SUM(F309)</f>
        <v>35</v>
      </c>
    </row>
    <row r="309" spans="1:6" ht="33.75" customHeight="1" outlineLevel="6">
      <c r="A309" s="170" t="s">
        <v>282</v>
      </c>
      <c r="B309" s="171" t="s">
        <v>590</v>
      </c>
      <c r="C309" s="171" t="s">
        <v>283</v>
      </c>
      <c r="D309" s="172">
        <v>30</v>
      </c>
      <c r="E309" s="172">
        <v>35</v>
      </c>
      <c r="F309" s="172">
        <v>35</v>
      </c>
    </row>
    <row r="310" spans="1:6" ht="190.5" customHeight="1" outlineLevel="6">
      <c r="A310" s="173" t="s">
        <v>591</v>
      </c>
      <c r="B310" s="171" t="s">
        <v>592</v>
      </c>
      <c r="C310" s="171" t="s">
        <v>275</v>
      </c>
      <c r="D310" s="172">
        <f>SUM(D311)</f>
        <v>10</v>
      </c>
      <c r="E310" s="172">
        <f>SUM(E311)</f>
        <v>15</v>
      </c>
      <c r="F310" s="172">
        <f>SUM(F311)</f>
        <v>15</v>
      </c>
    </row>
    <row r="311" spans="1:6" ht="29.25" customHeight="1" outlineLevel="6">
      <c r="A311" s="170" t="s">
        <v>282</v>
      </c>
      <c r="B311" s="171" t="s">
        <v>592</v>
      </c>
      <c r="C311" s="171" t="s">
        <v>283</v>
      </c>
      <c r="D311" s="172">
        <v>10</v>
      </c>
      <c r="E311" s="172">
        <v>15</v>
      </c>
      <c r="F311" s="172">
        <v>15</v>
      </c>
    </row>
    <row r="312" spans="1:6" ht="111.75" customHeight="1" outlineLevel="6">
      <c r="A312" s="180" t="s">
        <v>593</v>
      </c>
      <c r="B312" s="168" t="s">
        <v>594</v>
      </c>
      <c r="C312" s="168" t="s">
        <v>275</v>
      </c>
      <c r="D312" s="169">
        <f>SUM(D313,D315)</f>
        <v>70</v>
      </c>
      <c r="E312" s="169">
        <f>SUM(E313,E315)</f>
        <v>150</v>
      </c>
      <c r="F312" s="169">
        <f>SUM(F313,F315)</f>
        <v>13.5</v>
      </c>
    </row>
    <row r="313" spans="1:6" ht="156" customHeight="1" outlineLevel="6">
      <c r="A313" s="173" t="s">
        <v>595</v>
      </c>
      <c r="B313" s="171" t="s">
        <v>596</v>
      </c>
      <c r="C313" s="171" t="s">
        <v>275</v>
      </c>
      <c r="D313" s="172">
        <f>SUM(D314)</f>
        <v>30</v>
      </c>
      <c r="E313" s="172">
        <f>SUM(E314)</f>
        <v>80</v>
      </c>
      <c r="F313" s="172">
        <f>SUM(F314)</f>
        <v>13.5</v>
      </c>
    </row>
    <row r="314" spans="1:6" ht="33" customHeight="1" outlineLevel="6">
      <c r="A314" s="170" t="s">
        <v>282</v>
      </c>
      <c r="B314" s="171" t="s">
        <v>596</v>
      </c>
      <c r="C314" s="171" t="s">
        <v>283</v>
      </c>
      <c r="D314" s="172">
        <v>30</v>
      </c>
      <c r="E314" s="172">
        <v>80</v>
      </c>
      <c r="F314" s="172">
        <v>13.5</v>
      </c>
    </row>
    <row r="315" spans="1:6" ht="157.5" customHeight="1" outlineLevel="6">
      <c r="A315" s="173" t="s">
        <v>597</v>
      </c>
      <c r="B315" s="171" t="s">
        <v>598</v>
      </c>
      <c r="C315" s="171" t="s">
        <v>275</v>
      </c>
      <c r="D315" s="172">
        <f>SUM(D316:D317)</f>
        <v>40</v>
      </c>
      <c r="E315" s="172">
        <f>SUM(E316:E317)</f>
        <v>70</v>
      </c>
      <c r="F315" s="172">
        <f>SUM(F316:F317)</f>
        <v>0</v>
      </c>
    </row>
    <row r="316" spans="1:6" ht="30" customHeight="1" outlineLevel="6">
      <c r="A316" s="170" t="s">
        <v>282</v>
      </c>
      <c r="B316" s="171" t="s">
        <v>598</v>
      </c>
      <c r="C316" s="171" t="s">
        <v>283</v>
      </c>
      <c r="D316" s="172">
        <v>38</v>
      </c>
      <c r="E316" s="172">
        <v>70</v>
      </c>
      <c r="F316" s="172"/>
    </row>
    <row r="317" spans="1:6" ht="18" customHeight="1" outlineLevel="6">
      <c r="A317" s="170" t="s">
        <v>284</v>
      </c>
      <c r="B317" s="171" t="s">
        <v>598</v>
      </c>
      <c r="C317" s="171" t="s">
        <v>285</v>
      </c>
      <c r="D317" s="172">
        <v>2</v>
      </c>
      <c r="E317" s="172"/>
      <c r="F317" s="172"/>
    </row>
    <row r="318" spans="1:6" ht="66.75" customHeight="1" outlineLevel="6">
      <c r="A318" s="178" t="s">
        <v>599</v>
      </c>
      <c r="B318" s="168" t="s">
        <v>600</v>
      </c>
      <c r="C318" s="168" t="s">
        <v>275</v>
      </c>
      <c r="D318" s="174">
        <f>SUM(D319)</f>
        <v>214.61775</v>
      </c>
      <c r="E318" s="169">
        <f>SUM(E319)</f>
        <v>0</v>
      </c>
      <c r="F318" s="169">
        <f>SUM(F319)</f>
        <v>0</v>
      </c>
    </row>
    <row r="319" spans="1:6" ht="91.5" customHeight="1" outlineLevel="6">
      <c r="A319" s="167" t="s">
        <v>601</v>
      </c>
      <c r="B319" s="168" t="s">
        <v>602</v>
      </c>
      <c r="C319" s="168" t="s">
        <v>275</v>
      </c>
      <c r="D319" s="174">
        <f>SUM(D320,D322)</f>
        <v>214.61775</v>
      </c>
      <c r="E319" s="169">
        <f>SUM(E320,E322)</f>
        <v>0</v>
      </c>
      <c r="F319" s="169">
        <f>SUM(F320,F322)</f>
        <v>0</v>
      </c>
    </row>
    <row r="320" spans="1:6" ht="185.25" customHeight="1" outlineLevel="6">
      <c r="A320" s="170" t="s">
        <v>603</v>
      </c>
      <c r="B320" s="171" t="s">
        <v>604</v>
      </c>
      <c r="C320" s="171" t="s">
        <v>275</v>
      </c>
      <c r="D320" s="172">
        <f>SUM(D321)</f>
        <v>5.34</v>
      </c>
      <c r="E320" s="172">
        <f>SUM(E321)</f>
        <v>0</v>
      </c>
      <c r="F320" s="172">
        <f>SUM(F321)</f>
        <v>0</v>
      </c>
    </row>
    <row r="321" spans="1:6" ht="28.5" customHeight="1" outlineLevel="6">
      <c r="A321" s="170" t="s">
        <v>282</v>
      </c>
      <c r="B321" s="171" t="s">
        <v>604</v>
      </c>
      <c r="C321" s="171" t="s">
        <v>283</v>
      </c>
      <c r="D321" s="172">
        <v>5.34</v>
      </c>
      <c r="E321" s="182"/>
      <c r="F321" s="182"/>
    </row>
    <row r="322" spans="1:6" ht="28.5" customHeight="1" outlineLevel="6">
      <c r="A322" s="170" t="s">
        <v>286</v>
      </c>
      <c r="B322" s="171" t="s">
        <v>605</v>
      </c>
      <c r="C322" s="171" t="s">
        <v>275</v>
      </c>
      <c r="D322" s="175">
        <f aca="true" t="shared" si="11" ref="D322:F323">SUM(D323)</f>
        <v>209.27775</v>
      </c>
      <c r="E322" s="172">
        <f t="shared" si="11"/>
        <v>0</v>
      </c>
      <c r="F322" s="172">
        <f t="shared" si="11"/>
        <v>0</v>
      </c>
    </row>
    <row r="323" spans="1:6" ht="183" customHeight="1" outlineLevel="6">
      <c r="A323" s="170" t="s">
        <v>606</v>
      </c>
      <c r="B323" s="171" t="s">
        <v>607</v>
      </c>
      <c r="C323" s="171" t="s">
        <v>275</v>
      </c>
      <c r="D323" s="175">
        <f t="shared" si="11"/>
        <v>209.27775</v>
      </c>
      <c r="E323" s="172">
        <f t="shared" si="11"/>
        <v>0</v>
      </c>
      <c r="F323" s="172">
        <f t="shared" si="11"/>
        <v>0</v>
      </c>
    </row>
    <row r="324" spans="1:6" ht="26.25" customHeight="1" outlineLevel="6">
      <c r="A324" s="170" t="s">
        <v>292</v>
      </c>
      <c r="B324" s="171" t="s">
        <v>607</v>
      </c>
      <c r="C324" s="171" t="s">
        <v>293</v>
      </c>
      <c r="D324" s="175">
        <v>209.27775</v>
      </c>
      <c r="E324" s="172"/>
      <c r="F324" s="172"/>
    </row>
    <row r="325" spans="1:6" ht="63">
      <c r="A325" s="167" t="s">
        <v>608</v>
      </c>
      <c r="B325" s="168" t="s">
        <v>609</v>
      </c>
      <c r="C325" s="168" t="s">
        <v>275</v>
      </c>
      <c r="D325" s="169">
        <f>SUM(D326)</f>
        <v>391.306</v>
      </c>
      <c r="E325" s="169">
        <f>SUM(E326)</f>
        <v>180.217</v>
      </c>
      <c r="F325" s="169">
        <f>SUM(F326)</f>
        <v>157.517</v>
      </c>
    </row>
    <row r="326" spans="1:6" ht="15.75" outlineLevel="1">
      <c r="A326" s="167" t="s">
        <v>610</v>
      </c>
      <c r="B326" s="168" t="s">
        <v>611</v>
      </c>
      <c r="C326" s="168" t="s">
        <v>275</v>
      </c>
      <c r="D326" s="169">
        <f>SUM(D327,D330,D332,D334,D337,D339)</f>
        <v>391.306</v>
      </c>
      <c r="E326" s="169">
        <f>SUM(E327,E330,E332,E334,E337,E339)</f>
        <v>180.217</v>
      </c>
      <c r="F326" s="169">
        <f>SUM(F327,F330,F332,F334,F337,F339)</f>
        <v>157.517</v>
      </c>
    </row>
    <row r="327" spans="1:6" ht="110.25" outlineLevel="1">
      <c r="A327" s="170" t="s">
        <v>612</v>
      </c>
      <c r="B327" s="171" t="s">
        <v>613</v>
      </c>
      <c r="C327" s="171" t="s">
        <v>275</v>
      </c>
      <c r="D327" s="172">
        <f>SUM(D328:D329)</f>
        <v>112.189</v>
      </c>
      <c r="E327" s="172">
        <f>SUM(E328:E329)</f>
        <v>0</v>
      </c>
      <c r="F327" s="172">
        <f>SUM(F328:F329)</f>
        <v>0</v>
      </c>
    </row>
    <row r="328" spans="1:6" ht="29.25" customHeight="1" outlineLevel="1">
      <c r="A328" s="170" t="s">
        <v>282</v>
      </c>
      <c r="B328" s="171" t="s">
        <v>613</v>
      </c>
      <c r="C328" s="171" t="s">
        <v>283</v>
      </c>
      <c r="D328" s="172">
        <v>12.189</v>
      </c>
      <c r="E328" s="172"/>
      <c r="F328" s="172"/>
    </row>
    <row r="329" spans="1:6" ht="63" outlineLevel="1">
      <c r="A329" s="170" t="s">
        <v>301</v>
      </c>
      <c r="B329" s="171" t="s">
        <v>613</v>
      </c>
      <c r="C329" s="171" t="s">
        <v>302</v>
      </c>
      <c r="D329" s="172">
        <v>100</v>
      </c>
      <c r="E329" s="172"/>
      <c r="F329" s="172"/>
    </row>
    <row r="330" spans="1:6" ht="173.25" outlineLevel="1">
      <c r="A330" s="170" t="s">
        <v>614</v>
      </c>
      <c r="B330" s="171" t="s">
        <v>615</v>
      </c>
      <c r="C330" s="171" t="s">
        <v>275</v>
      </c>
      <c r="D330" s="172">
        <f>SUM(D331)</f>
        <v>99.9</v>
      </c>
      <c r="E330" s="172">
        <f>SUM(E331)</f>
        <v>0</v>
      </c>
      <c r="F330" s="172">
        <f>SUM(F331)</f>
        <v>0</v>
      </c>
    </row>
    <row r="331" spans="1:6" ht="28.5" customHeight="1" outlineLevel="1">
      <c r="A331" s="170" t="s">
        <v>282</v>
      </c>
      <c r="B331" s="171" t="s">
        <v>615</v>
      </c>
      <c r="C331" s="171" t="s">
        <v>283</v>
      </c>
      <c r="D331" s="172">
        <v>99.9</v>
      </c>
      <c r="E331" s="172"/>
      <c r="F331" s="172"/>
    </row>
    <row r="332" spans="1:6" ht="120.75" customHeight="1" outlineLevel="5">
      <c r="A332" s="170" t="s">
        <v>616</v>
      </c>
      <c r="B332" s="171" t="s">
        <v>617</v>
      </c>
      <c r="C332" s="171" t="s">
        <v>275</v>
      </c>
      <c r="D332" s="172">
        <f>SUM(D333)</f>
        <v>163.3</v>
      </c>
      <c r="E332" s="172">
        <f>SUM(E333)</f>
        <v>173.3</v>
      </c>
      <c r="F332" s="172">
        <f>SUM(F333)</f>
        <v>150.6</v>
      </c>
    </row>
    <row r="333" spans="1:6" ht="63" outlineLevel="6">
      <c r="A333" s="170" t="s">
        <v>301</v>
      </c>
      <c r="B333" s="171" t="s">
        <v>617</v>
      </c>
      <c r="C333" s="171" t="s">
        <v>302</v>
      </c>
      <c r="D333" s="172">
        <v>163.3</v>
      </c>
      <c r="E333" s="172">
        <v>173.3</v>
      </c>
      <c r="F333" s="172">
        <v>150.6</v>
      </c>
    </row>
    <row r="334" spans="1:6" ht="31.5" outlineLevel="6">
      <c r="A334" s="170" t="s">
        <v>286</v>
      </c>
      <c r="B334" s="171" t="s">
        <v>618</v>
      </c>
      <c r="C334" s="171" t="s">
        <v>275</v>
      </c>
      <c r="D334" s="172">
        <f aca="true" t="shared" si="12" ref="D334:F335">SUM(D335)</f>
        <v>6.917</v>
      </c>
      <c r="E334" s="172">
        <f t="shared" si="12"/>
        <v>6.917</v>
      </c>
      <c r="F334" s="172">
        <f t="shared" si="12"/>
        <v>6.917</v>
      </c>
    </row>
    <row r="335" spans="1:6" ht="123.75" customHeight="1" outlineLevel="5">
      <c r="A335" s="173" t="s">
        <v>619</v>
      </c>
      <c r="B335" s="171" t="s">
        <v>620</v>
      </c>
      <c r="C335" s="171" t="s">
        <v>275</v>
      </c>
      <c r="D335" s="172">
        <f t="shared" si="12"/>
        <v>6.917</v>
      </c>
      <c r="E335" s="172">
        <f t="shared" si="12"/>
        <v>6.917</v>
      </c>
      <c r="F335" s="172">
        <f t="shared" si="12"/>
        <v>6.917</v>
      </c>
    </row>
    <row r="336" spans="1:6" ht="32.25" customHeight="1" outlineLevel="6">
      <c r="A336" s="170" t="s">
        <v>282</v>
      </c>
      <c r="B336" s="171" t="s">
        <v>620</v>
      </c>
      <c r="C336" s="171" t="s">
        <v>283</v>
      </c>
      <c r="D336" s="172">
        <v>6.917</v>
      </c>
      <c r="E336" s="172">
        <v>6.917</v>
      </c>
      <c r="F336" s="172">
        <v>6.917</v>
      </c>
    </row>
    <row r="337" spans="1:6" ht="204.75" customHeight="1" outlineLevel="6">
      <c r="A337" s="173" t="s">
        <v>621</v>
      </c>
      <c r="B337" s="171" t="s">
        <v>622</v>
      </c>
      <c r="C337" s="171" t="s">
        <v>275</v>
      </c>
      <c r="D337" s="172">
        <f>SUM(D338)</f>
        <v>5</v>
      </c>
      <c r="E337" s="172">
        <f>SUM(E338)</f>
        <v>0</v>
      </c>
      <c r="F337" s="172">
        <f>SUM(F338)</f>
        <v>0</v>
      </c>
    </row>
    <row r="338" spans="1:6" ht="19.5" customHeight="1" outlineLevel="6">
      <c r="A338" s="183" t="s">
        <v>623</v>
      </c>
      <c r="B338" s="171" t="s">
        <v>622</v>
      </c>
      <c r="C338" s="171" t="s">
        <v>624</v>
      </c>
      <c r="D338" s="172">
        <v>5</v>
      </c>
      <c r="E338" s="172"/>
      <c r="F338" s="172"/>
    </row>
    <row r="339" spans="1:6" ht="126" outlineLevel="6">
      <c r="A339" s="173" t="s">
        <v>625</v>
      </c>
      <c r="B339" s="171" t="s">
        <v>626</v>
      </c>
      <c r="C339" s="171" t="s">
        <v>275</v>
      </c>
      <c r="D339" s="172">
        <f>SUM(D340)</f>
        <v>4</v>
      </c>
      <c r="E339" s="172">
        <f>SUM(E340)</f>
        <v>0</v>
      </c>
      <c r="F339" s="172">
        <f>SUM(F340)</f>
        <v>0</v>
      </c>
    </row>
    <row r="340" spans="1:6" ht="18.75" customHeight="1" outlineLevel="6">
      <c r="A340" s="183" t="s">
        <v>623</v>
      </c>
      <c r="B340" s="171" t="s">
        <v>626</v>
      </c>
      <c r="C340" s="171" t="s">
        <v>624</v>
      </c>
      <c r="D340" s="172">
        <v>4</v>
      </c>
      <c r="E340" s="172"/>
      <c r="F340" s="172"/>
    </row>
    <row r="341" spans="1:6" ht="74.25" customHeight="1">
      <c r="A341" s="167" t="s">
        <v>627</v>
      </c>
      <c r="B341" s="168" t="s">
        <v>628</v>
      </c>
      <c r="C341" s="168" t="s">
        <v>275</v>
      </c>
      <c r="D341" s="184">
        <f>SUM(D342)</f>
        <v>0</v>
      </c>
      <c r="E341" s="184">
        <f>SUM(E342)</f>
        <v>5</v>
      </c>
      <c r="F341" s="184">
        <f>SUM(F342)</f>
        <v>0</v>
      </c>
    </row>
    <row r="342" spans="1:6" ht="18.75" customHeight="1">
      <c r="A342" s="167" t="s">
        <v>610</v>
      </c>
      <c r="B342" s="168" t="s">
        <v>629</v>
      </c>
      <c r="C342" s="168" t="s">
        <v>275</v>
      </c>
      <c r="D342" s="184">
        <f>SUM(D344)</f>
        <v>0</v>
      </c>
      <c r="E342" s="184">
        <f>SUM(E344)</f>
        <v>5</v>
      </c>
      <c r="F342" s="184">
        <f>SUM(F344)</f>
        <v>0</v>
      </c>
    </row>
    <row r="343" spans="1:6" ht="25.5" customHeight="1">
      <c r="A343" s="170" t="s">
        <v>310</v>
      </c>
      <c r="B343" s="171" t="s">
        <v>630</v>
      </c>
      <c r="C343" s="171" t="s">
        <v>275</v>
      </c>
      <c r="D343" s="176">
        <f aca="true" t="shared" si="13" ref="D343:F344">SUM(D344)</f>
        <v>0</v>
      </c>
      <c r="E343" s="176">
        <f t="shared" si="13"/>
        <v>5</v>
      </c>
      <c r="F343" s="176">
        <f t="shared" si="13"/>
        <v>0</v>
      </c>
    </row>
    <row r="344" spans="1:6" ht="143.25" customHeight="1" outlineLevel="4">
      <c r="A344" s="177" t="s">
        <v>631</v>
      </c>
      <c r="B344" s="171" t="s">
        <v>632</v>
      </c>
      <c r="C344" s="171" t="s">
        <v>275</v>
      </c>
      <c r="D344" s="176">
        <f t="shared" si="13"/>
        <v>0</v>
      </c>
      <c r="E344" s="176">
        <f t="shared" si="13"/>
        <v>5</v>
      </c>
      <c r="F344" s="176">
        <f t="shared" si="13"/>
        <v>0</v>
      </c>
    </row>
    <row r="345" spans="1:6" ht="15.75" outlineLevel="6">
      <c r="A345" s="170" t="s">
        <v>633</v>
      </c>
      <c r="B345" s="171" t="s">
        <v>632</v>
      </c>
      <c r="C345" s="171" t="s">
        <v>624</v>
      </c>
      <c r="D345" s="176"/>
      <c r="E345" s="176">
        <v>5</v>
      </c>
      <c r="F345" s="176"/>
    </row>
    <row r="346" spans="1:6" ht="31.5" outlineLevel="6">
      <c r="A346" s="180" t="s">
        <v>634</v>
      </c>
      <c r="B346" s="168" t="s">
        <v>635</v>
      </c>
      <c r="C346" s="168" t="s">
        <v>275</v>
      </c>
      <c r="D346" s="169">
        <f>SUM(D347)</f>
        <v>800</v>
      </c>
      <c r="E346" s="169">
        <f>SUM(E347)</f>
        <v>0</v>
      </c>
      <c r="F346" s="169">
        <f>SUM(F347)</f>
        <v>0</v>
      </c>
    </row>
    <row r="347" spans="1:6" ht="15.75" outlineLevel="6">
      <c r="A347" s="180" t="s">
        <v>610</v>
      </c>
      <c r="B347" s="168" t="s">
        <v>636</v>
      </c>
      <c r="C347" s="168" t="s">
        <v>275</v>
      </c>
      <c r="D347" s="169">
        <f>SUM(D348,D351)</f>
        <v>800</v>
      </c>
      <c r="E347" s="169">
        <f>SUM(E348,E351)</f>
        <v>0</v>
      </c>
      <c r="F347" s="169">
        <f>SUM(F348,F351)</f>
        <v>0</v>
      </c>
    </row>
    <row r="348" spans="1:6" ht="110.25" outlineLevel="6">
      <c r="A348" s="173" t="s">
        <v>637</v>
      </c>
      <c r="B348" s="171" t="s">
        <v>638</v>
      </c>
      <c r="C348" s="171" t="s">
        <v>275</v>
      </c>
      <c r="D348" s="172">
        <f>SUM(D349)</f>
        <v>50</v>
      </c>
      <c r="E348" s="172">
        <f>SUM(E349)</f>
        <v>0</v>
      </c>
      <c r="F348" s="172">
        <f>SUM(F349)</f>
        <v>0</v>
      </c>
    </row>
    <row r="349" spans="1:6" ht="35.25" customHeight="1" outlineLevel="6">
      <c r="A349" s="173" t="s">
        <v>282</v>
      </c>
      <c r="B349" s="171" t="s">
        <v>638</v>
      </c>
      <c r="C349" s="171" t="s">
        <v>283</v>
      </c>
      <c r="D349" s="172">
        <v>50</v>
      </c>
      <c r="E349" s="172"/>
      <c r="F349" s="172"/>
    </row>
    <row r="350" spans="1:6" ht="30" customHeight="1" outlineLevel="6">
      <c r="A350" s="170" t="s">
        <v>286</v>
      </c>
      <c r="B350" s="171" t="s">
        <v>639</v>
      </c>
      <c r="C350" s="171" t="s">
        <v>275</v>
      </c>
      <c r="D350" s="172">
        <f>SUM(D351)</f>
        <v>750</v>
      </c>
      <c r="E350" s="172">
        <f>SUM(E351)</f>
        <v>0</v>
      </c>
      <c r="F350" s="172">
        <f>SUM(F351)</f>
        <v>0</v>
      </c>
    </row>
    <row r="351" spans="1:6" ht="96" customHeight="1" outlineLevel="6">
      <c r="A351" s="173" t="s">
        <v>640</v>
      </c>
      <c r="B351" s="171" t="s">
        <v>641</v>
      </c>
      <c r="C351" s="171" t="s">
        <v>275</v>
      </c>
      <c r="D351" s="172">
        <f>SUM(D352:D352)</f>
        <v>750</v>
      </c>
      <c r="E351" s="172">
        <f>SUM(E352:E352)</f>
        <v>0</v>
      </c>
      <c r="F351" s="172">
        <f>SUM(F352:F352)</f>
        <v>0</v>
      </c>
    </row>
    <row r="352" spans="1:6" ht="33.75" customHeight="1" outlineLevel="6">
      <c r="A352" s="173" t="s">
        <v>282</v>
      </c>
      <c r="B352" s="171" t="s">
        <v>641</v>
      </c>
      <c r="C352" s="171" t="s">
        <v>283</v>
      </c>
      <c r="D352" s="172">
        <v>750</v>
      </c>
      <c r="E352" s="172"/>
      <c r="F352" s="172"/>
    </row>
    <row r="353" spans="1:6" ht="22.5" customHeight="1">
      <c r="A353" s="185" t="s">
        <v>642</v>
      </c>
      <c r="B353" s="185"/>
      <c r="C353" s="185"/>
      <c r="D353" s="186">
        <f>SUM(D24,D128,D155,D159,D168,D176,D206,D231,D242,D248,D257,D306,D318,D325,D341,D346)</f>
        <v>160911.402</v>
      </c>
      <c r="E353" s="186">
        <f>SUM(E24,E128,E155,E159,E168,E176,E206,E231,E242,E248,E257,E306,E318,E325,E341,E346)</f>
        <v>143432.59500000003</v>
      </c>
      <c r="F353" s="186">
        <f>SUM(F24,F128,F155,F159,F168,F176,F206,F231,F242,F248,F257,F306,F318,F325,F341,F346)</f>
        <v>131546.588</v>
      </c>
    </row>
    <row r="354" spans="1:6" ht="15">
      <c r="A354" s="187"/>
      <c r="B354" s="187"/>
      <c r="C354" s="187"/>
      <c r="D354" s="187"/>
      <c r="E354" s="187"/>
      <c r="F354" s="187"/>
    </row>
  </sheetData>
  <sheetProtection/>
  <mergeCells count="6">
    <mergeCell ref="A19:F19"/>
    <mergeCell ref="A21:A22"/>
    <mergeCell ref="B21:B22"/>
    <mergeCell ref="C21:C22"/>
    <mergeCell ref="D21:F21"/>
    <mergeCell ref="A353:C353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8"/>
  <sheetViews>
    <sheetView showGridLines="0" zoomScalePageLayoutView="0" workbookViewId="0" topLeftCell="A1">
      <selection activeCell="M4" sqref="M4"/>
    </sheetView>
  </sheetViews>
  <sheetFormatPr defaultColWidth="9.140625" defaultRowHeight="15" outlineLevelRow="4"/>
  <cols>
    <col min="1" max="1" width="40.710937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6" width="11.7109375" style="0" customWidth="1"/>
    <col min="7" max="11" width="0" style="0" hidden="1" customWidth="1"/>
    <col min="12" max="13" width="11.28125" style="0" customWidth="1"/>
  </cols>
  <sheetData>
    <row r="1" ht="15.75">
      <c r="M1" s="159" t="s">
        <v>219</v>
      </c>
    </row>
    <row r="2" ht="15.75">
      <c r="M2" s="159" t="s">
        <v>1</v>
      </c>
    </row>
    <row r="3" ht="15.75">
      <c r="M3" s="159" t="s">
        <v>245</v>
      </c>
    </row>
    <row r="4" ht="15.75">
      <c r="M4" s="159" t="s">
        <v>250</v>
      </c>
    </row>
    <row r="5" ht="15.75">
      <c r="M5" s="159" t="s">
        <v>1</v>
      </c>
    </row>
    <row r="6" ht="15.75">
      <c r="M6" s="159" t="s">
        <v>246</v>
      </c>
    </row>
    <row r="7" ht="15.75">
      <c r="M7" s="159" t="s">
        <v>219</v>
      </c>
    </row>
    <row r="8" ht="15.75">
      <c r="M8" s="159" t="s">
        <v>1</v>
      </c>
    </row>
    <row r="9" ht="15.75">
      <c r="M9" s="159" t="s">
        <v>247</v>
      </c>
    </row>
    <row r="10" ht="15.75">
      <c r="M10" s="159" t="s">
        <v>250</v>
      </c>
    </row>
    <row r="11" ht="15.75">
      <c r="M11" s="159" t="s">
        <v>1</v>
      </c>
    </row>
    <row r="12" ht="15.75">
      <c r="M12" s="159" t="s">
        <v>248</v>
      </c>
    </row>
    <row r="13" ht="15.75">
      <c r="M13" s="159" t="s">
        <v>643</v>
      </c>
    </row>
    <row r="14" ht="15.75">
      <c r="M14" s="159" t="s">
        <v>1</v>
      </c>
    </row>
    <row r="15" ht="15.75">
      <c r="M15" s="159" t="s">
        <v>249</v>
      </c>
    </row>
    <row r="16" ht="15.75">
      <c r="M16" s="159" t="s">
        <v>1</v>
      </c>
    </row>
    <row r="17" ht="15.75">
      <c r="M17" s="159" t="s">
        <v>251</v>
      </c>
    </row>
    <row r="19" spans="1:13" ht="42.75" customHeight="1">
      <c r="A19" s="163" t="s">
        <v>644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79"/>
    </row>
    <row r="20" spans="1:13" ht="15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74"/>
    </row>
    <row r="21" spans="1:13" ht="42.75" customHeight="1">
      <c r="A21" s="189" t="s">
        <v>270</v>
      </c>
      <c r="B21" s="189" t="s">
        <v>645</v>
      </c>
      <c r="C21" s="189" t="s">
        <v>646</v>
      </c>
      <c r="D21" s="189" t="s">
        <v>271</v>
      </c>
      <c r="E21" s="189" t="s">
        <v>647</v>
      </c>
      <c r="F21" s="190" t="s">
        <v>4</v>
      </c>
      <c r="G21" s="191"/>
      <c r="H21" s="191"/>
      <c r="I21" s="191"/>
      <c r="J21" s="191"/>
      <c r="K21" s="191"/>
      <c r="L21" s="191"/>
      <c r="M21" s="192"/>
    </row>
    <row r="22" spans="1:13" ht="38.25" customHeight="1">
      <c r="A22" s="193"/>
      <c r="B22" s="193"/>
      <c r="C22" s="193"/>
      <c r="D22" s="193"/>
      <c r="E22" s="193"/>
      <c r="F22" s="166" t="s">
        <v>131</v>
      </c>
      <c r="G22" s="166"/>
      <c r="H22" s="166"/>
      <c r="I22" s="166"/>
      <c r="J22" s="166"/>
      <c r="K22" s="166"/>
      <c r="L22" s="166" t="s">
        <v>132</v>
      </c>
      <c r="M22" s="166" t="s">
        <v>156</v>
      </c>
    </row>
    <row r="23" spans="1:13" ht="15.75" customHeight="1">
      <c r="A23" s="166">
        <v>1</v>
      </c>
      <c r="B23" s="166">
        <v>2</v>
      </c>
      <c r="C23" s="166">
        <v>3</v>
      </c>
      <c r="D23" s="166">
        <v>4</v>
      </c>
      <c r="E23" s="166">
        <v>5</v>
      </c>
      <c r="F23" s="166">
        <v>6</v>
      </c>
      <c r="G23" s="166"/>
      <c r="H23" s="166"/>
      <c r="I23" s="166"/>
      <c r="J23" s="166"/>
      <c r="K23" s="166"/>
      <c r="L23" s="166">
        <v>7</v>
      </c>
      <c r="M23" s="166">
        <v>8</v>
      </c>
    </row>
    <row r="24" spans="1:13" ht="47.25">
      <c r="A24" s="180" t="s">
        <v>648</v>
      </c>
      <c r="B24" s="168" t="s">
        <v>649</v>
      </c>
      <c r="C24" s="168" t="s">
        <v>650</v>
      </c>
      <c r="D24" s="168" t="s">
        <v>651</v>
      </c>
      <c r="E24" s="168" t="s">
        <v>275</v>
      </c>
      <c r="F24" s="174">
        <f aca="true" t="shared" si="0" ref="F24:M24">SUM(F25,F85,F92,F122,F134,F157,F178,)</f>
        <v>38010.238000000005</v>
      </c>
      <c r="G24" s="169">
        <f t="shared" si="0"/>
        <v>28684.100000000002</v>
      </c>
      <c r="H24" s="169">
        <f t="shared" si="0"/>
        <v>0</v>
      </c>
      <c r="I24" s="169">
        <f t="shared" si="0"/>
        <v>28684.100000000002</v>
      </c>
      <c r="J24" s="169">
        <f t="shared" si="0"/>
        <v>0</v>
      </c>
      <c r="K24" s="169">
        <f t="shared" si="0"/>
        <v>28684.100000000002</v>
      </c>
      <c r="L24" s="169">
        <f t="shared" si="0"/>
        <v>27259.821000000004</v>
      </c>
      <c r="M24" s="169">
        <f t="shared" si="0"/>
        <v>24063.882999999998</v>
      </c>
    </row>
    <row r="25" spans="1:13" ht="31.5" outlineLevel="1">
      <c r="A25" s="180" t="s">
        <v>652</v>
      </c>
      <c r="B25" s="168" t="s">
        <v>649</v>
      </c>
      <c r="C25" s="168" t="s">
        <v>653</v>
      </c>
      <c r="D25" s="168" t="s">
        <v>651</v>
      </c>
      <c r="E25" s="168" t="s">
        <v>275</v>
      </c>
      <c r="F25" s="169">
        <f>SUM(F26,F43,F46,)</f>
        <v>23142.330000000005</v>
      </c>
      <c r="G25" s="169">
        <f aca="true" t="shared" si="1" ref="G25:M25">SUM(G26,G43,G46,)</f>
        <v>18740.5</v>
      </c>
      <c r="H25" s="169">
        <f t="shared" si="1"/>
        <v>0</v>
      </c>
      <c r="I25" s="169">
        <f t="shared" si="1"/>
        <v>18740.5</v>
      </c>
      <c r="J25" s="169">
        <f t="shared" si="1"/>
        <v>0</v>
      </c>
      <c r="K25" s="169">
        <f t="shared" si="1"/>
        <v>18740.5</v>
      </c>
      <c r="L25" s="169">
        <f t="shared" si="1"/>
        <v>18611.850000000002</v>
      </c>
      <c r="M25" s="169">
        <f t="shared" si="1"/>
        <v>16596.85</v>
      </c>
    </row>
    <row r="26" spans="1:13" ht="93.75" customHeight="1" outlineLevel="2">
      <c r="A26" s="180" t="s">
        <v>654</v>
      </c>
      <c r="B26" s="168" t="s">
        <v>649</v>
      </c>
      <c r="C26" s="168" t="s">
        <v>655</v>
      </c>
      <c r="D26" s="168" t="s">
        <v>651</v>
      </c>
      <c r="E26" s="168" t="s">
        <v>275</v>
      </c>
      <c r="F26" s="169">
        <f>SUM(F27,F30,F32,F37,F39,F41)</f>
        <v>16598.620000000003</v>
      </c>
      <c r="G26" s="169">
        <f aca="true" t="shared" si="2" ref="G26:M26">SUM(G27,G30,G32,G37,G39,G41)</f>
        <v>17866.1</v>
      </c>
      <c r="H26" s="169">
        <f t="shared" si="2"/>
        <v>0</v>
      </c>
      <c r="I26" s="169">
        <f t="shared" si="2"/>
        <v>17866.1</v>
      </c>
      <c r="J26" s="169">
        <f t="shared" si="2"/>
        <v>0</v>
      </c>
      <c r="K26" s="169">
        <f t="shared" si="2"/>
        <v>17866.1</v>
      </c>
      <c r="L26" s="169">
        <f t="shared" si="2"/>
        <v>17563.933</v>
      </c>
      <c r="M26" s="169">
        <f t="shared" si="2"/>
        <v>16339.932999999999</v>
      </c>
    </row>
    <row r="27" spans="1:13" ht="158.25" customHeight="1" outlineLevel="3">
      <c r="A27" s="194" t="s">
        <v>656</v>
      </c>
      <c r="B27" s="171" t="s">
        <v>649</v>
      </c>
      <c r="C27" s="171" t="s">
        <v>655</v>
      </c>
      <c r="D27" s="171" t="s">
        <v>460</v>
      </c>
      <c r="E27" s="171" t="s">
        <v>275</v>
      </c>
      <c r="F27" s="172">
        <f>SUM(F28:F29)</f>
        <v>363.42</v>
      </c>
      <c r="G27" s="172">
        <f aca="true" t="shared" si="3" ref="G27:M27">SUM(G28:G29)</f>
        <v>383.8</v>
      </c>
      <c r="H27" s="172">
        <f t="shared" si="3"/>
        <v>0</v>
      </c>
      <c r="I27" s="172">
        <f t="shared" si="3"/>
        <v>383.8</v>
      </c>
      <c r="J27" s="172">
        <f t="shared" si="3"/>
        <v>0</v>
      </c>
      <c r="K27" s="172">
        <f t="shared" si="3"/>
        <v>383.8</v>
      </c>
      <c r="L27" s="172">
        <f t="shared" si="3"/>
        <v>386.13300000000004</v>
      </c>
      <c r="M27" s="172">
        <f t="shared" si="3"/>
        <v>386.13300000000004</v>
      </c>
    </row>
    <row r="28" spans="1:13" ht="94.5" customHeight="1" outlineLevel="4">
      <c r="A28" s="173" t="s">
        <v>657</v>
      </c>
      <c r="B28" s="171" t="s">
        <v>649</v>
      </c>
      <c r="C28" s="171" t="s">
        <v>655</v>
      </c>
      <c r="D28" s="171" t="s">
        <v>460</v>
      </c>
      <c r="E28" s="171" t="s">
        <v>281</v>
      </c>
      <c r="F28" s="172">
        <v>304.1</v>
      </c>
      <c r="G28" s="172">
        <v>304.1</v>
      </c>
      <c r="H28" s="172">
        <v>0</v>
      </c>
      <c r="I28" s="172">
        <v>304.1</v>
      </c>
      <c r="J28" s="172">
        <v>0</v>
      </c>
      <c r="K28" s="172">
        <v>304.1</v>
      </c>
      <c r="L28" s="172">
        <v>304.1</v>
      </c>
      <c r="M28" s="172">
        <v>304.1</v>
      </c>
    </row>
    <row r="29" spans="1:13" ht="31.5" customHeight="1" outlineLevel="4">
      <c r="A29" s="173" t="s">
        <v>658</v>
      </c>
      <c r="B29" s="171" t="s">
        <v>649</v>
      </c>
      <c r="C29" s="171" t="s">
        <v>655</v>
      </c>
      <c r="D29" s="171" t="s">
        <v>460</v>
      </c>
      <c r="E29" s="171" t="s">
        <v>283</v>
      </c>
      <c r="F29" s="172">
        <v>59.32</v>
      </c>
      <c r="G29" s="172">
        <v>79.7</v>
      </c>
      <c r="H29" s="172">
        <v>0</v>
      </c>
      <c r="I29" s="172">
        <v>79.7</v>
      </c>
      <c r="J29" s="172">
        <v>0</v>
      </c>
      <c r="K29" s="172">
        <v>79.7</v>
      </c>
      <c r="L29" s="172">
        <v>82.033</v>
      </c>
      <c r="M29" s="172">
        <v>82.033</v>
      </c>
    </row>
    <row r="30" spans="1:13" ht="176.25" customHeight="1" outlineLevel="3">
      <c r="A30" s="173" t="s">
        <v>659</v>
      </c>
      <c r="B30" s="171" t="s">
        <v>649</v>
      </c>
      <c r="C30" s="171" t="s">
        <v>655</v>
      </c>
      <c r="D30" s="171" t="s">
        <v>571</v>
      </c>
      <c r="E30" s="171" t="s">
        <v>275</v>
      </c>
      <c r="F30" s="172">
        <f>SUM(F31)</f>
        <v>1117.74</v>
      </c>
      <c r="G30" s="172">
        <f aca="true" t="shared" si="4" ref="G30:M30">SUM(G31)</f>
        <v>1009</v>
      </c>
      <c r="H30" s="172">
        <f t="shared" si="4"/>
        <v>0</v>
      </c>
      <c r="I30" s="172">
        <f t="shared" si="4"/>
        <v>1009</v>
      </c>
      <c r="J30" s="172">
        <f t="shared" si="4"/>
        <v>0</v>
      </c>
      <c r="K30" s="172">
        <f t="shared" si="4"/>
        <v>1009</v>
      </c>
      <c r="L30" s="172">
        <f t="shared" si="4"/>
        <v>1009</v>
      </c>
      <c r="M30" s="172">
        <f t="shared" si="4"/>
        <v>1009</v>
      </c>
    </row>
    <row r="31" spans="1:13" ht="95.25" customHeight="1" outlineLevel="4">
      <c r="A31" s="173" t="s">
        <v>657</v>
      </c>
      <c r="B31" s="171" t="s">
        <v>649</v>
      </c>
      <c r="C31" s="171" t="s">
        <v>655</v>
      </c>
      <c r="D31" s="171" t="s">
        <v>571</v>
      </c>
      <c r="E31" s="171" t="s">
        <v>281</v>
      </c>
      <c r="F31" s="172">
        <v>1117.74</v>
      </c>
      <c r="G31" s="172">
        <v>1009</v>
      </c>
      <c r="H31" s="172">
        <v>0</v>
      </c>
      <c r="I31" s="172">
        <v>1009</v>
      </c>
      <c r="J31" s="172">
        <v>0</v>
      </c>
      <c r="K31" s="172">
        <v>1009</v>
      </c>
      <c r="L31" s="172">
        <v>1009</v>
      </c>
      <c r="M31" s="172">
        <v>1009</v>
      </c>
    </row>
    <row r="32" spans="1:13" ht="173.25" customHeight="1" outlineLevel="3">
      <c r="A32" s="173" t="s">
        <v>660</v>
      </c>
      <c r="B32" s="171" t="s">
        <v>649</v>
      </c>
      <c r="C32" s="171" t="s">
        <v>655</v>
      </c>
      <c r="D32" s="171" t="s">
        <v>573</v>
      </c>
      <c r="E32" s="171" t="s">
        <v>275</v>
      </c>
      <c r="F32" s="172">
        <f>SUM(F33:F36)</f>
        <v>14767.160000000002</v>
      </c>
      <c r="G32" s="172">
        <f aca="true" t="shared" si="5" ref="G32:M32">SUM(G33:G36)</f>
        <v>16123</v>
      </c>
      <c r="H32" s="172">
        <f t="shared" si="5"/>
        <v>0</v>
      </c>
      <c r="I32" s="172">
        <f t="shared" si="5"/>
        <v>16123</v>
      </c>
      <c r="J32" s="172">
        <f t="shared" si="5"/>
        <v>0</v>
      </c>
      <c r="K32" s="172">
        <f t="shared" si="5"/>
        <v>16123</v>
      </c>
      <c r="L32" s="172">
        <f t="shared" si="5"/>
        <v>16168.8</v>
      </c>
      <c r="M32" s="172">
        <f t="shared" si="5"/>
        <v>14944.8</v>
      </c>
    </row>
    <row r="33" spans="1:13" ht="93.75" customHeight="1" outlineLevel="4">
      <c r="A33" s="173" t="s">
        <v>657</v>
      </c>
      <c r="B33" s="171" t="s">
        <v>649</v>
      </c>
      <c r="C33" s="171" t="s">
        <v>655</v>
      </c>
      <c r="D33" s="171" t="s">
        <v>573</v>
      </c>
      <c r="E33" s="171" t="s">
        <v>281</v>
      </c>
      <c r="F33" s="172">
        <v>12336.274</v>
      </c>
      <c r="G33" s="172">
        <v>12632</v>
      </c>
      <c r="H33" s="172">
        <v>0</v>
      </c>
      <c r="I33" s="172">
        <v>12632</v>
      </c>
      <c r="J33" s="172">
        <v>0</v>
      </c>
      <c r="K33" s="172">
        <v>12632</v>
      </c>
      <c r="L33" s="172">
        <v>12632</v>
      </c>
      <c r="M33" s="172">
        <v>12627</v>
      </c>
    </row>
    <row r="34" spans="1:13" ht="31.5" customHeight="1" outlineLevel="4">
      <c r="A34" s="173" t="s">
        <v>658</v>
      </c>
      <c r="B34" s="171" t="s">
        <v>649</v>
      </c>
      <c r="C34" s="171" t="s">
        <v>655</v>
      </c>
      <c r="D34" s="171" t="s">
        <v>573</v>
      </c>
      <c r="E34" s="171" t="s">
        <v>283</v>
      </c>
      <c r="F34" s="172">
        <v>2350.46</v>
      </c>
      <c r="G34" s="172">
        <v>3470</v>
      </c>
      <c r="H34" s="172">
        <v>0</v>
      </c>
      <c r="I34" s="172">
        <v>3470</v>
      </c>
      <c r="J34" s="172">
        <v>0</v>
      </c>
      <c r="K34" s="172">
        <v>3470</v>
      </c>
      <c r="L34" s="172">
        <v>3474.8</v>
      </c>
      <c r="M34" s="172">
        <v>2255.8</v>
      </c>
    </row>
    <row r="35" spans="1:13" ht="31.5" customHeight="1" outlineLevel="4">
      <c r="A35" s="173" t="s">
        <v>661</v>
      </c>
      <c r="B35" s="171" t="s">
        <v>649</v>
      </c>
      <c r="C35" s="171" t="s">
        <v>655</v>
      </c>
      <c r="D35" s="171" t="s">
        <v>573</v>
      </c>
      <c r="E35" s="171" t="s">
        <v>293</v>
      </c>
      <c r="F35" s="172">
        <v>42.726</v>
      </c>
      <c r="G35" s="172"/>
      <c r="H35" s="172"/>
      <c r="I35" s="172"/>
      <c r="J35" s="172"/>
      <c r="K35" s="172"/>
      <c r="L35" s="172"/>
      <c r="M35" s="172"/>
    </row>
    <row r="36" spans="1:13" ht="16.5" customHeight="1" outlineLevel="4">
      <c r="A36" s="173" t="s">
        <v>662</v>
      </c>
      <c r="B36" s="171" t="s">
        <v>649</v>
      </c>
      <c r="C36" s="171" t="s">
        <v>655</v>
      </c>
      <c r="D36" s="171" t="s">
        <v>573</v>
      </c>
      <c r="E36" s="171" t="s">
        <v>285</v>
      </c>
      <c r="F36" s="172">
        <v>37.7</v>
      </c>
      <c r="G36" s="172">
        <v>21</v>
      </c>
      <c r="H36" s="172">
        <v>0</v>
      </c>
      <c r="I36" s="172">
        <v>21</v>
      </c>
      <c r="J36" s="172">
        <v>0</v>
      </c>
      <c r="K36" s="172">
        <v>21</v>
      </c>
      <c r="L36" s="172">
        <v>62</v>
      </c>
      <c r="M36" s="172">
        <v>62</v>
      </c>
    </row>
    <row r="37" spans="1:13" ht="189" customHeight="1" outlineLevel="3">
      <c r="A37" s="173" t="s">
        <v>663</v>
      </c>
      <c r="B37" s="171" t="s">
        <v>649</v>
      </c>
      <c r="C37" s="171" t="s">
        <v>655</v>
      </c>
      <c r="D37" s="171" t="s">
        <v>578</v>
      </c>
      <c r="E37" s="171" t="s">
        <v>275</v>
      </c>
      <c r="F37" s="172">
        <f>SUM(F38)</f>
        <v>6</v>
      </c>
      <c r="G37" s="172">
        <f aca="true" t="shared" si="6" ref="G37:M37">SUM(G38)</f>
        <v>6</v>
      </c>
      <c r="H37" s="172">
        <f t="shared" si="6"/>
        <v>0</v>
      </c>
      <c r="I37" s="172">
        <f t="shared" si="6"/>
        <v>6</v>
      </c>
      <c r="J37" s="172">
        <f t="shared" si="6"/>
        <v>0</v>
      </c>
      <c r="K37" s="172">
        <f t="shared" si="6"/>
        <v>6</v>
      </c>
      <c r="L37" s="172">
        <f t="shared" si="6"/>
        <v>0</v>
      </c>
      <c r="M37" s="172">
        <f t="shared" si="6"/>
        <v>0</v>
      </c>
    </row>
    <row r="38" spans="1:13" ht="33" customHeight="1" outlineLevel="4">
      <c r="A38" s="173" t="s">
        <v>658</v>
      </c>
      <c r="B38" s="171" t="s">
        <v>649</v>
      </c>
      <c r="C38" s="171" t="s">
        <v>655</v>
      </c>
      <c r="D38" s="171" t="s">
        <v>578</v>
      </c>
      <c r="E38" s="171" t="s">
        <v>283</v>
      </c>
      <c r="F38" s="172">
        <v>6</v>
      </c>
      <c r="G38" s="172">
        <v>6</v>
      </c>
      <c r="H38" s="172">
        <v>0</v>
      </c>
      <c r="I38" s="172">
        <v>6</v>
      </c>
      <c r="J38" s="172">
        <v>0</v>
      </c>
      <c r="K38" s="172">
        <v>6</v>
      </c>
      <c r="L38" s="172">
        <v>0</v>
      </c>
      <c r="M38" s="172">
        <v>0</v>
      </c>
    </row>
    <row r="39" spans="1:13" ht="173.25" customHeight="1" outlineLevel="3">
      <c r="A39" s="173" t="s">
        <v>664</v>
      </c>
      <c r="B39" s="171" t="s">
        <v>649</v>
      </c>
      <c r="C39" s="171" t="s">
        <v>655</v>
      </c>
      <c r="D39" s="171" t="s">
        <v>582</v>
      </c>
      <c r="E39" s="171" t="s">
        <v>275</v>
      </c>
      <c r="F39" s="172">
        <f>SUM(F40)</f>
        <v>73.3</v>
      </c>
      <c r="G39" s="172">
        <f aca="true" t="shared" si="7" ref="G39:M39">SUM(G40)</f>
        <v>73.3</v>
      </c>
      <c r="H39" s="172">
        <f t="shared" si="7"/>
        <v>0</v>
      </c>
      <c r="I39" s="172">
        <f t="shared" si="7"/>
        <v>73.3</v>
      </c>
      <c r="J39" s="172">
        <f t="shared" si="7"/>
        <v>0</v>
      </c>
      <c r="K39" s="172">
        <f t="shared" si="7"/>
        <v>73.3</v>
      </c>
      <c r="L39" s="172">
        <f t="shared" si="7"/>
        <v>0</v>
      </c>
      <c r="M39" s="172">
        <f t="shared" si="7"/>
        <v>0</v>
      </c>
    </row>
    <row r="40" spans="1:13" ht="30.75" customHeight="1" outlineLevel="4">
      <c r="A40" s="173" t="s">
        <v>658</v>
      </c>
      <c r="B40" s="171" t="s">
        <v>649</v>
      </c>
      <c r="C40" s="171" t="s">
        <v>655</v>
      </c>
      <c r="D40" s="171" t="s">
        <v>582</v>
      </c>
      <c r="E40" s="171" t="s">
        <v>283</v>
      </c>
      <c r="F40" s="172">
        <v>73.3</v>
      </c>
      <c r="G40" s="172">
        <v>73.3</v>
      </c>
      <c r="H40" s="172">
        <v>0</v>
      </c>
      <c r="I40" s="172">
        <v>73.3</v>
      </c>
      <c r="J40" s="172">
        <v>0</v>
      </c>
      <c r="K40" s="172">
        <v>73.3</v>
      </c>
      <c r="L40" s="172">
        <v>0</v>
      </c>
      <c r="M40" s="172">
        <v>0</v>
      </c>
    </row>
    <row r="41" spans="1:13" ht="235.5" customHeight="1" outlineLevel="3">
      <c r="A41" s="173" t="s">
        <v>665</v>
      </c>
      <c r="B41" s="171" t="s">
        <v>649</v>
      </c>
      <c r="C41" s="171" t="s">
        <v>655</v>
      </c>
      <c r="D41" s="171" t="s">
        <v>584</v>
      </c>
      <c r="E41" s="171" t="s">
        <v>275</v>
      </c>
      <c r="F41" s="172">
        <f>SUM(F42)</f>
        <v>271</v>
      </c>
      <c r="G41" s="172">
        <f aca="true" t="shared" si="8" ref="G41:M41">SUM(G42)</f>
        <v>271</v>
      </c>
      <c r="H41" s="172">
        <f t="shared" si="8"/>
        <v>0</v>
      </c>
      <c r="I41" s="172">
        <f t="shared" si="8"/>
        <v>271</v>
      </c>
      <c r="J41" s="172">
        <f t="shared" si="8"/>
        <v>0</v>
      </c>
      <c r="K41" s="172">
        <f t="shared" si="8"/>
        <v>271</v>
      </c>
      <c r="L41" s="172">
        <f t="shared" si="8"/>
        <v>0</v>
      </c>
      <c r="M41" s="172">
        <f t="shared" si="8"/>
        <v>0</v>
      </c>
    </row>
    <row r="42" spans="1:13" ht="33" customHeight="1" outlineLevel="4">
      <c r="A42" s="173" t="s">
        <v>658</v>
      </c>
      <c r="B42" s="171" t="s">
        <v>649</v>
      </c>
      <c r="C42" s="171" t="s">
        <v>655</v>
      </c>
      <c r="D42" s="171" t="s">
        <v>584</v>
      </c>
      <c r="E42" s="171" t="s">
        <v>283</v>
      </c>
      <c r="F42" s="172">
        <v>271</v>
      </c>
      <c r="G42" s="172">
        <v>271</v>
      </c>
      <c r="H42" s="172">
        <v>0</v>
      </c>
      <c r="I42" s="172">
        <v>271</v>
      </c>
      <c r="J42" s="172">
        <v>0</v>
      </c>
      <c r="K42" s="172">
        <v>271</v>
      </c>
      <c r="L42" s="172">
        <v>0</v>
      </c>
      <c r="M42" s="172">
        <v>0</v>
      </c>
    </row>
    <row r="43" spans="1:13" ht="15.75" outlineLevel="2">
      <c r="A43" s="180" t="s">
        <v>666</v>
      </c>
      <c r="B43" s="168" t="s">
        <v>649</v>
      </c>
      <c r="C43" s="168" t="s">
        <v>667</v>
      </c>
      <c r="D43" s="168" t="s">
        <v>651</v>
      </c>
      <c r="E43" s="168" t="s">
        <v>275</v>
      </c>
      <c r="F43" s="169">
        <f>SUM(F44)</f>
        <v>87.811</v>
      </c>
      <c r="G43" s="169">
        <f aca="true" t="shared" si="9" ref="G43:M44">SUM(G44)</f>
        <v>200</v>
      </c>
      <c r="H43" s="169">
        <f t="shared" si="9"/>
        <v>0</v>
      </c>
      <c r="I43" s="169">
        <f t="shared" si="9"/>
        <v>200</v>
      </c>
      <c r="J43" s="169">
        <f t="shared" si="9"/>
        <v>0</v>
      </c>
      <c r="K43" s="169">
        <f t="shared" si="9"/>
        <v>200</v>
      </c>
      <c r="L43" s="169">
        <f t="shared" si="9"/>
        <v>200</v>
      </c>
      <c r="M43" s="169">
        <f t="shared" si="9"/>
        <v>200</v>
      </c>
    </row>
    <row r="44" spans="1:13" ht="189" outlineLevel="3">
      <c r="A44" s="173" t="s">
        <v>668</v>
      </c>
      <c r="B44" s="171" t="s">
        <v>649</v>
      </c>
      <c r="C44" s="171" t="s">
        <v>667</v>
      </c>
      <c r="D44" s="171" t="s">
        <v>528</v>
      </c>
      <c r="E44" s="171" t="s">
        <v>275</v>
      </c>
      <c r="F44" s="172">
        <f>SUM(F45)</f>
        <v>87.811</v>
      </c>
      <c r="G44" s="172">
        <f t="shared" si="9"/>
        <v>200</v>
      </c>
      <c r="H44" s="172">
        <f t="shared" si="9"/>
        <v>0</v>
      </c>
      <c r="I44" s="172">
        <f t="shared" si="9"/>
        <v>200</v>
      </c>
      <c r="J44" s="172">
        <f t="shared" si="9"/>
        <v>0</v>
      </c>
      <c r="K44" s="172">
        <f t="shared" si="9"/>
        <v>200</v>
      </c>
      <c r="L44" s="172">
        <f t="shared" si="9"/>
        <v>200</v>
      </c>
      <c r="M44" s="172">
        <f t="shared" si="9"/>
        <v>200</v>
      </c>
    </row>
    <row r="45" spans="1:13" ht="16.5" customHeight="1" outlineLevel="4">
      <c r="A45" s="173" t="s">
        <v>662</v>
      </c>
      <c r="B45" s="171" t="s">
        <v>649</v>
      </c>
      <c r="C45" s="171" t="s">
        <v>667</v>
      </c>
      <c r="D45" s="171" t="s">
        <v>528</v>
      </c>
      <c r="E45" s="171" t="s">
        <v>285</v>
      </c>
      <c r="F45" s="172">
        <v>87.811</v>
      </c>
      <c r="G45" s="172">
        <v>200</v>
      </c>
      <c r="H45" s="172">
        <v>0</v>
      </c>
      <c r="I45" s="172">
        <v>200</v>
      </c>
      <c r="J45" s="172">
        <v>0</v>
      </c>
      <c r="K45" s="172">
        <v>200</v>
      </c>
      <c r="L45" s="172">
        <v>200</v>
      </c>
      <c r="M45" s="172">
        <v>200</v>
      </c>
    </row>
    <row r="46" spans="1:13" ht="31.5" outlineLevel="2">
      <c r="A46" s="180" t="s">
        <v>669</v>
      </c>
      <c r="B46" s="168" t="s">
        <v>649</v>
      </c>
      <c r="C46" s="168" t="s">
        <v>670</v>
      </c>
      <c r="D46" s="168" t="s">
        <v>651</v>
      </c>
      <c r="E46" s="168" t="s">
        <v>275</v>
      </c>
      <c r="F46" s="169">
        <f>SUM(F47,F51,F53,F55,F57,F59,F61,F63,F65,F67,F69,F71,F73,F75,F77,F79,F81,F83)</f>
        <v>6455.899</v>
      </c>
      <c r="G46" s="169">
        <f aca="true" t="shared" si="10" ref="G46:M46">SUM(G47,G51,G53,G55,G57,G59,G61,G63,G65,G67,G69,G71,G73,G75,G77,G79,G81,G83)</f>
        <v>674.4</v>
      </c>
      <c r="H46" s="169">
        <f t="shared" si="10"/>
        <v>0</v>
      </c>
      <c r="I46" s="169">
        <f t="shared" si="10"/>
        <v>674.4</v>
      </c>
      <c r="J46" s="169">
        <f t="shared" si="10"/>
        <v>0</v>
      </c>
      <c r="K46" s="169">
        <f t="shared" si="10"/>
        <v>674.4</v>
      </c>
      <c r="L46" s="169">
        <f t="shared" si="10"/>
        <v>847.917</v>
      </c>
      <c r="M46" s="169">
        <f t="shared" si="10"/>
        <v>56.917</v>
      </c>
    </row>
    <row r="47" spans="1:13" ht="267.75" outlineLevel="2">
      <c r="A47" s="173" t="s">
        <v>671</v>
      </c>
      <c r="B47" s="171" t="s">
        <v>649</v>
      </c>
      <c r="C47" s="171" t="s">
        <v>670</v>
      </c>
      <c r="D47" s="171" t="s">
        <v>478</v>
      </c>
      <c r="E47" s="171" t="s">
        <v>275</v>
      </c>
      <c r="F47" s="172">
        <f>SUM(F48:F50)</f>
        <v>672.25</v>
      </c>
      <c r="G47" s="172">
        <f aca="true" t="shared" si="11" ref="G47:M47">SUM(G48:G50)</f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</row>
    <row r="48" spans="1:13" ht="93" customHeight="1" outlineLevel="2">
      <c r="A48" s="173" t="s">
        <v>657</v>
      </c>
      <c r="B48" s="171" t="s">
        <v>649</v>
      </c>
      <c r="C48" s="171" t="s">
        <v>670</v>
      </c>
      <c r="D48" s="171" t="s">
        <v>478</v>
      </c>
      <c r="E48" s="171" t="s">
        <v>281</v>
      </c>
      <c r="F48" s="172">
        <v>400</v>
      </c>
      <c r="G48" s="172"/>
      <c r="H48" s="172"/>
      <c r="I48" s="172"/>
      <c r="J48" s="172"/>
      <c r="K48" s="172"/>
      <c r="L48" s="172"/>
      <c r="M48" s="172"/>
    </row>
    <row r="49" spans="1:13" ht="32.25" customHeight="1" outlineLevel="2">
      <c r="A49" s="173" t="s">
        <v>658</v>
      </c>
      <c r="B49" s="171" t="s">
        <v>649</v>
      </c>
      <c r="C49" s="171" t="s">
        <v>670</v>
      </c>
      <c r="D49" s="171" t="s">
        <v>478</v>
      </c>
      <c r="E49" s="171" t="s">
        <v>283</v>
      </c>
      <c r="F49" s="172">
        <v>268.25</v>
      </c>
      <c r="G49" s="172"/>
      <c r="H49" s="172"/>
      <c r="I49" s="172"/>
      <c r="J49" s="172"/>
      <c r="K49" s="172"/>
      <c r="L49" s="172"/>
      <c r="M49" s="172"/>
    </row>
    <row r="50" spans="1:13" ht="18" customHeight="1" outlineLevel="2">
      <c r="A50" s="173" t="s">
        <v>662</v>
      </c>
      <c r="B50" s="171" t="s">
        <v>649</v>
      </c>
      <c r="C50" s="171" t="s">
        <v>670</v>
      </c>
      <c r="D50" s="171" t="s">
        <v>478</v>
      </c>
      <c r="E50" s="171" t="s">
        <v>285</v>
      </c>
      <c r="F50" s="172">
        <v>4</v>
      </c>
      <c r="G50" s="172"/>
      <c r="H50" s="172"/>
      <c r="I50" s="172"/>
      <c r="J50" s="172"/>
      <c r="K50" s="172"/>
      <c r="L50" s="172"/>
      <c r="M50" s="172"/>
    </row>
    <row r="51" spans="1:13" ht="302.25" customHeight="1" outlineLevel="2">
      <c r="A51" s="173" t="s">
        <v>672</v>
      </c>
      <c r="B51" s="171" t="s">
        <v>649</v>
      </c>
      <c r="C51" s="171" t="s">
        <v>670</v>
      </c>
      <c r="D51" s="171" t="s">
        <v>480</v>
      </c>
      <c r="E51" s="171" t="s">
        <v>275</v>
      </c>
      <c r="F51" s="172">
        <f>SUM(F52)</f>
        <v>153</v>
      </c>
      <c r="G51" s="172">
        <f aca="true" t="shared" si="12" ref="G51:M51">SUM(G52)</f>
        <v>0</v>
      </c>
      <c r="H51" s="172">
        <f t="shared" si="12"/>
        <v>0</v>
      </c>
      <c r="I51" s="172">
        <f t="shared" si="12"/>
        <v>0</v>
      </c>
      <c r="J51" s="172">
        <f t="shared" si="12"/>
        <v>0</v>
      </c>
      <c r="K51" s="172">
        <f t="shared" si="12"/>
        <v>0</v>
      </c>
      <c r="L51" s="172">
        <f t="shared" si="12"/>
        <v>100</v>
      </c>
      <c r="M51" s="172">
        <f t="shared" si="12"/>
        <v>0</v>
      </c>
    </row>
    <row r="52" spans="1:13" ht="33" customHeight="1" outlineLevel="2">
      <c r="A52" s="173" t="s">
        <v>658</v>
      </c>
      <c r="B52" s="171" t="s">
        <v>649</v>
      </c>
      <c r="C52" s="171" t="s">
        <v>670</v>
      </c>
      <c r="D52" s="171" t="s">
        <v>480</v>
      </c>
      <c r="E52" s="171" t="s">
        <v>283</v>
      </c>
      <c r="F52" s="172">
        <v>153</v>
      </c>
      <c r="G52" s="172"/>
      <c r="H52" s="172"/>
      <c r="I52" s="172"/>
      <c r="J52" s="172"/>
      <c r="K52" s="172"/>
      <c r="L52" s="172">
        <v>100</v>
      </c>
      <c r="M52" s="172"/>
    </row>
    <row r="53" spans="1:13" ht="237" customHeight="1" outlineLevel="2">
      <c r="A53" s="173" t="s">
        <v>482</v>
      </c>
      <c r="B53" s="171" t="s">
        <v>649</v>
      </c>
      <c r="C53" s="171" t="s">
        <v>670</v>
      </c>
      <c r="D53" s="171" t="s">
        <v>483</v>
      </c>
      <c r="E53" s="171" t="s">
        <v>275</v>
      </c>
      <c r="F53" s="172">
        <f>SUM(F54)</f>
        <v>1993.1</v>
      </c>
      <c r="G53" s="172">
        <f aca="true" t="shared" si="13" ref="G53:M53">SUM(G54)</f>
        <v>0</v>
      </c>
      <c r="H53" s="172">
        <f t="shared" si="13"/>
        <v>0</v>
      </c>
      <c r="I53" s="172">
        <f t="shared" si="13"/>
        <v>0</v>
      </c>
      <c r="J53" s="172">
        <f t="shared" si="13"/>
        <v>0</v>
      </c>
      <c r="K53" s="172">
        <f t="shared" si="13"/>
        <v>0</v>
      </c>
      <c r="L53" s="172">
        <f t="shared" si="13"/>
        <v>0</v>
      </c>
      <c r="M53" s="172">
        <f t="shared" si="13"/>
        <v>0</v>
      </c>
    </row>
    <row r="54" spans="1:13" ht="33" customHeight="1" outlineLevel="2">
      <c r="A54" s="173" t="s">
        <v>658</v>
      </c>
      <c r="B54" s="171" t="s">
        <v>649</v>
      </c>
      <c r="C54" s="171" t="s">
        <v>670</v>
      </c>
      <c r="D54" s="171" t="s">
        <v>483</v>
      </c>
      <c r="E54" s="171" t="s">
        <v>283</v>
      </c>
      <c r="F54" s="172">
        <v>1993.1</v>
      </c>
      <c r="G54" s="172"/>
      <c r="H54" s="172"/>
      <c r="I54" s="172"/>
      <c r="J54" s="172"/>
      <c r="K54" s="172"/>
      <c r="L54" s="172"/>
      <c r="M54" s="172"/>
    </row>
    <row r="55" spans="1:13" ht="255" customHeight="1" outlineLevel="2">
      <c r="A55" s="173" t="s">
        <v>486</v>
      </c>
      <c r="B55" s="171" t="s">
        <v>649</v>
      </c>
      <c r="C55" s="171" t="s">
        <v>670</v>
      </c>
      <c r="D55" s="171" t="s">
        <v>487</v>
      </c>
      <c r="E55" s="171" t="s">
        <v>275</v>
      </c>
      <c r="F55" s="172">
        <f>SUM(F56)</f>
        <v>2179.009</v>
      </c>
      <c r="G55" s="172">
        <f aca="true" t="shared" si="14" ref="G55:M55">SUM(G56)</f>
        <v>0</v>
      </c>
      <c r="H55" s="172">
        <f t="shared" si="14"/>
        <v>0</v>
      </c>
      <c r="I55" s="172">
        <f t="shared" si="14"/>
        <v>0</v>
      </c>
      <c r="J55" s="172">
        <f t="shared" si="14"/>
        <v>0</v>
      </c>
      <c r="K55" s="172">
        <f t="shared" si="14"/>
        <v>0</v>
      </c>
      <c r="L55" s="172">
        <f t="shared" si="14"/>
        <v>0</v>
      </c>
      <c r="M55" s="172">
        <f t="shared" si="14"/>
        <v>0</v>
      </c>
    </row>
    <row r="56" spans="1:13" ht="33" customHeight="1" outlineLevel="2">
      <c r="A56" s="173" t="s">
        <v>658</v>
      </c>
      <c r="B56" s="171" t="s">
        <v>649</v>
      </c>
      <c r="C56" s="171" t="s">
        <v>670</v>
      </c>
      <c r="D56" s="171" t="s">
        <v>487</v>
      </c>
      <c r="E56" s="171" t="s">
        <v>283</v>
      </c>
      <c r="F56" s="172">
        <v>2179.009</v>
      </c>
      <c r="G56" s="172"/>
      <c r="H56" s="172"/>
      <c r="I56" s="172"/>
      <c r="J56" s="172"/>
      <c r="K56" s="172"/>
      <c r="L56" s="172"/>
      <c r="M56" s="172"/>
    </row>
    <row r="57" spans="1:13" ht="207" customHeight="1" outlineLevel="2">
      <c r="A57" s="173" t="s">
        <v>673</v>
      </c>
      <c r="B57" s="171" t="s">
        <v>649</v>
      </c>
      <c r="C57" s="171" t="s">
        <v>670</v>
      </c>
      <c r="D57" s="171" t="s">
        <v>489</v>
      </c>
      <c r="E57" s="171" t="s">
        <v>275</v>
      </c>
      <c r="F57" s="172">
        <f>SUM(F58)</f>
        <v>1018.865</v>
      </c>
      <c r="G57" s="172">
        <f aca="true" t="shared" si="15" ref="G57:M57">SUM(G58)</f>
        <v>0</v>
      </c>
      <c r="H57" s="172">
        <f t="shared" si="15"/>
        <v>0</v>
      </c>
      <c r="I57" s="172">
        <f t="shared" si="15"/>
        <v>0</v>
      </c>
      <c r="J57" s="172">
        <f t="shared" si="15"/>
        <v>0</v>
      </c>
      <c r="K57" s="172">
        <f t="shared" si="15"/>
        <v>0</v>
      </c>
      <c r="L57" s="172">
        <f t="shared" si="15"/>
        <v>0</v>
      </c>
      <c r="M57" s="172">
        <f t="shared" si="15"/>
        <v>0</v>
      </c>
    </row>
    <row r="58" spans="1:13" ht="33.75" customHeight="1" outlineLevel="2">
      <c r="A58" s="173" t="s">
        <v>658</v>
      </c>
      <c r="B58" s="171" t="s">
        <v>649</v>
      </c>
      <c r="C58" s="171" t="s">
        <v>670</v>
      </c>
      <c r="D58" s="171" t="s">
        <v>489</v>
      </c>
      <c r="E58" s="171" t="s">
        <v>283</v>
      </c>
      <c r="F58" s="172">
        <v>1018.865</v>
      </c>
      <c r="G58" s="172"/>
      <c r="H58" s="172"/>
      <c r="I58" s="172"/>
      <c r="J58" s="172"/>
      <c r="K58" s="172"/>
      <c r="L58" s="172"/>
      <c r="M58" s="172"/>
    </row>
    <row r="59" spans="1:13" ht="141.75" customHeight="1" outlineLevel="3">
      <c r="A59" s="173" t="s">
        <v>674</v>
      </c>
      <c r="B59" s="171" t="s">
        <v>649</v>
      </c>
      <c r="C59" s="171" t="s">
        <v>670</v>
      </c>
      <c r="D59" s="171" t="s">
        <v>543</v>
      </c>
      <c r="E59" s="171" t="s">
        <v>275</v>
      </c>
      <c r="F59" s="172">
        <f>SUM(F60)</f>
        <v>23.058</v>
      </c>
      <c r="G59" s="172">
        <f aca="true" t="shared" si="16" ref="G59:M59">SUM(G60)</f>
        <v>18</v>
      </c>
      <c r="H59" s="172">
        <f t="shared" si="16"/>
        <v>0</v>
      </c>
      <c r="I59" s="172">
        <f t="shared" si="16"/>
        <v>18</v>
      </c>
      <c r="J59" s="172">
        <f t="shared" si="16"/>
        <v>0</v>
      </c>
      <c r="K59" s="172">
        <f t="shared" si="16"/>
        <v>18</v>
      </c>
      <c r="L59" s="172">
        <f t="shared" si="16"/>
        <v>36</v>
      </c>
      <c r="M59" s="172">
        <f t="shared" si="16"/>
        <v>0</v>
      </c>
    </row>
    <row r="60" spans="1:13" ht="15.75" outlineLevel="4">
      <c r="A60" s="173" t="s">
        <v>662</v>
      </c>
      <c r="B60" s="171" t="s">
        <v>649</v>
      </c>
      <c r="C60" s="171" t="s">
        <v>670</v>
      </c>
      <c r="D60" s="171" t="s">
        <v>543</v>
      </c>
      <c r="E60" s="171" t="s">
        <v>285</v>
      </c>
      <c r="F60" s="172">
        <v>23.058</v>
      </c>
      <c r="G60" s="172">
        <v>18</v>
      </c>
      <c r="H60" s="172">
        <v>0</v>
      </c>
      <c r="I60" s="172">
        <v>18</v>
      </c>
      <c r="J60" s="172">
        <v>0</v>
      </c>
      <c r="K60" s="172">
        <v>18</v>
      </c>
      <c r="L60" s="172">
        <v>36</v>
      </c>
      <c r="M60" s="172"/>
    </row>
    <row r="61" spans="1:13" ht="207" customHeight="1" outlineLevel="3">
      <c r="A61" s="173" t="s">
        <v>675</v>
      </c>
      <c r="B61" s="171" t="s">
        <v>649</v>
      </c>
      <c r="C61" s="171" t="s">
        <v>670</v>
      </c>
      <c r="D61" s="171" t="s">
        <v>551</v>
      </c>
      <c r="E61" s="171" t="s">
        <v>275</v>
      </c>
      <c r="F61" s="172">
        <f>SUM(F62)</f>
        <v>108.8</v>
      </c>
      <c r="G61" s="172">
        <f aca="true" t="shared" si="17" ref="G61:M61">SUM(G62)</f>
        <v>304.7</v>
      </c>
      <c r="H61" s="172">
        <f t="shared" si="17"/>
        <v>0</v>
      </c>
      <c r="I61" s="172">
        <f t="shared" si="17"/>
        <v>304.7</v>
      </c>
      <c r="J61" s="172">
        <f t="shared" si="17"/>
        <v>0</v>
      </c>
      <c r="K61" s="172">
        <f t="shared" si="17"/>
        <v>304.7</v>
      </c>
      <c r="L61" s="172">
        <f t="shared" si="17"/>
        <v>250</v>
      </c>
      <c r="M61" s="172">
        <f t="shared" si="17"/>
        <v>0</v>
      </c>
    </row>
    <row r="62" spans="1:13" ht="32.25" customHeight="1" outlineLevel="4">
      <c r="A62" s="173" t="s">
        <v>658</v>
      </c>
      <c r="B62" s="171" t="s">
        <v>649</v>
      </c>
      <c r="C62" s="171" t="s">
        <v>670</v>
      </c>
      <c r="D62" s="171" t="s">
        <v>551</v>
      </c>
      <c r="E62" s="171" t="s">
        <v>283</v>
      </c>
      <c r="F62" s="172">
        <v>108.8</v>
      </c>
      <c r="G62" s="172">
        <v>304.7</v>
      </c>
      <c r="H62" s="172">
        <v>0</v>
      </c>
      <c r="I62" s="172">
        <v>304.7</v>
      </c>
      <c r="J62" s="172">
        <v>0</v>
      </c>
      <c r="K62" s="172">
        <v>304.7</v>
      </c>
      <c r="L62" s="172">
        <v>250</v>
      </c>
      <c r="M62" s="172"/>
    </row>
    <row r="63" spans="1:13" ht="143.25" customHeight="1" outlineLevel="3">
      <c r="A63" s="173" t="s">
        <v>676</v>
      </c>
      <c r="B63" s="171" t="s">
        <v>649</v>
      </c>
      <c r="C63" s="171" t="s">
        <v>670</v>
      </c>
      <c r="D63" s="171" t="s">
        <v>553</v>
      </c>
      <c r="E63" s="171" t="s">
        <v>275</v>
      </c>
      <c r="F63" s="172">
        <f>SUM(F64)</f>
        <v>70</v>
      </c>
      <c r="G63" s="172">
        <f aca="true" t="shared" si="18" ref="G63:M63">SUM(G64)</f>
        <v>70</v>
      </c>
      <c r="H63" s="172">
        <f t="shared" si="18"/>
        <v>0</v>
      </c>
      <c r="I63" s="172">
        <f t="shared" si="18"/>
        <v>70</v>
      </c>
      <c r="J63" s="172">
        <f t="shared" si="18"/>
        <v>0</v>
      </c>
      <c r="K63" s="172">
        <f t="shared" si="18"/>
        <v>70</v>
      </c>
      <c r="L63" s="172">
        <f t="shared" si="18"/>
        <v>80</v>
      </c>
      <c r="M63" s="172">
        <f t="shared" si="18"/>
        <v>0</v>
      </c>
    </row>
    <row r="64" spans="1:13" ht="34.5" customHeight="1" outlineLevel="4">
      <c r="A64" s="173" t="s">
        <v>658</v>
      </c>
      <c r="B64" s="171" t="s">
        <v>649</v>
      </c>
      <c r="C64" s="171" t="s">
        <v>670</v>
      </c>
      <c r="D64" s="171" t="s">
        <v>553</v>
      </c>
      <c r="E64" s="171" t="s">
        <v>283</v>
      </c>
      <c r="F64" s="172">
        <v>70</v>
      </c>
      <c r="G64" s="172">
        <v>70</v>
      </c>
      <c r="H64" s="172">
        <v>0</v>
      </c>
      <c r="I64" s="172">
        <v>70</v>
      </c>
      <c r="J64" s="172">
        <v>0</v>
      </c>
      <c r="K64" s="172">
        <v>70</v>
      </c>
      <c r="L64" s="172">
        <v>80</v>
      </c>
      <c r="M64" s="172"/>
    </row>
    <row r="65" spans="1:13" ht="141.75" outlineLevel="3">
      <c r="A65" s="173" t="s">
        <v>677</v>
      </c>
      <c r="B65" s="171" t="s">
        <v>649</v>
      </c>
      <c r="C65" s="171" t="s">
        <v>670</v>
      </c>
      <c r="D65" s="171" t="s">
        <v>555</v>
      </c>
      <c r="E65" s="171" t="s">
        <v>275</v>
      </c>
      <c r="F65" s="172">
        <f>SUM(F66)</f>
        <v>15</v>
      </c>
      <c r="G65" s="172">
        <f aca="true" t="shared" si="19" ref="G65:M65">SUM(G66)</f>
        <v>8</v>
      </c>
      <c r="H65" s="172">
        <f t="shared" si="19"/>
        <v>0</v>
      </c>
      <c r="I65" s="172">
        <f t="shared" si="19"/>
        <v>8</v>
      </c>
      <c r="J65" s="172">
        <f t="shared" si="19"/>
        <v>0</v>
      </c>
      <c r="K65" s="172">
        <f t="shared" si="19"/>
        <v>8</v>
      </c>
      <c r="L65" s="172">
        <f t="shared" si="19"/>
        <v>57</v>
      </c>
      <c r="M65" s="172">
        <f t="shared" si="19"/>
        <v>0</v>
      </c>
    </row>
    <row r="66" spans="1:13" ht="33" customHeight="1" outlineLevel="4">
      <c r="A66" s="173" t="s">
        <v>658</v>
      </c>
      <c r="B66" s="171" t="s">
        <v>649</v>
      </c>
      <c r="C66" s="171" t="s">
        <v>670</v>
      </c>
      <c r="D66" s="171" t="s">
        <v>555</v>
      </c>
      <c r="E66" s="171" t="s">
        <v>283</v>
      </c>
      <c r="F66" s="172">
        <v>15</v>
      </c>
      <c r="G66" s="172">
        <v>8</v>
      </c>
      <c r="H66" s="172">
        <v>0</v>
      </c>
      <c r="I66" s="172">
        <v>8</v>
      </c>
      <c r="J66" s="172">
        <v>0</v>
      </c>
      <c r="K66" s="172">
        <v>8</v>
      </c>
      <c r="L66" s="172">
        <v>57</v>
      </c>
      <c r="M66" s="172"/>
    </row>
    <row r="67" spans="1:13" ht="110.25" customHeight="1" outlineLevel="3">
      <c r="A67" s="173" t="s">
        <v>678</v>
      </c>
      <c r="B67" s="171" t="s">
        <v>649</v>
      </c>
      <c r="C67" s="171" t="s">
        <v>670</v>
      </c>
      <c r="D67" s="171" t="s">
        <v>565</v>
      </c>
      <c r="E67" s="171" t="s">
        <v>275</v>
      </c>
      <c r="F67" s="172">
        <f>SUM(F68)</f>
        <v>26</v>
      </c>
      <c r="G67" s="172">
        <f aca="true" t="shared" si="20" ref="G67:M67">SUM(G68)</f>
        <v>20</v>
      </c>
      <c r="H67" s="172">
        <f t="shared" si="20"/>
        <v>0</v>
      </c>
      <c r="I67" s="172">
        <f t="shared" si="20"/>
        <v>20</v>
      </c>
      <c r="J67" s="172">
        <f t="shared" si="20"/>
        <v>0</v>
      </c>
      <c r="K67" s="172">
        <f t="shared" si="20"/>
        <v>20</v>
      </c>
      <c r="L67" s="172">
        <f t="shared" si="20"/>
        <v>38</v>
      </c>
      <c r="M67" s="172">
        <f t="shared" si="20"/>
        <v>0</v>
      </c>
    </row>
    <row r="68" spans="1:13" ht="32.25" customHeight="1" outlineLevel="4">
      <c r="A68" s="173" t="s">
        <v>658</v>
      </c>
      <c r="B68" s="171" t="s">
        <v>649</v>
      </c>
      <c r="C68" s="171" t="s">
        <v>670</v>
      </c>
      <c r="D68" s="171" t="s">
        <v>565</v>
      </c>
      <c r="E68" s="171" t="s">
        <v>283</v>
      </c>
      <c r="F68" s="172">
        <v>26</v>
      </c>
      <c r="G68" s="172">
        <v>20</v>
      </c>
      <c r="H68" s="172">
        <v>0</v>
      </c>
      <c r="I68" s="172">
        <v>20</v>
      </c>
      <c r="J68" s="172">
        <v>0</v>
      </c>
      <c r="K68" s="172">
        <v>20</v>
      </c>
      <c r="L68" s="172">
        <v>38</v>
      </c>
      <c r="M68" s="172"/>
    </row>
    <row r="69" spans="1:13" ht="111.75" customHeight="1" outlineLevel="3">
      <c r="A69" s="173" t="s">
        <v>679</v>
      </c>
      <c r="B69" s="171" t="s">
        <v>649</v>
      </c>
      <c r="C69" s="171" t="s">
        <v>670</v>
      </c>
      <c r="D69" s="171" t="s">
        <v>567</v>
      </c>
      <c r="E69" s="171" t="s">
        <v>275</v>
      </c>
      <c r="F69" s="172">
        <f>SUM(F70)</f>
        <v>26</v>
      </c>
      <c r="G69" s="172">
        <f aca="true" t="shared" si="21" ref="G69:M69">SUM(G70)</f>
        <v>51.7</v>
      </c>
      <c r="H69" s="172">
        <f t="shared" si="21"/>
        <v>0</v>
      </c>
      <c r="I69" s="172">
        <f t="shared" si="21"/>
        <v>51.7</v>
      </c>
      <c r="J69" s="172">
        <f t="shared" si="21"/>
        <v>0</v>
      </c>
      <c r="K69" s="172">
        <f t="shared" si="21"/>
        <v>51.7</v>
      </c>
      <c r="L69" s="172">
        <f t="shared" si="21"/>
        <v>30</v>
      </c>
      <c r="M69" s="172">
        <f t="shared" si="21"/>
        <v>0</v>
      </c>
    </row>
    <row r="70" spans="1:13" ht="33" customHeight="1" outlineLevel="4">
      <c r="A70" s="173" t="s">
        <v>658</v>
      </c>
      <c r="B70" s="171" t="s">
        <v>649</v>
      </c>
      <c r="C70" s="171" t="s">
        <v>670</v>
      </c>
      <c r="D70" s="171" t="s">
        <v>567</v>
      </c>
      <c r="E70" s="171" t="s">
        <v>283</v>
      </c>
      <c r="F70" s="172">
        <v>26</v>
      </c>
      <c r="G70" s="172">
        <v>51.7</v>
      </c>
      <c r="H70" s="172">
        <v>0</v>
      </c>
      <c r="I70" s="172">
        <v>51.7</v>
      </c>
      <c r="J70" s="172">
        <v>0</v>
      </c>
      <c r="K70" s="172">
        <v>51.7</v>
      </c>
      <c r="L70" s="172">
        <v>30</v>
      </c>
      <c r="M70" s="172"/>
    </row>
    <row r="71" spans="1:13" ht="187.5" customHeight="1" outlineLevel="3">
      <c r="A71" s="173" t="s">
        <v>680</v>
      </c>
      <c r="B71" s="171" t="s">
        <v>649</v>
      </c>
      <c r="C71" s="171" t="s">
        <v>670</v>
      </c>
      <c r="D71" s="171" t="s">
        <v>575</v>
      </c>
      <c r="E71" s="171" t="s">
        <v>275</v>
      </c>
      <c r="F71" s="172">
        <f>SUM(F72)</f>
        <v>15</v>
      </c>
      <c r="G71" s="172">
        <f aca="true" t="shared" si="22" ref="G71:M71">SUM(G72)</f>
        <v>195</v>
      </c>
      <c r="H71" s="172">
        <f t="shared" si="22"/>
        <v>0</v>
      </c>
      <c r="I71" s="172">
        <f t="shared" si="22"/>
        <v>195</v>
      </c>
      <c r="J71" s="172">
        <f t="shared" si="22"/>
        <v>0</v>
      </c>
      <c r="K71" s="172">
        <f t="shared" si="22"/>
        <v>195</v>
      </c>
      <c r="L71" s="172">
        <f t="shared" si="22"/>
        <v>200</v>
      </c>
      <c r="M71" s="172">
        <f t="shared" si="22"/>
        <v>0</v>
      </c>
    </row>
    <row r="72" spans="1:13" ht="30.75" customHeight="1" outlineLevel="4">
      <c r="A72" s="173" t="s">
        <v>658</v>
      </c>
      <c r="B72" s="171" t="s">
        <v>649</v>
      </c>
      <c r="C72" s="171" t="s">
        <v>670</v>
      </c>
      <c r="D72" s="171" t="s">
        <v>575</v>
      </c>
      <c r="E72" s="171" t="s">
        <v>283</v>
      </c>
      <c r="F72" s="172">
        <v>15</v>
      </c>
      <c r="G72" s="172">
        <v>195</v>
      </c>
      <c r="H72" s="172">
        <v>0</v>
      </c>
      <c r="I72" s="172">
        <v>195</v>
      </c>
      <c r="J72" s="172">
        <v>0</v>
      </c>
      <c r="K72" s="172">
        <v>195</v>
      </c>
      <c r="L72" s="172">
        <v>200</v>
      </c>
      <c r="M72" s="172"/>
    </row>
    <row r="73" spans="1:13" ht="174" customHeight="1" outlineLevel="4">
      <c r="A73" s="173" t="s">
        <v>681</v>
      </c>
      <c r="B73" s="171" t="s">
        <v>649</v>
      </c>
      <c r="C73" s="171" t="s">
        <v>670</v>
      </c>
      <c r="D73" s="171" t="s">
        <v>590</v>
      </c>
      <c r="E73" s="171" t="s">
        <v>275</v>
      </c>
      <c r="F73" s="172">
        <f>SUM(F74)</f>
        <v>30</v>
      </c>
      <c r="G73" s="172">
        <f aca="true" t="shared" si="23" ref="G73:M73">SUM(G74)</f>
        <v>0</v>
      </c>
      <c r="H73" s="172">
        <f t="shared" si="23"/>
        <v>0</v>
      </c>
      <c r="I73" s="172">
        <f t="shared" si="23"/>
        <v>0</v>
      </c>
      <c r="J73" s="172">
        <f t="shared" si="23"/>
        <v>0</v>
      </c>
      <c r="K73" s="172">
        <f t="shared" si="23"/>
        <v>0</v>
      </c>
      <c r="L73" s="172">
        <f t="shared" si="23"/>
        <v>35</v>
      </c>
      <c r="M73" s="172">
        <f t="shared" si="23"/>
        <v>35</v>
      </c>
    </row>
    <row r="74" spans="1:13" ht="30.75" customHeight="1" outlineLevel="4">
      <c r="A74" s="173" t="s">
        <v>658</v>
      </c>
      <c r="B74" s="171" t="s">
        <v>649</v>
      </c>
      <c r="C74" s="171" t="s">
        <v>670</v>
      </c>
      <c r="D74" s="171" t="s">
        <v>590</v>
      </c>
      <c r="E74" s="171" t="s">
        <v>283</v>
      </c>
      <c r="F74" s="172">
        <v>30</v>
      </c>
      <c r="G74" s="172"/>
      <c r="H74" s="172"/>
      <c r="I74" s="172"/>
      <c r="J74" s="172"/>
      <c r="K74" s="172"/>
      <c r="L74" s="172">
        <v>35</v>
      </c>
      <c r="M74" s="172">
        <v>35</v>
      </c>
    </row>
    <row r="75" spans="1:13" ht="208.5" customHeight="1" outlineLevel="4">
      <c r="A75" s="173" t="s">
        <v>682</v>
      </c>
      <c r="B75" s="171" t="s">
        <v>649</v>
      </c>
      <c r="C75" s="171" t="s">
        <v>670</v>
      </c>
      <c r="D75" s="171" t="s">
        <v>592</v>
      </c>
      <c r="E75" s="171" t="s">
        <v>275</v>
      </c>
      <c r="F75" s="172">
        <f>SUM(F76)</f>
        <v>10</v>
      </c>
      <c r="G75" s="172">
        <f aca="true" t="shared" si="24" ref="G75:M75">SUM(G76)</f>
        <v>0</v>
      </c>
      <c r="H75" s="172">
        <f t="shared" si="24"/>
        <v>0</v>
      </c>
      <c r="I75" s="172">
        <f t="shared" si="24"/>
        <v>0</v>
      </c>
      <c r="J75" s="172">
        <f t="shared" si="24"/>
        <v>0</v>
      </c>
      <c r="K75" s="172">
        <f t="shared" si="24"/>
        <v>0</v>
      </c>
      <c r="L75" s="172">
        <f t="shared" si="24"/>
        <v>15</v>
      </c>
      <c r="M75" s="172">
        <f t="shared" si="24"/>
        <v>15</v>
      </c>
    </row>
    <row r="76" spans="1:13" ht="30.75" customHeight="1" outlineLevel="4">
      <c r="A76" s="173" t="s">
        <v>658</v>
      </c>
      <c r="B76" s="171" t="s">
        <v>649</v>
      </c>
      <c r="C76" s="171" t="s">
        <v>670</v>
      </c>
      <c r="D76" s="171" t="s">
        <v>592</v>
      </c>
      <c r="E76" s="171" t="s">
        <v>283</v>
      </c>
      <c r="F76" s="172">
        <v>10</v>
      </c>
      <c r="G76" s="172"/>
      <c r="H76" s="172"/>
      <c r="I76" s="172"/>
      <c r="J76" s="172"/>
      <c r="K76" s="172"/>
      <c r="L76" s="172">
        <v>15</v>
      </c>
      <c r="M76" s="172">
        <v>15</v>
      </c>
    </row>
    <row r="77" spans="1:13" ht="190.5" customHeight="1" outlineLevel="4">
      <c r="A77" s="173" t="s">
        <v>683</v>
      </c>
      <c r="B77" s="171" t="s">
        <v>649</v>
      </c>
      <c r="C77" s="171" t="s">
        <v>670</v>
      </c>
      <c r="D77" s="171" t="s">
        <v>615</v>
      </c>
      <c r="E77" s="171" t="s">
        <v>275</v>
      </c>
      <c r="F77" s="172">
        <f>SUM(F78)</f>
        <v>99.9</v>
      </c>
      <c r="G77" s="172">
        <f aca="true" t="shared" si="25" ref="G77:M77">SUM(G78)</f>
        <v>0</v>
      </c>
      <c r="H77" s="172">
        <f t="shared" si="25"/>
        <v>0</v>
      </c>
      <c r="I77" s="172">
        <f t="shared" si="25"/>
        <v>0</v>
      </c>
      <c r="J77" s="172">
        <f t="shared" si="25"/>
        <v>0</v>
      </c>
      <c r="K77" s="172">
        <f t="shared" si="25"/>
        <v>0</v>
      </c>
      <c r="L77" s="172">
        <f t="shared" si="25"/>
        <v>0</v>
      </c>
      <c r="M77" s="172">
        <f t="shared" si="25"/>
        <v>0</v>
      </c>
    </row>
    <row r="78" spans="1:13" ht="30.75" customHeight="1" outlineLevel="4">
      <c r="A78" s="173" t="s">
        <v>658</v>
      </c>
      <c r="B78" s="171" t="s">
        <v>649</v>
      </c>
      <c r="C78" s="171" t="s">
        <v>670</v>
      </c>
      <c r="D78" s="171" t="s">
        <v>615</v>
      </c>
      <c r="E78" s="171" t="s">
        <v>283</v>
      </c>
      <c r="F78" s="172">
        <v>99.9</v>
      </c>
      <c r="G78" s="172"/>
      <c r="H78" s="172"/>
      <c r="I78" s="172"/>
      <c r="J78" s="172"/>
      <c r="K78" s="172"/>
      <c r="L78" s="172"/>
      <c r="M78" s="172"/>
    </row>
    <row r="79" spans="1:13" ht="141.75" outlineLevel="3">
      <c r="A79" s="194" t="s">
        <v>684</v>
      </c>
      <c r="B79" s="171" t="s">
        <v>649</v>
      </c>
      <c r="C79" s="171" t="s">
        <v>670</v>
      </c>
      <c r="D79" s="171" t="s">
        <v>620</v>
      </c>
      <c r="E79" s="171" t="s">
        <v>275</v>
      </c>
      <c r="F79" s="172">
        <f>SUM(F80)</f>
        <v>6.917</v>
      </c>
      <c r="G79" s="172">
        <f aca="true" t="shared" si="26" ref="G79:M79">SUM(G80)</f>
        <v>7</v>
      </c>
      <c r="H79" s="172">
        <f t="shared" si="26"/>
        <v>0</v>
      </c>
      <c r="I79" s="172">
        <f t="shared" si="26"/>
        <v>7</v>
      </c>
      <c r="J79" s="172">
        <f t="shared" si="26"/>
        <v>0</v>
      </c>
      <c r="K79" s="172">
        <f t="shared" si="26"/>
        <v>7</v>
      </c>
      <c r="L79" s="172">
        <f t="shared" si="26"/>
        <v>6.917</v>
      </c>
      <c r="M79" s="172">
        <f t="shared" si="26"/>
        <v>6.917</v>
      </c>
    </row>
    <row r="80" spans="1:13" ht="34.5" customHeight="1" outlineLevel="4">
      <c r="A80" s="173" t="s">
        <v>658</v>
      </c>
      <c r="B80" s="171" t="s">
        <v>649</v>
      </c>
      <c r="C80" s="171" t="s">
        <v>670</v>
      </c>
      <c r="D80" s="171" t="s">
        <v>620</v>
      </c>
      <c r="E80" s="171" t="s">
        <v>283</v>
      </c>
      <c r="F80" s="172">
        <v>6.917</v>
      </c>
      <c r="G80" s="172">
        <v>7</v>
      </c>
      <c r="H80" s="172">
        <v>0</v>
      </c>
      <c r="I80" s="172">
        <v>7</v>
      </c>
      <c r="J80" s="172">
        <v>0</v>
      </c>
      <c r="K80" s="172">
        <v>7</v>
      </c>
      <c r="L80" s="172">
        <v>6.917</v>
      </c>
      <c r="M80" s="172">
        <v>6.917</v>
      </c>
    </row>
    <row r="81" spans="1:13" ht="221.25" customHeight="1" outlineLevel="4">
      <c r="A81" s="173" t="s">
        <v>621</v>
      </c>
      <c r="B81" s="171" t="s">
        <v>649</v>
      </c>
      <c r="C81" s="171" t="s">
        <v>670</v>
      </c>
      <c r="D81" s="171" t="s">
        <v>622</v>
      </c>
      <c r="E81" s="171" t="s">
        <v>275</v>
      </c>
      <c r="F81" s="172">
        <f>SUM(F82)</f>
        <v>5</v>
      </c>
      <c r="G81" s="172">
        <f aca="true" t="shared" si="27" ref="G81:M81">SUM(G82)</f>
        <v>0</v>
      </c>
      <c r="H81" s="172">
        <f t="shared" si="27"/>
        <v>0</v>
      </c>
      <c r="I81" s="172">
        <f t="shared" si="27"/>
        <v>0</v>
      </c>
      <c r="J81" s="172">
        <f t="shared" si="27"/>
        <v>0</v>
      </c>
      <c r="K81" s="172">
        <f t="shared" si="27"/>
        <v>0</v>
      </c>
      <c r="L81" s="172">
        <f t="shared" si="27"/>
        <v>0</v>
      </c>
      <c r="M81" s="172">
        <f t="shared" si="27"/>
        <v>0</v>
      </c>
    </row>
    <row r="82" spans="1:13" ht="20.25" customHeight="1" outlineLevel="4">
      <c r="A82" s="183" t="s">
        <v>623</v>
      </c>
      <c r="B82" s="171" t="s">
        <v>649</v>
      </c>
      <c r="C82" s="171" t="s">
        <v>670</v>
      </c>
      <c r="D82" s="171" t="s">
        <v>622</v>
      </c>
      <c r="E82" s="171" t="s">
        <v>624</v>
      </c>
      <c r="F82" s="172">
        <v>5</v>
      </c>
      <c r="G82" s="172"/>
      <c r="H82" s="172"/>
      <c r="I82" s="172"/>
      <c r="J82" s="172"/>
      <c r="K82" s="172"/>
      <c r="L82" s="172"/>
      <c r="M82" s="172"/>
    </row>
    <row r="83" spans="1:13" ht="140.25" customHeight="1" outlineLevel="4">
      <c r="A83" s="173" t="s">
        <v>625</v>
      </c>
      <c r="B83" s="171" t="s">
        <v>649</v>
      </c>
      <c r="C83" s="171" t="s">
        <v>670</v>
      </c>
      <c r="D83" s="171" t="s">
        <v>626</v>
      </c>
      <c r="E83" s="171" t="s">
        <v>275</v>
      </c>
      <c r="F83" s="172">
        <f>SUM(F84)</f>
        <v>4</v>
      </c>
      <c r="G83" s="172">
        <f aca="true" t="shared" si="28" ref="G83:M83">SUM(G84)</f>
        <v>0</v>
      </c>
      <c r="H83" s="172">
        <f t="shared" si="28"/>
        <v>0</v>
      </c>
      <c r="I83" s="172">
        <f t="shared" si="28"/>
        <v>0</v>
      </c>
      <c r="J83" s="172">
        <f t="shared" si="28"/>
        <v>0</v>
      </c>
      <c r="K83" s="172">
        <f t="shared" si="28"/>
        <v>0</v>
      </c>
      <c r="L83" s="172">
        <f t="shared" si="28"/>
        <v>0</v>
      </c>
      <c r="M83" s="172">
        <f t="shared" si="28"/>
        <v>0</v>
      </c>
    </row>
    <row r="84" spans="1:13" ht="20.25" customHeight="1" outlineLevel="4">
      <c r="A84" s="183" t="s">
        <v>623</v>
      </c>
      <c r="B84" s="171" t="s">
        <v>649</v>
      </c>
      <c r="C84" s="171" t="s">
        <v>670</v>
      </c>
      <c r="D84" s="171" t="s">
        <v>626</v>
      </c>
      <c r="E84" s="171" t="s">
        <v>624</v>
      </c>
      <c r="F84" s="172">
        <v>4</v>
      </c>
      <c r="G84" s="172"/>
      <c r="H84" s="172"/>
      <c r="I84" s="172"/>
      <c r="J84" s="172"/>
      <c r="K84" s="172"/>
      <c r="L84" s="172"/>
      <c r="M84" s="172"/>
    </row>
    <row r="85" spans="1:13" ht="63" outlineLevel="1">
      <c r="A85" s="180" t="s">
        <v>685</v>
      </c>
      <c r="B85" s="168" t="s">
        <v>649</v>
      </c>
      <c r="C85" s="168" t="s">
        <v>686</v>
      </c>
      <c r="D85" s="168" t="s">
        <v>651</v>
      </c>
      <c r="E85" s="168" t="s">
        <v>275</v>
      </c>
      <c r="F85" s="169">
        <f>SUM(F86,F89)</f>
        <v>12.189</v>
      </c>
      <c r="G85" s="169">
        <f aca="true" t="shared" si="29" ref="G85:M85">SUM(G86,G89)</f>
        <v>140</v>
      </c>
      <c r="H85" s="169">
        <f t="shared" si="29"/>
        <v>0</v>
      </c>
      <c r="I85" s="169">
        <f t="shared" si="29"/>
        <v>140</v>
      </c>
      <c r="J85" s="169">
        <f t="shared" si="29"/>
        <v>0</v>
      </c>
      <c r="K85" s="169">
        <f t="shared" si="29"/>
        <v>140</v>
      </c>
      <c r="L85" s="169">
        <f t="shared" si="29"/>
        <v>76.8</v>
      </c>
      <c r="M85" s="169">
        <f t="shared" si="29"/>
        <v>154.8</v>
      </c>
    </row>
    <row r="86" spans="1:13" ht="63" outlineLevel="1">
      <c r="A86" s="195" t="s">
        <v>687</v>
      </c>
      <c r="B86" s="168" t="s">
        <v>649</v>
      </c>
      <c r="C86" s="168" t="s">
        <v>688</v>
      </c>
      <c r="D86" s="168" t="s">
        <v>651</v>
      </c>
      <c r="E86" s="168" t="s">
        <v>275</v>
      </c>
      <c r="F86" s="169">
        <f>SUM(F87)</f>
        <v>12.189</v>
      </c>
      <c r="G86" s="169">
        <f aca="true" t="shared" si="30" ref="G86:M87">SUM(G87)</f>
        <v>0</v>
      </c>
      <c r="H86" s="169">
        <f t="shared" si="30"/>
        <v>0</v>
      </c>
      <c r="I86" s="169">
        <f t="shared" si="30"/>
        <v>0</v>
      </c>
      <c r="J86" s="169">
        <f t="shared" si="30"/>
        <v>0</v>
      </c>
      <c r="K86" s="169">
        <f t="shared" si="30"/>
        <v>0</v>
      </c>
      <c r="L86" s="169">
        <f t="shared" si="30"/>
        <v>0</v>
      </c>
      <c r="M86" s="169">
        <f t="shared" si="30"/>
        <v>0</v>
      </c>
    </row>
    <row r="87" spans="1:13" ht="108.75" customHeight="1" outlineLevel="1">
      <c r="A87" s="196" t="s">
        <v>689</v>
      </c>
      <c r="B87" s="171" t="s">
        <v>649</v>
      </c>
      <c r="C87" s="171" t="s">
        <v>688</v>
      </c>
      <c r="D87" s="171" t="s">
        <v>613</v>
      </c>
      <c r="E87" s="171" t="s">
        <v>275</v>
      </c>
      <c r="F87" s="172">
        <f>SUM(F88)</f>
        <v>12.189</v>
      </c>
      <c r="G87" s="172">
        <f t="shared" si="30"/>
        <v>0</v>
      </c>
      <c r="H87" s="172">
        <f t="shared" si="30"/>
        <v>0</v>
      </c>
      <c r="I87" s="172">
        <f t="shared" si="30"/>
        <v>0</v>
      </c>
      <c r="J87" s="172">
        <f t="shared" si="30"/>
        <v>0</v>
      </c>
      <c r="K87" s="172">
        <f t="shared" si="30"/>
        <v>0</v>
      </c>
      <c r="L87" s="172">
        <f t="shared" si="30"/>
        <v>0</v>
      </c>
      <c r="M87" s="172">
        <f t="shared" si="30"/>
        <v>0</v>
      </c>
    </row>
    <row r="88" spans="1:13" ht="29.25" customHeight="1" outlineLevel="1">
      <c r="A88" s="173" t="s">
        <v>658</v>
      </c>
      <c r="B88" s="171" t="s">
        <v>649</v>
      </c>
      <c r="C88" s="171" t="s">
        <v>688</v>
      </c>
      <c r="D88" s="171" t="s">
        <v>613</v>
      </c>
      <c r="E88" s="171" t="s">
        <v>283</v>
      </c>
      <c r="F88" s="172">
        <v>12.189</v>
      </c>
      <c r="G88" s="172"/>
      <c r="H88" s="172"/>
      <c r="I88" s="172"/>
      <c r="J88" s="172"/>
      <c r="K88" s="172"/>
      <c r="L88" s="172"/>
      <c r="M88" s="172"/>
    </row>
    <row r="89" spans="1:13" ht="47.25" outlineLevel="2">
      <c r="A89" s="180" t="s">
        <v>690</v>
      </c>
      <c r="B89" s="168" t="s">
        <v>649</v>
      </c>
      <c r="C89" s="168" t="s">
        <v>691</v>
      </c>
      <c r="D89" s="168" t="s">
        <v>651</v>
      </c>
      <c r="E89" s="168" t="s">
        <v>275</v>
      </c>
      <c r="F89" s="169">
        <f>SUM(F90)</f>
        <v>0</v>
      </c>
      <c r="G89" s="169">
        <f aca="true" t="shared" si="31" ref="G89:M90">SUM(G90)</f>
        <v>140</v>
      </c>
      <c r="H89" s="169">
        <f t="shared" si="31"/>
        <v>0</v>
      </c>
      <c r="I89" s="169">
        <f t="shared" si="31"/>
        <v>140</v>
      </c>
      <c r="J89" s="169">
        <f t="shared" si="31"/>
        <v>0</v>
      </c>
      <c r="K89" s="169">
        <f t="shared" si="31"/>
        <v>140</v>
      </c>
      <c r="L89" s="169">
        <f t="shared" si="31"/>
        <v>76.8</v>
      </c>
      <c r="M89" s="169">
        <f t="shared" si="31"/>
        <v>154.8</v>
      </c>
    </row>
    <row r="90" spans="1:13" ht="173.25" customHeight="1" outlineLevel="3">
      <c r="A90" s="173" t="s">
        <v>692</v>
      </c>
      <c r="B90" s="171" t="s">
        <v>649</v>
      </c>
      <c r="C90" s="171" t="s">
        <v>691</v>
      </c>
      <c r="D90" s="171" t="s">
        <v>419</v>
      </c>
      <c r="E90" s="171" t="s">
        <v>275</v>
      </c>
      <c r="F90" s="172">
        <f>SUM(F91)</f>
        <v>0</v>
      </c>
      <c r="G90" s="172">
        <f t="shared" si="31"/>
        <v>140</v>
      </c>
      <c r="H90" s="172">
        <f t="shared" si="31"/>
        <v>0</v>
      </c>
      <c r="I90" s="172">
        <f t="shared" si="31"/>
        <v>140</v>
      </c>
      <c r="J90" s="172">
        <f t="shared" si="31"/>
        <v>0</v>
      </c>
      <c r="K90" s="172">
        <f t="shared" si="31"/>
        <v>140</v>
      </c>
      <c r="L90" s="172">
        <f t="shared" si="31"/>
        <v>76.8</v>
      </c>
      <c r="M90" s="172">
        <f t="shared" si="31"/>
        <v>154.8</v>
      </c>
    </row>
    <row r="91" spans="1:13" ht="30.75" customHeight="1" outlineLevel="4">
      <c r="A91" s="173" t="s">
        <v>658</v>
      </c>
      <c r="B91" s="171" t="s">
        <v>649</v>
      </c>
      <c r="C91" s="171" t="s">
        <v>691</v>
      </c>
      <c r="D91" s="171" t="s">
        <v>419</v>
      </c>
      <c r="E91" s="171" t="s">
        <v>283</v>
      </c>
      <c r="F91" s="172"/>
      <c r="G91" s="172">
        <v>140</v>
      </c>
      <c r="H91" s="172">
        <v>0</v>
      </c>
      <c r="I91" s="172">
        <v>140</v>
      </c>
      <c r="J91" s="172">
        <v>0</v>
      </c>
      <c r="K91" s="172">
        <v>140</v>
      </c>
      <c r="L91" s="172">
        <v>76.8</v>
      </c>
      <c r="M91" s="172">
        <v>154.8</v>
      </c>
    </row>
    <row r="92" spans="1:13" ht="17.25" customHeight="1" outlineLevel="1">
      <c r="A92" s="180" t="s">
        <v>693</v>
      </c>
      <c r="B92" s="168" t="s">
        <v>649</v>
      </c>
      <c r="C92" s="168" t="s">
        <v>694</v>
      </c>
      <c r="D92" s="168" t="s">
        <v>651</v>
      </c>
      <c r="E92" s="168" t="s">
        <v>275</v>
      </c>
      <c r="F92" s="169">
        <f aca="true" t="shared" si="32" ref="F92:M92">SUM(F93,F98,F101,F108)</f>
        <v>4903.6630000000005</v>
      </c>
      <c r="G92" s="169">
        <f t="shared" si="32"/>
        <v>6569.900000000001</v>
      </c>
      <c r="H92" s="169">
        <f t="shared" si="32"/>
        <v>0</v>
      </c>
      <c r="I92" s="169">
        <f t="shared" si="32"/>
        <v>6569.900000000001</v>
      </c>
      <c r="J92" s="169">
        <f t="shared" si="32"/>
        <v>0</v>
      </c>
      <c r="K92" s="169">
        <f t="shared" si="32"/>
        <v>6569.900000000001</v>
      </c>
      <c r="L92" s="169">
        <f t="shared" si="32"/>
        <v>5631.271</v>
      </c>
      <c r="M92" s="169">
        <f t="shared" si="32"/>
        <v>4706.032999999999</v>
      </c>
    </row>
    <row r="93" spans="1:13" ht="18" customHeight="1" outlineLevel="2">
      <c r="A93" s="180" t="s">
        <v>695</v>
      </c>
      <c r="B93" s="168" t="s">
        <v>649</v>
      </c>
      <c r="C93" s="168" t="s">
        <v>696</v>
      </c>
      <c r="D93" s="168" t="s">
        <v>651</v>
      </c>
      <c r="E93" s="168" t="s">
        <v>275</v>
      </c>
      <c r="F93" s="169">
        <f>SUM(F94,F96)</f>
        <v>37.314</v>
      </c>
      <c r="G93" s="169">
        <f aca="true" t="shared" si="33" ref="G93:M93">SUM(G94,G96)</f>
        <v>83.3</v>
      </c>
      <c r="H93" s="169">
        <f t="shared" si="33"/>
        <v>0</v>
      </c>
      <c r="I93" s="169">
        <f t="shared" si="33"/>
        <v>83.3</v>
      </c>
      <c r="J93" s="169">
        <f t="shared" si="33"/>
        <v>0</v>
      </c>
      <c r="K93" s="169">
        <f t="shared" si="33"/>
        <v>83.3</v>
      </c>
      <c r="L93" s="169">
        <f t="shared" si="33"/>
        <v>15</v>
      </c>
      <c r="M93" s="169">
        <f t="shared" si="33"/>
        <v>15</v>
      </c>
    </row>
    <row r="94" spans="1:13" ht="269.25" customHeight="1" outlineLevel="3">
      <c r="A94" s="194" t="s">
        <v>697</v>
      </c>
      <c r="B94" s="171" t="s">
        <v>649</v>
      </c>
      <c r="C94" s="171" t="s">
        <v>696</v>
      </c>
      <c r="D94" s="171" t="s">
        <v>426</v>
      </c>
      <c r="E94" s="171" t="s">
        <v>275</v>
      </c>
      <c r="F94" s="172">
        <f>SUM(F95)</f>
        <v>17.1</v>
      </c>
      <c r="G94" s="172">
        <f aca="true" t="shared" si="34" ref="G94:M94">SUM(G95)</f>
        <v>28.5</v>
      </c>
      <c r="H94" s="172">
        <f t="shared" si="34"/>
        <v>0</v>
      </c>
      <c r="I94" s="172">
        <f t="shared" si="34"/>
        <v>28.5</v>
      </c>
      <c r="J94" s="172">
        <f t="shared" si="34"/>
        <v>0</v>
      </c>
      <c r="K94" s="172">
        <f t="shared" si="34"/>
        <v>28.5</v>
      </c>
      <c r="L94" s="172">
        <f t="shared" si="34"/>
        <v>15</v>
      </c>
      <c r="M94" s="172">
        <f t="shared" si="34"/>
        <v>15</v>
      </c>
    </row>
    <row r="95" spans="1:13" ht="33" customHeight="1" outlineLevel="4">
      <c r="A95" s="173" t="s">
        <v>658</v>
      </c>
      <c r="B95" s="171" t="s">
        <v>649</v>
      </c>
      <c r="C95" s="171" t="s">
        <v>696</v>
      </c>
      <c r="D95" s="171" t="s">
        <v>426</v>
      </c>
      <c r="E95" s="171" t="s">
        <v>283</v>
      </c>
      <c r="F95" s="172">
        <v>17.1</v>
      </c>
      <c r="G95" s="172">
        <v>28.5</v>
      </c>
      <c r="H95" s="172">
        <v>0</v>
      </c>
      <c r="I95" s="172">
        <v>28.5</v>
      </c>
      <c r="J95" s="172">
        <v>0</v>
      </c>
      <c r="K95" s="172">
        <v>28.5</v>
      </c>
      <c r="L95" s="172">
        <v>15</v>
      </c>
      <c r="M95" s="172">
        <v>15</v>
      </c>
    </row>
    <row r="96" spans="1:13" ht="284.25" customHeight="1" outlineLevel="3">
      <c r="A96" s="194" t="s">
        <v>698</v>
      </c>
      <c r="B96" s="171" t="s">
        <v>649</v>
      </c>
      <c r="C96" s="171" t="s">
        <v>696</v>
      </c>
      <c r="D96" s="171" t="s">
        <v>431</v>
      </c>
      <c r="E96" s="171" t="s">
        <v>275</v>
      </c>
      <c r="F96" s="172">
        <f>SUM(F97)</f>
        <v>20.214</v>
      </c>
      <c r="G96" s="172">
        <f aca="true" t="shared" si="35" ref="G96:M96">SUM(G97)</f>
        <v>54.8</v>
      </c>
      <c r="H96" s="172">
        <f t="shared" si="35"/>
        <v>0</v>
      </c>
      <c r="I96" s="172">
        <f t="shared" si="35"/>
        <v>54.8</v>
      </c>
      <c r="J96" s="172">
        <f t="shared" si="35"/>
        <v>0</v>
      </c>
      <c r="K96" s="172">
        <f t="shared" si="35"/>
        <v>54.8</v>
      </c>
      <c r="L96" s="172">
        <f t="shared" si="35"/>
        <v>0</v>
      </c>
      <c r="M96" s="172">
        <f t="shared" si="35"/>
        <v>0</v>
      </c>
    </row>
    <row r="97" spans="1:13" ht="33" customHeight="1" outlineLevel="4">
      <c r="A97" s="173" t="s">
        <v>658</v>
      </c>
      <c r="B97" s="171" t="s">
        <v>649</v>
      </c>
      <c r="C97" s="171" t="s">
        <v>696</v>
      </c>
      <c r="D97" s="171" t="s">
        <v>431</v>
      </c>
      <c r="E97" s="171" t="s">
        <v>283</v>
      </c>
      <c r="F97" s="172">
        <v>20.214</v>
      </c>
      <c r="G97" s="172">
        <v>54.8</v>
      </c>
      <c r="H97" s="172">
        <v>0</v>
      </c>
      <c r="I97" s="172">
        <v>54.8</v>
      </c>
      <c r="J97" s="172">
        <v>0</v>
      </c>
      <c r="K97" s="172">
        <v>54.8</v>
      </c>
      <c r="L97" s="172"/>
      <c r="M97" s="172"/>
    </row>
    <row r="98" spans="1:13" ht="15.75" outlineLevel="2">
      <c r="A98" s="180" t="s">
        <v>699</v>
      </c>
      <c r="B98" s="168" t="s">
        <v>649</v>
      </c>
      <c r="C98" s="168" t="s">
        <v>700</v>
      </c>
      <c r="D98" s="168" t="s">
        <v>651</v>
      </c>
      <c r="E98" s="168" t="s">
        <v>275</v>
      </c>
      <c r="F98" s="169">
        <f>SUM(F99)</f>
        <v>1000</v>
      </c>
      <c r="G98" s="169">
        <f aca="true" t="shared" si="36" ref="G98:M99">SUM(G99)</f>
        <v>1000</v>
      </c>
      <c r="H98" s="169">
        <f t="shared" si="36"/>
        <v>0</v>
      </c>
      <c r="I98" s="169">
        <f t="shared" si="36"/>
        <v>1000</v>
      </c>
      <c r="J98" s="169">
        <f t="shared" si="36"/>
        <v>0</v>
      </c>
      <c r="K98" s="169">
        <f t="shared" si="36"/>
        <v>1000</v>
      </c>
      <c r="L98" s="169">
        <f t="shared" si="36"/>
        <v>1000</v>
      </c>
      <c r="M98" s="169">
        <f t="shared" si="36"/>
        <v>1000</v>
      </c>
    </row>
    <row r="99" spans="1:13" ht="204" customHeight="1" outlineLevel="3">
      <c r="A99" s="173" t="s">
        <v>701</v>
      </c>
      <c r="B99" s="171" t="s">
        <v>649</v>
      </c>
      <c r="C99" s="171" t="s">
        <v>700</v>
      </c>
      <c r="D99" s="171" t="s">
        <v>516</v>
      </c>
      <c r="E99" s="171" t="s">
        <v>275</v>
      </c>
      <c r="F99" s="172">
        <f>SUM(F100)</f>
        <v>1000</v>
      </c>
      <c r="G99" s="172">
        <f t="shared" si="36"/>
        <v>1000</v>
      </c>
      <c r="H99" s="172">
        <f t="shared" si="36"/>
        <v>0</v>
      </c>
      <c r="I99" s="172">
        <f t="shared" si="36"/>
        <v>1000</v>
      </c>
      <c r="J99" s="172">
        <f t="shared" si="36"/>
        <v>0</v>
      </c>
      <c r="K99" s="172">
        <f t="shared" si="36"/>
        <v>1000</v>
      </c>
      <c r="L99" s="172">
        <f t="shared" si="36"/>
        <v>1000</v>
      </c>
      <c r="M99" s="172">
        <f t="shared" si="36"/>
        <v>1000</v>
      </c>
    </row>
    <row r="100" spans="1:13" ht="15.75" outlineLevel="4">
      <c r="A100" s="173" t="s">
        <v>662</v>
      </c>
      <c r="B100" s="171" t="s">
        <v>649</v>
      </c>
      <c r="C100" s="171" t="s">
        <v>700</v>
      </c>
      <c r="D100" s="171" t="s">
        <v>516</v>
      </c>
      <c r="E100" s="171" t="s">
        <v>285</v>
      </c>
      <c r="F100" s="172">
        <v>1000</v>
      </c>
      <c r="G100" s="172">
        <v>1000</v>
      </c>
      <c r="H100" s="172">
        <v>0</v>
      </c>
      <c r="I100" s="172">
        <v>1000</v>
      </c>
      <c r="J100" s="172">
        <v>0</v>
      </c>
      <c r="K100" s="172">
        <v>1000</v>
      </c>
      <c r="L100" s="172">
        <v>1000</v>
      </c>
      <c r="M100" s="172">
        <v>1000</v>
      </c>
    </row>
    <row r="101" spans="1:13" ht="31.5" outlineLevel="2">
      <c r="A101" s="180" t="s">
        <v>702</v>
      </c>
      <c r="B101" s="168" t="s">
        <v>649</v>
      </c>
      <c r="C101" s="168" t="s">
        <v>703</v>
      </c>
      <c r="D101" s="168" t="s">
        <v>651</v>
      </c>
      <c r="E101" s="168" t="s">
        <v>275</v>
      </c>
      <c r="F101" s="169">
        <f>SUM(F102,F104,F106)</f>
        <v>3796.349</v>
      </c>
      <c r="G101" s="169">
        <f aca="true" t="shared" si="37" ref="G101:M101">SUM(G102,G104,G106)</f>
        <v>5301.6</v>
      </c>
      <c r="H101" s="169">
        <f t="shared" si="37"/>
        <v>0</v>
      </c>
      <c r="I101" s="169">
        <f t="shared" si="37"/>
        <v>5301.6</v>
      </c>
      <c r="J101" s="169">
        <f t="shared" si="37"/>
        <v>0</v>
      </c>
      <c r="K101" s="169">
        <f t="shared" si="37"/>
        <v>5301.6</v>
      </c>
      <c r="L101" s="169">
        <f t="shared" si="37"/>
        <v>4421.271</v>
      </c>
      <c r="M101" s="169">
        <f t="shared" si="37"/>
        <v>3632.533</v>
      </c>
    </row>
    <row r="102" spans="1:13" ht="141.75" customHeight="1" outlineLevel="3">
      <c r="A102" s="173" t="s">
        <v>704</v>
      </c>
      <c r="B102" s="171" t="s">
        <v>649</v>
      </c>
      <c r="C102" s="171" t="s">
        <v>703</v>
      </c>
      <c r="D102" s="171" t="s">
        <v>506</v>
      </c>
      <c r="E102" s="171" t="s">
        <v>275</v>
      </c>
      <c r="F102" s="172">
        <f>SUM(F103)</f>
        <v>2945.349</v>
      </c>
      <c r="G102" s="172">
        <f aca="true" t="shared" si="38" ref="G102:M102">SUM(G103)</f>
        <v>4501.6</v>
      </c>
      <c r="H102" s="172">
        <f t="shared" si="38"/>
        <v>0</v>
      </c>
      <c r="I102" s="172">
        <f t="shared" si="38"/>
        <v>4501.6</v>
      </c>
      <c r="J102" s="172">
        <f t="shared" si="38"/>
        <v>0</v>
      </c>
      <c r="K102" s="172">
        <f t="shared" si="38"/>
        <v>4501.6</v>
      </c>
      <c r="L102" s="172">
        <f t="shared" si="38"/>
        <v>0</v>
      </c>
      <c r="M102" s="172">
        <f t="shared" si="38"/>
        <v>0</v>
      </c>
    </row>
    <row r="103" spans="1:13" ht="30.75" customHeight="1" outlineLevel="4">
      <c r="A103" s="173" t="s">
        <v>658</v>
      </c>
      <c r="B103" s="171" t="s">
        <v>649</v>
      </c>
      <c r="C103" s="171" t="s">
        <v>703</v>
      </c>
      <c r="D103" s="171" t="s">
        <v>506</v>
      </c>
      <c r="E103" s="171" t="s">
        <v>283</v>
      </c>
      <c r="F103" s="172">
        <v>2945.349</v>
      </c>
      <c r="G103" s="172">
        <v>4501.6</v>
      </c>
      <c r="H103" s="172">
        <v>0</v>
      </c>
      <c r="I103" s="172">
        <v>4501.6</v>
      </c>
      <c r="J103" s="172">
        <v>0</v>
      </c>
      <c r="K103" s="172">
        <v>4501.6</v>
      </c>
      <c r="L103" s="172"/>
      <c r="M103" s="172"/>
    </row>
    <row r="104" spans="1:13" ht="174" customHeight="1" outlineLevel="3">
      <c r="A104" s="173" t="s">
        <v>705</v>
      </c>
      <c r="B104" s="171" t="s">
        <v>649</v>
      </c>
      <c r="C104" s="171" t="s">
        <v>703</v>
      </c>
      <c r="D104" s="171" t="s">
        <v>508</v>
      </c>
      <c r="E104" s="171" t="s">
        <v>275</v>
      </c>
      <c r="F104" s="172">
        <f aca="true" t="shared" si="39" ref="F104:M104">SUM(F105)</f>
        <v>851</v>
      </c>
      <c r="G104" s="172">
        <f t="shared" si="39"/>
        <v>800</v>
      </c>
      <c r="H104" s="172">
        <f t="shared" si="39"/>
        <v>0</v>
      </c>
      <c r="I104" s="172">
        <f t="shared" si="39"/>
        <v>800</v>
      </c>
      <c r="J104" s="172">
        <f t="shared" si="39"/>
        <v>0</v>
      </c>
      <c r="K104" s="172">
        <f t="shared" si="39"/>
        <v>800</v>
      </c>
      <c r="L104" s="172">
        <f t="shared" si="39"/>
        <v>3933.461</v>
      </c>
      <c r="M104" s="172">
        <f t="shared" si="39"/>
        <v>3632.533</v>
      </c>
    </row>
    <row r="105" spans="1:13" ht="33.75" customHeight="1" outlineLevel="4">
      <c r="A105" s="173" t="s">
        <v>658</v>
      </c>
      <c r="B105" s="171" t="s">
        <v>649</v>
      </c>
      <c r="C105" s="171" t="s">
        <v>703</v>
      </c>
      <c r="D105" s="171" t="s">
        <v>508</v>
      </c>
      <c r="E105" s="171" t="s">
        <v>283</v>
      </c>
      <c r="F105" s="172">
        <v>851</v>
      </c>
      <c r="G105" s="172">
        <v>800</v>
      </c>
      <c r="H105" s="172">
        <v>0</v>
      </c>
      <c r="I105" s="172">
        <v>800</v>
      </c>
      <c r="J105" s="172">
        <v>0</v>
      </c>
      <c r="K105" s="172">
        <v>800</v>
      </c>
      <c r="L105" s="172">
        <v>3933.461</v>
      </c>
      <c r="M105" s="172">
        <v>3632.533</v>
      </c>
    </row>
    <row r="106" spans="1:13" ht="159" customHeight="1" outlineLevel="4">
      <c r="A106" s="181" t="s">
        <v>509</v>
      </c>
      <c r="B106" s="171" t="s">
        <v>649</v>
      </c>
      <c r="C106" s="171" t="s">
        <v>703</v>
      </c>
      <c r="D106" s="171" t="s">
        <v>510</v>
      </c>
      <c r="E106" s="171" t="s">
        <v>275</v>
      </c>
      <c r="F106" s="172">
        <f>SUM(F107)</f>
        <v>0</v>
      </c>
      <c r="G106" s="172">
        <f aca="true" t="shared" si="40" ref="G106:M106">SUM(G107)</f>
        <v>0</v>
      </c>
      <c r="H106" s="172">
        <f t="shared" si="40"/>
        <v>0</v>
      </c>
      <c r="I106" s="172">
        <f t="shared" si="40"/>
        <v>0</v>
      </c>
      <c r="J106" s="172">
        <f t="shared" si="40"/>
        <v>0</v>
      </c>
      <c r="K106" s="172">
        <f t="shared" si="40"/>
        <v>0</v>
      </c>
      <c r="L106" s="172">
        <f t="shared" si="40"/>
        <v>487.81</v>
      </c>
      <c r="M106" s="172">
        <f t="shared" si="40"/>
        <v>0</v>
      </c>
    </row>
    <row r="107" spans="1:13" ht="33.75" customHeight="1" outlineLevel="4">
      <c r="A107" s="181" t="s">
        <v>511</v>
      </c>
      <c r="B107" s="171" t="s">
        <v>649</v>
      </c>
      <c r="C107" s="171" t="s">
        <v>703</v>
      </c>
      <c r="D107" s="171" t="s">
        <v>510</v>
      </c>
      <c r="E107" s="171" t="s">
        <v>512</v>
      </c>
      <c r="F107" s="172"/>
      <c r="G107" s="172"/>
      <c r="H107" s="172"/>
      <c r="I107" s="172"/>
      <c r="J107" s="172"/>
      <c r="K107" s="172"/>
      <c r="L107" s="172">
        <v>487.81</v>
      </c>
      <c r="M107" s="172"/>
    </row>
    <row r="108" spans="1:13" ht="31.5" outlineLevel="2">
      <c r="A108" s="180" t="s">
        <v>706</v>
      </c>
      <c r="B108" s="168" t="s">
        <v>649</v>
      </c>
      <c r="C108" s="168" t="s">
        <v>707</v>
      </c>
      <c r="D108" s="168" t="s">
        <v>651</v>
      </c>
      <c r="E108" s="168" t="s">
        <v>275</v>
      </c>
      <c r="F108" s="169">
        <f>SUM(F109,F111,F113,F115,F117,F119)</f>
        <v>70</v>
      </c>
      <c r="G108" s="169">
        <f aca="true" t="shared" si="41" ref="G108:M108">SUM(G109,G111,G113,G115,G117,G119)</f>
        <v>185</v>
      </c>
      <c r="H108" s="169">
        <f t="shared" si="41"/>
        <v>0</v>
      </c>
      <c r="I108" s="169">
        <f t="shared" si="41"/>
        <v>185</v>
      </c>
      <c r="J108" s="169">
        <f t="shared" si="41"/>
        <v>0</v>
      </c>
      <c r="K108" s="169">
        <f t="shared" si="41"/>
        <v>185</v>
      </c>
      <c r="L108" s="169">
        <f t="shared" si="41"/>
        <v>195</v>
      </c>
      <c r="M108" s="169">
        <f t="shared" si="41"/>
        <v>58.5</v>
      </c>
    </row>
    <row r="109" spans="1:13" ht="190.5" customHeight="1" outlineLevel="3">
      <c r="A109" s="173" t="s">
        <v>708</v>
      </c>
      <c r="B109" s="171" t="s">
        <v>649</v>
      </c>
      <c r="C109" s="171" t="s">
        <v>707</v>
      </c>
      <c r="D109" s="171" t="s">
        <v>494</v>
      </c>
      <c r="E109" s="171" t="s">
        <v>275</v>
      </c>
      <c r="F109" s="172">
        <f>SUM(F110)</f>
        <v>0</v>
      </c>
      <c r="G109" s="172">
        <f aca="true" t="shared" si="42" ref="G109:M109">SUM(G110)</f>
        <v>5</v>
      </c>
      <c r="H109" s="172">
        <f t="shared" si="42"/>
        <v>0</v>
      </c>
      <c r="I109" s="172">
        <f t="shared" si="42"/>
        <v>5</v>
      </c>
      <c r="J109" s="172">
        <f t="shared" si="42"/>
        <v>0</v>
      </c>
      <c r="K109" s="172">
        <f t="shared" si="42"/>
        <v>5</v>
      </c>
      <c r="L109" s="172">
        <f t="shared" si="42"/>
        <v>5</v>
      </c>
      <c r="M109" s="172">
        <f t="shared" si="42"/>
        <v>5</v>
      </c>
    </row>
    <row r="110" spans="1:13" ht="32.25" customHeight="1" outlineLevel="4">
      <c r="A110" s="173" t="s">
        <v>658</v>
      </c>
      <c r="B110" s="171" t="s">
        <v>649</v>
      </c>
      <c r="C110" s="171" t="s">
        <v>707</v>
      </c>
      <c r="D110" s="171" t="s">
        <v>494</v>
      </c>
      <c r="E110" s="171" t="s">
        <v>283</v>
      </c>
      <c r="F110" s="172"/>
      <c r="G110" s="172">
        <v>5</v>
      </c>
      <c r="H110" s="172">
        <v>0</v>
      </c>
      <c r="I110" s="172">
        <v>5</v>
      </c>
      <c r="J110" s="172">
        <v>0</v>
      </c>
      <c r="K110" s="172">
        <v>5</v>
      </c>
      <c r="L110" s="172">
        <v>5</v>
      </c>
      <c r="M110" s="172">
        <v>5</v>
      </c>
    </row>
    <row r="111" spans="1:13" ht="156.75" customHeight="1" outlineLevel="3">
      <c r="A111" s="173" t="s">
        <v>709</v>
      </c>
      <c r="B111" s="171" t="s">
        <v>649</v>
      </c>
      <c r="C111" s="171" t="s">
        <v>707</v>
      </c>
      <c r="D111" s="171" t="s">
        <v>496</v>
      </c>
      <c r="E111" s="171" t="s">
        <v>275</v>
      </c>
      <c r="F111" s="172">
        <f>SUM(F112)</f>
        <v>0</v>
      </c>
      <c r="G111" s="172">
        <f aca="true" t="shared" si="43" ref="G111:M111">SUM(G112)</f>
        <v>10</v>
      </c>
      <c r="H111" s="172">
        <f t="shared" si="43"/>
        <v>0</v>
      </c>
      <c r="I111" s="172">
        <f t="shared" si="43"/>
        <v>10</v>
      </c>
      <c r="J111" s="172">
        <f t="shared" si="43"/>
        <v>0</v>
      </c>
      <c r="K111" s="172">
        <f t="shared" si="43"/>
        <v>10</v>
      </c>
      <c r="L111" s="172">
        <f t="shared" si="43"/>
        <v>10</v>
      </c>
      <c r="M111" s="172">
        <f t="shared" si="43"/>
        <v>10</v>
      </c>
    </row>
    <row r="112" spans="1:13" ht="33" customHeight="1" outlineLevel="4">
      <c r="A112" s="173" t="s">
        <v>658</v>
      </c>
      <c r="B112" s="171" t="s">
        <v>649</v>
      </c>
      <c r="C112" s="171" t="s">
        <v>707</v>
      </c>
      <c r="D112" s="171" t="s">
        <v>496</v>
      </c>
      <c r="E112" s="171" t="s">
        <v>283</v>
      </c>
      <c r="F112" s="172"/>
      <c r="G112" s="172">
        <v>10</v>
      </c>
      <c r="H112" s="172">
        <v>0</v>
      </c>
      <c r="I112" s="172">
        <v>10</v>
      </c>
      <c r="J112" s="172">
        <v>0</v>
      </c>
      <c r="K112" s="172">
        <v>10</v>
      </c>
      <c r="L112" s="172">
        <v>10</v>
      </c>
      <c r="M112" s="172">
        <v>10</v>
      </c>
    </row>
    <row r="113" spans="1:13" ht="189.75" customHeight="1" outlineLevel="3">
      <c r="A113" s="173" t="s">
        <v>710</v>
      </c>
      <c r="B113" s="171" t="s">
        <v>649</v>
      </c>
      <c r="C113" s="171" t="s">
        <v>707</v>
      </c>
      <c r="D113" s="171" t="s">
        <v>498</v>
      </c>
      <c r="E113" s="171" t="s">
        <v>275</v>
      </c>
      <c r="F113" s="172">
        <f>SUM(F114)</f>
        <v>0</v>
      </c>
      <c r="G113" s="172">
        <f aca="true" t="shared" si="44" ref="G113:M113">SUM(G114)</f>
        <v>10</v>
      </c>
      <c r="H113" s="172">
        <f t="shared" si="44"/>
        <v>0</v>
      </c>
      <c r="I113" s="172">
        <f t="shared" si="44"/>
        <v>10</v>
      </c>
      <c r="J113" s="172">
        <f t="shared" si="44"/>
        <v>0</v>
      </c>
      <c r="K113" s="172">
        <f t="shared" si="44"/>
        <v>10</v>
      </c>
      <c r="L113" s="172">
        <f t="shared" si="44"/>
        <v>10</v>
      </c>
      <c r="M113" s="172">
        <f t="shared" si="44"/>
        <v>10</v>
      </c>
    </row>
    <row r="114" spans="1:13" ht="15.75" outlineLevel="4">
      <c r="A114" s="173" t="s">
        <v>662</v>
      </c>
      <c r="B114" s="171" t="s">
        <v>649</v>
      </c>
      <c r="C114" s="171" t="s">
        <v>707</v>
      </c>
      <c r="D114" s="171" t="s">
        <v>498</v>
      </c>
      <c r="E114" s="171" t="s">
        <v>285</v>
      </c>
      <c r="F114" s="172"/>
      <c r="G114" s="172">
        <v>10</v>
      </c>
      <c r="H114" s="172">
        <v>0</v>
      </c>
      <c r="I114" s="172">
        <v>10</v>
      </c>
      <c r="J114" s="172">
        <v>0</v>
      </c>
      <c r="K114" s="172">
        <v>10</v>
      </c>
      <c r="L114" s="172">
        <v>10</v>
      </c>
      <c r="M114" s="172">
        <v>10</v>
      </c>
    </row>
    <row r="115" spans="1:13" ht="191.25" customHeight="1" outlineLevel="3">
      <c r="A115" s="173" t="s">
        <v>711</v>
      </c>
      <c r="B115" s="171" t="s">
        <v>649</v>
      </c>
      <c r="C115" s="171" t="s">
        <v>707</v>
      </c>
      <c r="D115" s="171" t="s">
        <v>500</v>
      </c>
      <c r="E115" s="171" t="s">
        <v>275</v>
      </c>
      <c r="F115" s="172">
        <f>SUM(F116)</f>
        <v>0</v>
      </c>
      <c r="G115" s="172">
        <f aca="true" t="shared" si="45" ref="G115:M115">SUM(G116)</f>
        <v>20</v>
      </c>
      <c r="H115" s="172">
        <f t="shared" si="45"/>
        <v>0</v>
      </c>
      <c r="I115" s="172">
        <f t="shared" si="45"/>
        <v>20</v>
      </c>
      <c r="J115" s="172">
        <f t="shared" si="45"/>
        <v>0</v>
      </c>
      <c r="K115" s="172">
        <f t="shared" si="45"/>
        <v>20</v>
      </c>
      <c r="L115" s="172">
        <f t="shared" si="45"/>
        <v>20</v>
      </c>
      <c r="M115" s="172">
        <f t="shared" si="45"/>
        <v>20</v>
      </c>
    </row>
    <row r="116" spans="1:13" ht="15.75" outlineLevel="4">
      <c r="A116" s="173" t="s">
        <v>662</v>
      </c>
      <c r="B116" s="171" t="s">
        <v>649</v>
      </c>
      <c r="C116" s="171" t="s">
        <v>707</v>
      </c>
      <c r="D116" s="171" t="s">
        <v>500</v>
      </c>
      <c r="E116" s="171" t="s">
        <v>285</v>
      </c>
      <c r="F116" s="172"/>
      <c r="G116" s="172">
        <v>20</v>
      </c>
      <c r="H116" s="172">
        <v>0</v>
      </c>
      <c r="I116" s="172">
        <v>20</v>
      </c>
      <c r="J116" s="172">
        <v>0</v>
      </c>
      <c r="K116" s="172">
        <v>20</v>
      </c>
      <c r="L116" s="172">
        <v>20</v>
      </c>
      <c r="M116" s="172">
        <v>20</v>
      </c>
    </row>
    <row r="117" spans="1:13" ht="158.25" customHeight="1" outlineLevel="3">
      <c r="A117" s="173" t="s">
        <v>712</v>
      </c>
      <c r="B117" s="171" t="s">
        <v>649</v>
      </c>
      <c r="C117" s="171" t="s">
        <v>707</v>
      </c>
      <c r="D117" s="171" t="s">
        <v>596</v>
      </c>
      <c r="E117" s="171" t="s">
        <v>275</v>
      </c>
      <c r="F117" s="172">
        <f>SUM(F118)</f>
        <v>30</v>
      </c>
      <c r="G117" s="172">
        <f aca="true" t="shared" si="46" ref="G117:M117">SUM(G118)</f>
        <v>140</v>
      </c>
      <c r="H117" s="172">
        <f t="shared" si="46"/>
        <v>0</v>
      </c>
      <c r="I117" s="172">
        <f t="shared" si="46"/>
        <v>140</v>
      </c>
      <c r="J117" s="172">
        <f t="shared" si="46"/>
        <v>0</v>
      </c>
      <c r="K117" s="172">
        <f t="shared" si="46"/>
        <v>140</v>
      </c>
      <c r="L117" s="172">
        <f t="shared" si="46"/>
        <v>80</v>
      </c>
      <c r="M117" s="172">
        <f t="shared" si="46"/>
        <v>13.5</v>
      </c>
    </row>
    <row r="118" spans="1:13" ht="32.25" customHeight="1" outlineLevel="4">
      <c r="A118" s="173" t="s">
        <v>658</v>
      </c>
      <c r="B118" s="171" t="s">
        <v>649</v>
      </c>
      <c r="C118" s="171" t="s">
        <v>707</v>
      </c>
      <c r="D118" s="171" t="s">
        <v>596</v>
      </c>
      <c r="E118" s="171" t="s">
        <v>283</v>
      </c>
      <c r="F118" s="172">
        <v>30</v>
      </c>
      <c r="G118" s="172">
        <v>140</v>
      </c>
      <c r="H118" s="172">
        <v>0</v>
      </c>
      <c r="I118" s="172">
        <v>140</v>
      </c>
      <c r="J118" s="172">
        <v>0</v>
      </c>
      <c r="K118" s="172">
        <v>140</v>
      </c>
      <c r="L118" s="172">
        <v>80</v>
      </c>
      <c r="M118" s="172">
        <v>13.5</v>
      </c>
    </row>
    <row r="119" spans="1:13" ht="159.75" customHeight="1" outlineLevel="4">
      <c r="A119" s="173" t="s">
        <v>597</v>
      </c>
      <c r="B119" s="171" t="s">
        <v>649</v>
      </c>
      <c r="C119" s="171" t="s">
        <v>707</v>
      </c>
      <c r="D119" s="171" t="s">
        <v>598</v>
      </c>
      <c r="E119" s="171" t="s">
        <v>275</v>
      </c>
      <c r="F119" s="172">
        <f>SUM(F120:F121)</f>
        <v>40</v>
      </c>
      <c r="G119" s="172">
        <f aca="true" t="shared" si="47" ref="G119:M119">SUM(G120:G121)</f>
        <v>0</v>
      </c>
      <c r="H119" s="172">
        <f t="shared" si="47"/>
        <v>0</v>
      </c>
      <c r="I119" s="172">
        <f t="shared" si="47"/>
        <v>0</v>
      </c>
      <c r="J119" s="172">
        <f t="shared" si="47"/>
        <v>0</v>
      </c>
      <c r="K119" s="172">
        <f t="shared" si="47"/>
        <v>0</v>
      </c>
      <c r="L119" s="172">
        <f t="shared" si="47"/>
        <v>70</v>
      </c>
      <c r="M119" s="172">
        <f t="shared" si="47"/>
        <v>0</v>
      </c>
    </row>
    <row r="120" spans="1:13" ht="30" customHeight="1" outlineLevel="4">
      <c r="A120" s="173" t="s">
        <v>658</v>
      </c>
      <c r="B120" s="171" t="s">
        <v>649</v>
      </c>
      <c r="C120" s="171" t="s">
        <v>707</v>
      </c>
      <c r="D120" s="171" t="s">
        <v>598</v>
      </c>
      <c r="E120" s="171" t="s">
        <v>283</v>
      </c>
      <c r="F120" s="172">
        <v>38</v>
      </c>
      <c r="G120" s="172"/>
      <c r="H120" s="172"/>
      <c r="I120" s="172"/>
      <c r="J120" s="172"/>
      <c r="K120" s="172"/>
      <c r="L120" s="172">
        <v>70</v>
      </c>
      <c r="M120" s="172"/>
    </row>
    <row r="121" spans="1:13" ht="20.25" customHeight="1" outlineLevel="4">
      <c r="A121" s="173" t="s">
        <v>662</v>
      </c>
      <c r="B121" s="171" t="s">
        <v>649</v>
      </c>
      <c r="C121" s="171" t="s">
        <v>707</v>
      </c>
      <c r="D121" s="171" t="s">
        <v>598</v>
      </c>
      <c r="E121" s="171" t="s">
        <v>285</v>
      </c>
      <c r="F121" s="172">
        <v>2</v>
      </c>
      <c r="G121" s="172"/>
      <c r="H121" s="172"/>
      <c r="I121" s="172"/>
      <c r="J121" s="172"/>
      <c r="K121" s="172"/>
      <c r="L121" s="172"/>
      <c r="M121" s="172"/>
    </row>
    <row r="122" spans="1:13" ht="30" customHeight="1" outlineLevel="4">
      <c r="A122" s="180" t="s">
        <v>713</v>
      </c>
      <c r="B122" s="168" t="s">
        <v>649</v>
      </c>
      <c r="C122" s="168" t="s">
        <v>714</v>
      </c>
      <c r="D122" s="168" t="s">
        <v>651</v>
      </c>
      <c r="E122" s="168" t="s">
        <v>275</v>
      </c>
      <c r="F122" s="169">
        <f>SUM(F123)</f>
        <v>5375.6038</v>
      </c>
      <c r="G122" s="169">
        <f aca="true" t="shared" si="48" ref="G122:M122">SUM(G123)</f>
        <v>0</v>
      </c>
      <c r="H122" s="169">
        <f t="shared" si="48"/>
        <v>0</v>
      </c>
      <c r="I122" s="169">
        <f t="shared" si="48"/>
        <v>0</v>
      </c>
      <c r="J122" s="169">
        <f t="shared" si="48"/>
        <v>0</v>
      </c>
      <c r="K122" s="169">
        <f t="shared" si="48"/>
        <v>0</v>
      </c>
      <c r="L122" s="169">
        <f t="shared" si="48"/>
        <v>0</v>
      </c>
      <c r="M122" s="169">
        <f t="shared" si="48"/>
        <v>0</v>
      </c>
    </row>
    <row r="123" spans="1:13" ht="18" customHeight="1" outlineLevel="4">
      <c r="A123" s="180" t="s">
        <v>715</v>
      </c>
      <c r="B123" s="168" t="s">
        <v>649</v>
      </c>
      <c r="C123" s="168" t="s">
        <v>716</v>
      </c>
      <c r="D123" s="168" t="s">
        <v>651</v>
      </c>
      <c r="E123" s="168" t="s">
        <v>275</v>
      </c>
      <c r="F123" s="169">
        <f>SUM(F124,F126,F128,F130,F132)</f>
        <v>5375.6038</v>
      </c>
      <c r="G123" s="169">
        <f aca="true" t="shared" si="49" ref="G123:M123">SUM(G124,G126,G128,G130,G132)</f>
        <v>0</v>
      </c>
      <c r="H123" s="169">
        <f t="shared" si="49"/>
        <v>0</v>
      </c>
      <c r="I123" s="169">
        <f t="shared" si="49"/>
        <v>0</v>
      </c>
      <c r="J123" s="169">
        <f t="shared" si="49"/>
        <v>0</v>
      </c>
      <c r="K123" s="169">
        <f t="shared" si="49"/>
        <v>0</v>
      </c>
      <c r="L123" s="169">
        <f t="shared" si="49"/>
        <v>0</v>
      </c>
      <c r="M123" s="169">
        <f t="shared" si="49"/>
        <v>0</v>
      </c>
    </row>
    <row r="124" spans="1:13" ht="207.75" customHeight="1" outlineLevel="4">
      <c r="A124" s="173" t="s">
        <v>717</v>
      </c>
      <c r="B124" s="171" t="s">
        <v>649</v>
      </c>
      <c r="C124" s="171" t="s">
        <v>716</v>
      </c>
      <c r="D124" s="171" t="s">
        <v>404</v>
      </c>
      <c r="E124" s="171" t="s">
        <v>275</v>
      </c>
      <c r="F124" s="175">
        <f>SUM(F125)</f>
        <v>20.2168</v>
      </c>
      <c r="G124" s="172">
        <f aca="true" t="shared" si="50" ref="G124:M124">SUM(G125)</f>
        <v>0</v>
      </c>
      <c r="H124" s="172">
        <f t="shared" si="50"/>
        <v>0</v>
      </c>
      <c r="I124" s="172">
        <f t="shared" si="50"/>
        <v>0</v>
      </c>
      <c r="J124" s="172">
        <f t="shared" si="50"/>
        <v>0</v>
      </c>
      <c r="K124" s="172">
        <f t="shared" si="50"/>
        <v>0</v>
      </c>
      <c r="L124" s="172">
        <f t="shared" si="50"/>
        <v>0</v>
      </c>
      <c r="M124" s="172">
        <f t="shared" si="50"/>
        <v>0</v>
      </c>
    </row>
    <row r="125" spans="1:13" ht="34.5" customHeight="1" outlineLevel="4">
      <c r="A125" s="173" t="s">
        <v>658</v>
      </c>
      <c r="B125" s="171" t="s">
        <v>649</v>
      </c>
      <c r="C125" s="171" t="s">
        <v>716</v>
      </c>
      <c r="D125" s="171" t="s">
        <v>404</v>
      </c>
      <c r="E125" s="171" t="s">
        <v>283</v>
      </c>
      <c r="F125" s="175">
        <v>20.2168</v>
      </c>
      <c r="G125" s="172"/>
      <c r="H125" s="172"/>
      <c r="I125" s="172"/>
      <c r="J125" s="172"/>
      <c r="K125" s="172"/>
      <c r="L125" s="172"/>
      <c r="M125" s="172"/>
    </row>
    <row r="126" spans="1:13" ht="252" customHeight="1" outlineLevel="4">
      <c r="A126" s="173" t="s">
        <v>718</v>
      </c>
      <c r="B126" s="171" t="s">
        <v>649</v>
      </c>
      <c r="C126" s="171" t="s">
        <v>716</v>
      </c>
      <c r="D126" s="171" t="s">
        <v>406</v>
      </c>
      <c r="E126" s="171" t="s">
        <v>275</v>
      </c>
      <c r="F126" s="172">
        <f>SUM(F127)</f>
        <v>57.387</v>
      </c>
      <c r="G126" s="172">
        <f aca="true" t="shared" si="51" ref="G126:M126">SUM(G127)</f>
        <v>0</v>
      </c>
      <c r="H126" s="172">
        <f t="shared" si="51"/>
        <v>0</v>
      </c>
      <c r="I126" s="172">
        <f t="shared" si="51"/>
        <v>0</v>
      </c>
      <c r="J126" s="172">
        <f t="shared" si="51"/>
        <v>0</v>
      </c>
      <c r="K126" s="172">
        <f t="shared" si="51"/>
        <v>0</v>
      </c>
      <c r="L126" s="172">
        <f t="shared" si="51"/>
        <v>0</v>
      </c>
      <c r="M126" s="172">
        <f t="shared" si="51"/>
        <v>0</v>
      </c>
    </row>
    <row r="127" spans="1:13" ht="30" customHeight="1" outlineLevel="4">
      <c r="A127" s="173" t="s">
        <v>658</v>
      </c>
      <c r="B127" s="171" t="s">
        <v>649</v>
      </c>
      <c r="C127" s="171" t="s">
        <v>716</v>
      </c>
      <c r="D127" s="171" t="s">
        <v>406</v>
      </c>
      <c r="E127" s="171" t="s">
        <v>283</v>
      </c>
      <c r="F127" s="172">
        <v>57.387</v>
      </c>
      <c r="G127" s="172"/>
      <c r="H127" s="172"/>
      <c r="I127" s="172"/>
      <c r="J127" s="172"/>
      <c r="K127" s="172"/>
      <c r="L127" s="172"/>
      <c r="M127" s="172"/>
    </row>
    <row r="128" spans="1:13" ht="218.25" customHeight="1" outlineLevel="4">
      <c r="A128" s="173" t="s">
        <v>719</v>
      </c>
      <c r="B128" s="171" t="s">
        <v>649</v>
      </c>
      <c r="C128" s="171" t="s">
        <v>716</v>
      </c>
      <c r="D128" s="171" t="s">
        <v>408</v>
      </c>
      <c r="E128" s="171" t="s">
        <v>275</v>
      </c>
      <c r="F128" s="172">
        <f>SUM(F129)</f>
        <v>149</v>
      </c>
      <c r="G128" s="172">
        <f aca="true" t="shared" si="52" ref="G128:M128">SUM(G129)</f>
        <v>0</v>
      </c>
      <c r="H128" s="172">
        <f t="shared" si="52"/>
        <v>0</v>
      </c>
      <c r="I128" s="172">
        <f t="shared" si="52"/>
        <v>0</v>
      </c>
      <c r="J128" s="172">
        <f t="shared" si="52"/>
        <v>0</v>
      </c>
      <c r="K128" s="172">
        <f t="shared" si="52"/>
        <v>0</v>
      </c>
      <c r="L128" s="172">
        <f t="shared" si="52"/>
        <v>0</v>
      </c>
      <c r="M128" s="172">
        <f t="shared" si="52"/>
        <v>0</v>
      </c>
    </row>
    <row r="129" spans="1:13" ht="30" customHeight="1" outlineLevel="4">
      <c r="A129" s="173" t="s">
        <v>658</v>
      </c>
      <c r="B129" s="171" t="s">
        <v>649</v>
      </c>
      <c r="C129" s="171" t="s">
        <v>716</v>
      </c>
      <c r="D129" s="171" t="s">
        <v>408</v>
      </c>
      <c r="E129" s="171" t="s">
        <v>283</v>
      </c>
      <c r="F129" s="172">
        <v>149</v>
      </c>
      <c r="G129" s="172"/>
      <c r="H129" s="172"/>
      <c r="I129" s="172"/>
      <c r="J129" s="172"/>
      <c r="K129" s="172"/>
      <c r="L129" s="172"/>
      <c r="M129" s="172"/>
    </row>
    <row r="130" spans="1:13" ht="267" customHeight="1" outlineLevel="4">
      <c r="A130" s="173" t="s">
        <v>720</v>
      </c>
      <c r="B130" s="171" t="s">
        <v>649</v>
      </c>
      <c r="C130" s="171" t="s">
        <v>716</v>
      </c>
      <c r="D130" s="171" t="s">
        <v>410</v>
      </c>
      <c r="E130" s="171" t="s">
        <v>275</v>
      </c>
      <c r="F130" s="172">
        <f>SUM(F131)</f>
        <v>149</v>
      </c>
      <c r="G130" s="172">
        <f aca="true" t="shared" si="53" ref="G130:M130">SUM(G131)</f>
        <v>0</v>
      </c>
      <c r="H130" s="172">
        <f t="shared" si="53"/>
        <v>0</v>
      </c>
      <c r="I130" s="172">
        <f t="shared" si="53"/>
        <v>0</v>
      </c>
      <c r="J130" s="172">
        <f t="shared" si="53"/>
        <v>0</v>
      </c>
      <c r="K130" s="172">
        <f t="shared" si="53"/>
        <v>0</v>
      </c>
      <c r="L130" s="172">
        <f t="shared" si="53"/>
        <v>0</v>
      </c>
      <c r="M130" s="172">
        <f t="shared" si="53"/>
        <v>0</v>
      </c>
    </row>
    <row r="131" spans="1:13" ht="30" customHeight="1" outlineLevel="4">
      <c r="A131" s="173" t="s">
        <v>658</v>
      </c>
      <c r="B131" s="171" t="s">
        <v>649</v>
      </c>
      <c r="C131" s="171" t="s">
        <v>716</v>
      </c>
      <c r="D131" s="171" t="s">
        <v>410</v>
      </c>
      <c r="E131" s="171" t="s">
        <v>283</v>
      </c>
      <c r="F131" s="172">
        <v>149</v>
      </c>
      <c r="G131" s="172"/>
      <c r="H131" s="172"/>
      <c r="I131" s="172"/>
      <c r="J131" s="172"/>
      <c r="K131" s="172"/>
      <c r="L131" s="172"/>
      <c r="M131" s="172"/>
    </row>
    <row r="132" spans="1:13" ht="186" customHeight="1" outlineLevel="4">
      <c r="A132" s="197" t="s">
        <v>721</v>
      </c>
      <c r="B132" s="171" t="s">
        <v>649</v>
      </c>
      <c r="C132" s="171" t="s">
        <v>716</v>
      </c>
      <c r="D132" s="171" t="s">
        <v>413</v>
      </c>
      <c r="E132" s="171" t="s">
        <v>275</v>
      </c>
      <c r="F132" s="172">
        <f aca="true" t="shared" si="54" ref="F132:M132">SUM(F133:F133)</f>
        <v>5000</v>
      </c>
      <c r="G132" s="172">
        <f t="shared" si="54"/>
        <v>0</v>
      </c>
      <c r="H132" s="172">
        <f t="shared" si="54"/>
        <v>0</v>
      </c>
      <c r="I132" s="172">
        <f t="shared" si="54"/>
        <v>0</v>
      </c>
      <c r="J132" s="172">
        <f t="shared" si="54"/>
        <v>0</v>
      </c>
      <c r="K132" s="172">
        <f t="shared" si="54"/>
        <v>0</v>
      </c>
      <c r="L132" s="172">
        <f t="shared" si="54"/>
        <v>0</v>
      </c>
      <c r="M132" s="172">
        <f t="shared" si="54"/>
        <v>0</v>
      </c>
    </row>
    <row r="133" spans="1:13" ht="30" customHeight="1" outlineLevel="4">
      <c r="A133" s="173" t="s">
        <v>658</v>
      </c>
      <c r="B133" s="171" t="s">
        <v>649</v>
      </c>
      <c r="C133" s="171" t="s">
        <v>716</v>
      </c>
      <c r="D133" s="171" t="s">
        <v>413</v>
      </c>
      <c r="E133" s="171" t="s">
        <v>283</v>
      </c>
      <c r="F133" s="172">
        <v>5000</v>
      </c>
      <c r="G133" s="172"/>
      <c r="H133" s="172"/>
      <c r="I133" s="172"/>
      <c r="J133" s="172"/>
      <c r="K133" s="172"/>
      <c r="L133" s="172"/>
      <c r="M133" s="172"/>
    </row>
    <row r="134" spans="1:13" ht="15.75" outlineLevel="1">
      <c r="A134" s="180" t="s">
        <v>722</v>
      </c>
      <c r="B134" s="168" t="s">
        <v>649</v>
      </c>
      <c r="C134" s="168" t="s">
        <v>723</v>
      </c>
      <c r="D134" s="168" t="s">
        <v>651</v>
      </c>
      <c r="E134" s="168" t="s">
        <v>275</v>
      </c>
      <c r="F134" s="169">
        <f aca="true" t="shared" si="55" ref="F134:M134">SUM(F135,F140)</f>
        <v>122.19999999999999</v>
      </c>
      <c r="G134" s="169">
        <f t="shared" si="55"/>
        <v>173</v>
      </c>
      <c r="H134" s="169">
        <f t="shared" si="55"/>
        <v>0</v>
      </c>
      <c r="I134" s="169">
        <f t="shared" si="55"/>
        <v>173</v>
      </c>
      <c r="J134" s="169">
        <f t="shared" si="55"/>
        <v>0</v>
      </c>
      <c r="K134" s="169">
        <f t="shared" si="55"/>
        <v>173</v>
      </c>
      <c r="L134" s="169">
        <f t="shared" si="55"/>
        <v>229.2</v>
      </c>
      <c r="M134" s="169">
        <f t="shared" si="55"/>
        <v>203.9</v>
      </c>
    </row>
    <row r="135" spans="1:13" ht="47.25" outlineLevel="2">
      <c r="A135" s="180" t="s">
        <v>724</v>
      </c>
      <c r="B135" s="168" t="s">
        <v>649</v>
      </c>
      <c r="C135" s="168" t="s">
        <v>725</v>
      </c>
      <c r="D135" s="168" t="s">
        <v>651</v>
      </c>
      <c r="E135" s="168" t="s">
        <v>275</v>
      </c>
      <c r="F135" s="169">
        <f>SUM(F136,F138)</f>
        <v>31.9</v>
      </c>
      <c r="G135" s="169">
        <f aca="true" t="shared" si="56" ref="G135:M135">SUM(G136,G138)</f>
        <v>60</v>
      </c>
      <c r="H135" s="169">
        <f t="shared" si="56"/>
        <v>0</v>
      </c>
      <c r="I135" s="169">
        <f t="shared" si="56"/>
        <v>60</v>
      </c>
      <c r="J135" s="169">
        <f t="shared" si="56"/>
        <v>0</v>
      </c>
      <c r="K135" s="169">
        <f t="shared" si="56"/>
        <v>60</v>
      </c>
      <c r="L135" s="169">
        <f t="shared" si="56"/>
        <v>60</v>
      </c>
      <c r="M135" s="169">
        <f t="shared" si="56"/>
        <v>60</v>
      </c>
    </row>
    <row r="136" spans="1:13" ht="158.25" customHeight="1" outlineLevel="3">
      <c r="A136" s="173" t="s">
        <v>726</v>
      </c>
      <c r="B136" s="171" t="s">
        <v>649</v>
      </c>
      <c r="C136" s="171" t="s">
        <v>725</v>
      </c>
      <c r="D136" s="171" t="s">
        <v>538</v>
      </c>
      <c r="E136" s="171" t="s">
        <v>275</v>
      </c>
      <c r="F136" s="172">
        <f>SUM(F137)</f>
        <v>1.9</v>
      </c>
      <c r="G136" s="172">
        <f aca="true" t="shared" si="57" ref="G136:M136">SUM(G137)</f>
        <v>60</v>
      </c>
      <c r="H136" s="172">
        <f t="shared" si="57"/>
        <v>0</v>
      </c>
      <c r="I136" s="172">
        <f t="shared" si="57"/>
        <v>60</v>
      </c>
      <c r="J136" s="172">
        <f t="shared" si="57"/>
        <v>0</v>
      </c>
      <c r="K136" s="172">
        <f t="shared" si="57"/>
        <v>60</v>
      </c>
      <c r="L136" s="172">
        <f t="shared" si="57"/>
        <v>60</v>
      </c>
      <c r="M136" s="172">
        <f t="shared" si="57"/>
        <v>60</v>
      </c>
    </row>
    <row r="137" spans="1:13" ht="32.25" customHeight="1" outlineLevel="4">
      <c r="A137" s="173" t="s">
        <v>658</v>
      </c>
      <c r="B137" s="171" t="s">
        <v>649</v>
      </c>
      <c r="C137" s="171" t="s">
        <v>725</v>
      </c>
      <c r="D137" s="171" t="s">
        <v>538</v>
      </c>
      <c r="E137" s="171" t="s">
        <v>283</v>
      </c>
      <c r="F137" s="172">
        <v>1.9</v>
      </c>
      <c r="G137" s="172">
        <v>60</v>
      </c>
      <c r="H137" s="172">
        <v>0</v>
      </c>
      <c r="I137" s="172">
        <v>60</v>
      </c>
      <c r="J137" s="172">
        <v>0</v>
      </c>
      <c r="K137" s="172">
        <v>60</v>
      </c>
      <c r="L137" s="172">
        <v>60</v>
      </c>
      <c r="M137" s="172">
        <v>60</v>
      </c>
    </row>
    <row r="138" spans="1:13" ht="271.5" customHeight="1" outlineLevel="4">
      <c r="A138" s="173" t="s">
        <v>540</v>
      </c>
      <c r="B138" s="171" t="s">
        <v>649</v>
      </c>
      <c r="C138" s="171" t="s">
        <v>725</v>
      </c>
      <c r="D138" s="171" t="s">
        <v>541</v>
      </c>
      <c r="E138" s="171" t="s">
        <v>275</v>
      </c>
      <c r="F138" s="172">
        <f>SUM(F139)</f>
        <v>30</v>
      </c>
      <c r="G138" s="172">
        <f aca="true" t="shared" si="58" ref="G138:M138">SUM(G139)</f>
        <v>0</v>
      </c>
      <c r="H138" s="172">
        <f t="shared" si="58"/>
        <v>0</v>
      </c>
      <c r="I138" s="172">
        <f t="shared" si="58"/>
        <v>0</v>
      </c>
      <c r="J138" s="172">
        <f t="shared" si="58"/>
        <v>0</v>
      </c>
      <c r="K138" s="172">
        <f t="shared" si="58"/>
        <v>0</v>
      </c>
      <c r="L138" s="172">
        <f t="shared" si="58"/>
        <v>0</v>
      </c>
      <c r="M138" s="172">
        <f t="shared" si="58"/>
        <v>0</v>
      </c>
    </row>
    <row r="139" spans="1:13" ht="32.25" customHeight="1" outlineLevel="4">
      <c r="A139" s="173" t="s">
        <v>658</v>
      </c>
      <c r="B139" s="171" t="s">
        <v>649</v>
      </c>
      <c r="C139" s="171" t="s">
        <v>725</v>
      </c>
      <c r="D139" s="171" t="s">
        <v>541</v>
      </c>
      <c r="E139" s="171" t="s">
        <v>283</v>
      </c>
      <c r="F139" s="172">
        <v>30</v>
      </c>
      <c r="G139" s="172"/>
      <c r="H139" s="172"/>
      <c r="I139" s="172"/>
      <c r="J139" s="172"/>
      <c r="K139" s="172"/>
      <c r="L139" s="172"/>
      <c r="M139" s="172"/>
    </row>
    <row r="140" spans="1:13" ht="31.5" outlineLevel="2">
      <c r="A140" s="180" t="s">
        <v>727</v>
      </c>
      <c r="B140" s="168" t="s">
        <v>649</v>
      </c>
      <c r="C140" s="168" t="s">
        <v>728</v>
      </c>
      <c r="D140" s="168" t="s">
        <v>651</v>
      </c>
      <c r="E140" s="168" t="s">
        <v>275</v>
      </c>
      <c r="F140" s="169">
        <f>SUM(F141,F143,F145,F147,F149,F151,F153,F155)</f>
        <v>90.3</v>
      </c>
      <c r="G140" s="169">
        <f aca="true" t="shared" si="59" ref="G140:M140">SUM(G141,G143,G145,G147,G149,G151,G153,G155)</f>
        <v>113</v>
      </c>
      <c r="H140" s="169">
        <f t="shared" si="59"/>
        <v>0</v>
      </c>
      <c r="I140" s="169">
        <f t="shared" si="59"/>
        <v>113</v>
      </c>
      <c r="J140" s="169">
        <f t="shared" si="59"/>
        <v>0</v>
      </c>
      <c r="K140" s="169">
        <f t="shared" si="59"/>
        <v>113</v>
      </c>
      <c r="L140" s="169">
        <f t="shared" si="59"/>
        <v>169.2</v>
      </c>
      <c r="M140" s="169">
        <f t="shared" si="59"/>
        <v>143.9</v>
      </c>
    </row>
    <row r="141" spans="1:13" ht="175.5" customHeight="1" outlineLevel="3">
      <c r="A141" s="173" t="s">
        <v>729</v>
      </c>
      <c r="B141" s="171" t="s">
        <v>649</v>
      </c>
      <c r="C141" s="171" t="s">
        <v>728</v>
      </c>
      <c r="D141" s="171" t="s">
        <v>447</v>
      </c>
      <c r="E141" s="171" t="s">
        <v>275</v>
      </c>
      <c r="F141" s="172">
        <f>SUM(F142)</f>
        <v>28</v>
      </c>
      <c r="G141" s="172">
        <f aca="true" t="shared" si="60" ref="G141:M141">SUM(G142)</f>
        <v>46</v>
      </c>
      <c r="H141" s="172">
        <f t="shared" si="60"/>
        <v>0</v>
      </c>
      <c r="I141" s="172">
        <f t="shared" si="60"/>
        <v>46</v>
      </c>
      <c r="J141" s="172">
        <f t="shared" si="60"/>
        <v>0</v>
      </c>
      <c r="K141" s="172">
        <f t="shared" si="60"/>
        <v>46</v>
      </c>
      <c r="L141" s="172">
        <f t="shared" si="60"/>
        <v>40</v>
      </c>
      <c r="M141" s="172">
        <f t="shared" si="60"/>
        <v>30</v>
      </c>
    </row>
    <row r="142" spans="1:13" ht="33" customHeight="1" outlineLevel="4">
      <c r="A142" s="173" t="s">
        <v>658</v>
      </c>
      <c r="B142" s="171" t="s">
        <v>649</v>
      </c>
      <c r="C142" s="171" t="s">
        <v>728</v>
      </c>
      <c r="D142" s="171" t="s">
        <v>447</v>
      </c>
      <c r="E142" s="171" t="s">
        <v>283</v>
      </c>
      <c r="F142" s="172">
        <v>28</v>
      </c>
      <c r="G142" s="172">
        <v>46</v>
      </c>
      <c r="H142" s="172">
        <v>0</v>
      </c>
      <c r="I142" s="172">
        <v>46</v>
      </c>
      <c r="J142" s="172">
        <v>0</v>
      </c>
      <c r="K142" s="172">
        <v>46</v>
      </c>
      <c r="L142" s="172">
        <v>40</v>
      </c>
      <c r="M142" s="172">
        <v>30</v>
      </c>
    </row>
    <row r="143" spans="1:13" ht="159" customHeight="1" outlineLevel="3">
      <c r="A143" s="173" t="s">
        <v>730</v>
      </c>
      <c r="B143" s="171" t="s">
        <v>649</v>
      </c>
      <c r="C143" s="171" t="s">
        <v>728</v>
      </c>
      <c r="D143" s="171" t="s">
        <v>449</v>
      </c>
      <c r="E143" s="171" t="s">
        <v>275</v>
      </c>
      <c r="F143" s="172">
        <f>SUM(F144)</f>
        <v>23.3</v>
      </c>
      <c r="G143" s="172">
        <f aca="true" t="shared" si="61" ref="G143:M143">SUM(G144)</f>
        <v>28</v>
      </c>
      <c r="H143" s="172">
        <f t="shared" si="61"/>
        <v>0</v>
      </c>
      <c r="I143" s="172">
        <f t="shared" si="61"/>
        <v>28</v>
      </c>
      <c r="J143" s="172">
        <f t="shared" si="61"/>
        <v>0</v>
      </c>
      <c r="K143" s="172">
        <f t="shared" si="61"/>
        <v>28</v>
      </c>
      <c r="L143" s="172">
        <f t="shared" si="61"/>
        <v>36</v>
      </c>
      <c r="M143" s="172">
        <f t="shared" si="61"/>
        <v>30</v>
      </c>
    </row>
    <row r="144" spans="1:13" ht="30.75" customHeight="1" outlineLevel="4">
      <c r="A144" s="173" t="s">
        <v>658</v>
      </c>
      <c r="B144" s="171" t="s">
        <v>649</v>
      </c>
      <c r="C144" s="171" t="s">
        <v>728</v>
      </c>
      <c r="D144" s="171" t="s">
        <v>449</v>
      </c>
      <c r="E144" s="171" t="s">
        <v>283</v>
      </c>
      <c r="F144" s="172">
        <v>23.3</v>
      </c>
      <c r="G144" s="172">
        <v>28</v>
      </c>
      <c r="H144" s="172">
        <v>0</v>
      </c>
      <c r="I144" s="172">
        <v>28</v>
      </c>
      <c r="J144" s="172">
        <v>0</v>
      </c>
      <c r="K144" s="172">
        <v>28</v>
      </c>
      <c r="L144" s="172">
        <v>36</v>
      </c>
      <c r="M144" s="172">
        <v>30</v>
      </c>
    </row>
    <row r="145" spans="1:13" ht="187.5" customHeight="1" outlineLevel="3">
      <c r="A145" s="173" t="s">
        <v>731</v>
      </c>
      <c r="B145" s="171" t="s">
        <v>649</v>
      </c>
      <c r="C145" s="171" t="s">
        <v>728</v>
      </c>
      <c r="D145" s="171" t="s">
        <v>451</v>
      </c>
      <c r="E145" s="171" t="s">
        <v>275</v>
      </c>
      <c r="F145" s="172">
        <f>SUM(F146)</f>
        <v>5</v>
      </c>
      <c r="G145" s="172">
        <f aca="true" t="shared" si="62" ref="G145:M145">SUM(G146)</f>
        <v>15</v>
      </c>
      <c r="H145" s="172">
        <f t="shared" si="62"/>
        <v>0</v>
      </c>
      <c r="I145" s="172">
        <f t="shared" si="62"/>
        <v>15</v>
      </c>
      <c r="J145" s="172">
        <f t="shared" si="62"/>
        <v>0</v>
      </c>
      <c r="K145" s="172">
        <f t="shared" si="62"/>
        <v>15</v>
      </c>
      <c r="L145" s="172">
        <f t="shared" si="62"/>
        <v>8.2</v>
      </c>
      <c r="M145" s="172">
        <f t="shared" si="62"/>
        <v>8</v>
      </c>
    </row>
    <row r="146" spans="1:13" ht="31.5" customHeight="1" outlineLevel="4">
      <c r="A146" s="173" t="s">
        <v>658</v>
      </c>
      <c r="B146" s="171" t="s">
        <v>649</v>
      </c>
      <c r="C146" s="171" t="s">
        <v>728</v>
      </c>
      <c r="D146" s="171" t="s">
        <v>451</v>
      </c>
      <c r="E146" s="171" t="s">
        <v>283</v>
      </c>
      <c r="F146" s="172">
        <v>5</v>
      </c>
      <c r="G146" s="172">
        <v>15</v>
      </c>
      <c r="H146" s="172">
        <v>0</v>
      </c>
      <c r="I146" s="172">
        <v>15</v>
      </c>
      <c r="J146" s="172">
        <v>0</v>
      </c>
      <c r="K146" s="172">
        <v>15</v>
      </c>
      <c r="L146" s="172">
        <v>8.2</v>
      </c>
      <c r="M146" s="172">
        <v>8</v>
      </c>
    </row>
    <row r="147" spans="1:13" ht="191.25" customHeight="1" outlineLevel="3">
      <c r="A147" s="173" t="s">
        <v>732</v>
      </c>
      <c r="B147" s="171" t="s">
        <v>649</v>
      </c>
      <c r="C147" s="171" t="s">
        <v>728</v>
      </c>
      <c r="D147" s="171" t="s">
        <v>453</v>
      </c>
      <c r="E147" s="171" t="s">
        <v>275</v>
      </c>
      <c r="F147" s="172">
        <f>SUM(F148)</f>
        <v>6</v>
      </c>
      <c r="G147" s="172">
        <f aca="true" t="shared" si="63" ref="G147:M147">SUM(G148)</f>
        <v>17</v>
      </c>
      <c r="H147" s="172">
        <f t="shared" si="63"/>
        <v>0</v>
      </c>
      <c r="I147" s="172">
        <f t="shared" si="63"/>
        <v>17</v>
      </c>
      <c r="J147" s="172">
        <f t="shared" si="63"/>
        <v>0</v>
      </c>
      <c r="K147" s="172">
        <f t="shared" si="63"/>
        <v>17</v>
      </c>
      <c r="L147" s="172">
        <f t="shared" si="63"/>
        <v>20</v>
      </c>
      <c r="M147" s="172">
        <f t="shared" si="63"/>
        <v>20</v>
      </c>
    </row>
    <row r="148" spans="1:13" ht="31.5" customHeight="1" outlineLevel="4">
      <c r="A148" s="173" t="s">
        <v>658</v>
      </c>
      <c r="B148" s="171" t="s">
        <v>649</v>
      </c>
      <c r="C148" s="171" t="s">
        <v>728</v>
      </c>
      <c r="D148" s="171" t="s">
        <v>453</v>
      </c>
      <c r="E148" s="171" t="s">
        <v>283</v>
      </c>
      <c r="F148" s="172">
        <v>6</v>
      </c>
      <c r="G148" s="172">
        <v>17</v>
      </c>
      <c r="H148" s="172">
        <v>0</v>
      </c>
      <c r="I148" s="172">
        <v>17</v>
      </c>
      <c r="J148" s="172">
        <v>0</v>
      </c>
      <c r="K148" s="172">
        <v>17</v>
      </c>
      <c r="L148" s="172">
        <v>20</v>
      </c>
      <c r="M148" s="172">
        <v>20</v>
      </c>
    </row>
    <row r="149" spans="1:13" ht="189.75" customHeight="1" outlineLevel="3">
      <c r="A149" s="173" t="s">
        <v>733</v>
      </c>
      <c r="B149" s="171" t="s">
        <v>649</v>
      </c>
      <c r="C149" s="171" t="s">
        <v>728</v>
      </c>
      <c r="D149" s="171" t="s">
        <v>455</v>
      </c>
      <c r="E149" s="171" t="s">
        <v>275</v>
      </c>
      <c r="F149" s="172">
        <f>SUM(F150)</f>
        <v>1</v>
      </c>
      <c r="G149" s="172">
        <f aca="true" t="shared" si="64" ref="G149:M149">SUM(G150)</f>
        <v>1</v>
      </c>
      <c r="H149" s="172">
        <f t="shared" si="64"/>
        <v>0</v>
      </c>
      <c r="I149" s="172">
        <f t="shared" si="64"/>
        <v>1</v>
      </c>
      <c r="J149" s="172">
        <f t="shared" si="64"/>
        <v>0</v>
      </c>
      <c r="K149" s="172">
        <f t="shared" si="64"/>
        <v>1</v>
      </c>
      <c r="L149" s="172">
        <f t="shared" si="64"/>
        <v>3</v>
      </c>
      <c r="M149" s="172">
        <f t="shared" si="64"/>
        <v>3</v>
      </c>
    </row>
    <row r="150" spans="1:13" ht="30" customHeight="1" outlineLevel="4">
      <c r="A150" s="173" t="s">
        <v>658</v>
      </c>
      <c r="B150" s="171" t="s">
        <v>649</v>
      </c>
      <c r="C150" s="171" t="s">
        <v>728</v>
      </c>
      <c r="D150" s="171" t="s">
        <v>455</v>
      </c>
      <c r="E150" s="171" t="s">
        <v>283</v>
      </c>
      <c r="F150" s="172">
        <v>1</v>
      </c>
      <c r="G150" s="172">
        <v>1</v>
      </c>
      <c r="H150" s="172">
        <v>0</v>
      </c>
      <c r="I150" s="172">
        <v>1</v>
      </c>
      <c r="J150" s="172">
        <v>0</v>
      </c>
      <c r="K150" s="172">
        <v>1</v>
      </c>
      <c r="L150" s="172">
        <v>3</v>
      </c>
      <c r="M150" s="172">
        <v>3</v>
      </c>
    </row>
    <row r="151" spans="1:13" ht="173.25" customHeight="1" outlineLevel="3">
      <c r="A151" s="173" t="s">
        <v>734</v>
      </c>
      <c r="B151" s="171" t="s">
        <v>649</v>
      </c>
      <c r="C151" s="171" t="s">
        <v>728</v>
      </c>
      <c r="D151" s="171" t="s">
        <v>457</v>
      </c>
      <c r="E151" s="171" t="s">
        <v>275</v>
      </c>
      <c r="F151" s="172">
        <f>SUM(F152)</f>
        <v>5</v>
      </c>
      <c r="G151" s="172">
        <f aca="true" t="shared" si="65" ref="G151:M151">SUM(G152)</f>
        <v>1</v>
      </c>
      <c r="H151" s="172">
        <f t="shared" si="65"/>
        <v>0</v>
      </c>
      <c r="I151" s="172">
        <f t="shared" si="65"/>
        <v>1</v>
      </c>
      <c r="J151" s="172">
        <f t="shared" si="65"/>
        <v>0</v>
      </c>
      <c r="K151" s="172">
        <f t="shared" si="65"/>
        <v>1</v>
      </c>
      <c r="L151" s="172">
        <f t="shared" si="65"/>
        <v>15</v>
      </c>
      <c r="M151" s="172">
        <f t="shared" si="65"/>
        <v>15</v>
      </c>
    </row>
    <row r="152" spans="1:13" ht="32.25" customHeight="1" outlineLevel="4">
      <c r="A152" s="173" t="s">
        <v>658</v>
      </c>
      <c r="B152" s="171" t="s">
        <v>649</v>
      </c>
      <c r="C152" s="171" t="s">
        <v>728</v>
      </c>
      <c r="D152" s="171" t="s">
        <v>457</v>
      </c>
      <c r="E152" s="171" t="s">
        <v>283</v>
      </c>
      <c r="F152" s="172">
        <v>5</v>
      </c>
      <c r="G152" s="172">
        <v>1</v>
      </c>
      <c r="H152" s="172">
        <v>0</v>
      </c>
      <c r="I152" s="172">
        <v>1</v>
      </c>
      <c r="J152" s="172">
        <v>0</v>
      </c>
      <c r="K152" s="172">
        <v>1</v>
      </c>
      <c r="L152" s="172">
        <v>15</v>
      </c>
      <c r="M152" s="172">
        <v>15</v>
      </c>
    </row>
    <row r="153" spans="1:13" ht="221.25" customHeight="1" outlineLevel="3">
      <c r="A153" s="173" t="s">
        <v>735</v>
      </c>
      <c r="B153" s="171" t="s">
        <v>649</v>
      </c>
      <c r="C153" s="171" t="s">
        <v>728</v>
      </c>
      <c r="D153" s="171" t="s">
        <v>464</v>
      </c>
      <c r="E153" s="171" t="s">
        <v>275</v>
      </c>
      <c r="F153" s="172">
        <f>SUM(F154)</f>
        <v>7</v>
      </c>
      <c r="G153" s="172">
        <f aca="true" t="shared" si="66" ref="G153:M153">SUM(G154)</f>
        <v>5</v>
      </c>
      <c r="H153" s="172">
        <f t="shared" si="66"/>
        <v>0</v>
      </c>
      <c r="I153" s="172">
        <f t="shared" si="66"/>
        <v>5</v>
      </c>
      <c r="J153" s="172">
        <f t="shared" si="66"/>
        <v>0</v>
      </c>
      <c r="K153" s="172">
        <f t="shared" si="66"/>
        <v>5</v>
      </c>
      <c r="L153" s="172">
        <f t="shared" si="66"/>
        <v>17</v>
      </c>
      <c r="M153" s="172">
        <f t="shared" si="66"/>
        <v>17</v>
      </c>
    </row>
    <row r="154" spans="1:13" ht="30.75" customHeight="1" outlineLevel="4">
      <c r="A154" s="173" t="s">
        <v>658</v>
      </c>
      <c r="B154" s="171" t="s">
        <v>649</v>
      </c>
      <c r="C154" s="171" t="s">
        <v>728</v>
      </c>
      <c r="D154" s="171" t="s">
        <v>464</v>
      </c>
      <c r="E154" s="171" t="s">
        <v>283</v>
      </c>
      <c r="F154" s="172">
        <v>7</v>
      </c>
      <c r="G154" s="172">
        <v>5</v>
      </c>
      <c r="H154" s="172">
        <v>0</v>
      </c>
      <c r="I154" s="172">
        <v>5</v>
      </c>
      <c r="J154" s="172">
        <v>0</v>
      </c>
      <c r="K154" s="172">
        <v>5</v>
      </c>
      <c r="L154" s="172">
        <v>17</v>
      </c>
      <c r="M154" s="172">
        <v>17</v>
      </c>
    </row>
    <row r="155" spans="1:13" ht="204" customHeight="1" outlineLevel="4">
      <c r="A155" s="173" t="s">
        <v>465</v>
      </c>
      <c r="B155" s="171" t="s">
        <v>649</v>
      </c>
      <c r="C155" s="171" t="s">
        <v>728</v>
      </c>
      <c r="D155" s="171" t="s">
        <v>466</v>
      </c>
      <c r="E155" s="171" t="s">
        <v>275</v>
      </c>
      <c r="F155" s="172">
        <f>SUM(F156)</f>
        <v>15</v>
      </c>
      <c r="G155" s="172">
        <f aca="true" t="shared" si="67" ref="G155:M155">SUM(G156)</f>
        <v>0</v>
      </c>
      <c r="H155" s="172">
        <f t="shared" si="67"/>
        <v>0</v>
      </c>
      <c r="I155" s="172">
        <f t="shared" si="67"/>
        <v>0</v>
      </c>
      <c r="J155" s="172">
        <f t="shared" si="67"/>
        <v>0</v>
      </c>
      <c r="K155" s="172">
        <f t="shared" si="67"/>
        <v>0</v>
      </c>
      <c r="L155" s="172">
        <f t="shared" si="67"/>
        <v>30</v>
      </c>
      <c r="M155" s="172">
        <f t="shared" si="67"/>
        <v>20.9</v>
      </c>
    </row>
    <row r="156" spans="1:13" ht="30" customHeight="1" outlineLevel="4">
      <c r="A156" s="173" t="s">
        <v>658</v>
      </c>
      <c r="B156" s="171" t="s">
        <v>649</v>
      </c>
      <c r="C156" s="171" t="s">
        <v>728</v>
      </c>
      <c r="D156" s="171" t="s">
        <v>466</v>
      </c>
      <c r="E156" s="171" t="s">
        <v>283</v>
      </c>
      <c r="F156" s="172">
        <v>15</v>
      </c>
      <c r="G156" s="172"/>
      <c r="H156" s="172"/>
      <c r="I156" s="172"/>
      <c r="J156" s="172"/>
      <c r="K156" s="172"/>
      <c r="L156" s="172">
        <v>30</v>
      </c>
      <c r="M156" s="172">
        <v>20.9</v>
      </c>
    </row>
    <row r="157" spans="1:13" ht="15.75" outlineLevel="1">
      <c r="A157" s="180" t="s">
        <v>736</v>
      </c>
      <c r="B157" s="168" t="s">
        <v>649</v>
      </c>
      <c r="C157" s="168" t="s">
        <v>737</v>
      </c>
      <c r="D157" s="168" t="s">
        <v>651</v>
      </c>
      <c r="E157" s="168" t="s">
        <v>275</v>
      </c>
      <c r="F157" s="174">
        <f aca="true" t="shared" si="68" ref="F157:M157">SUM(F158,F175,)</f>
        <v>2329.7522000000004</v>
      </c>
      <c r="G157" s="169">
        <f t="shared" si="68"/>
        <v>627.9000000000001</v>
      </c>
      <c r="H157" s="169">
        <f t="shared" si="68"/>
        <v>0</v>
      </c>
      <c r="I157" s="169">
        <f t="shared" si="68"/>
        <v>627.9000000000001</v>
      </c>
      <c r="J157" s="169">
        <f t="shared" si="68"/>
        <v>0</v>
      </c>
      <c r="K157" s="169">
        <f t="shared" si="68"/>
        <v>627.9000000000001</v>
      </c>
      <c r="L157" s="169">
        <f t="shared" si="68"/>
        <v>191.3</v>
      </c>
      <c r="M157" s="169">
        <f t="shared" si="68"/>
        <v>168.6</v>
      </c>
    </row>
    <row r="158" spans="1:13" ht="31.5" outlineLevel="2">
      <c r="A158" s="180" t="s">
        <v>738</v>
      </c>
      <c r="B158" s="168" t="s">
        <v>649</v>
      </c>
      <c r="C158" s="168" t="s">
        <v>739</v>
      </c>
      <c r="D158" s="168" t="s">
        <v>651</v>
      </c>
      <c r="E158" s="168" t="s">
        <v>275</v>
      </c>
      <c r="F158" s="174">
        <f>SUM(F159,F161,F163,F165,F167,F169,F171,F173)</f>
        <v>2166.4522</v>
      </c>
      <c r="G158" s="174">
        <f aca="true" t="shared" si="69" ref="G158:M158">SUM(G159,G161,G163,G165,G167,G169,G171,G173)</f>
        <v>454.6</v>
      </c>
      <c r="H158" s="174">
        <f t="shared" si="69"/>
        <v>0</v>
      </c>
      <c r="I158" s="174">
        <f t="shared" si="69"/>
        <v>454.6</v>
      </c>
      <c r="J158" s="174">
        <f t="shared" si="69"/>
        <v>0</v>
      </c>
      <c r="K158" s="174">
        <f t="shared" si="69"/>
        <v>454.6</v>
      </c>
      <c r="L158" s="169">
        <f t="shared" si="69"/>
        <v>18</v>
      </c>
      <c r="M158" s="169">
        <f t="shared" si="69"/>
        <v>18</v>
      </c>
    </row>
    <row r="159" spans="1:13" ht="204.75" outlineLevel="2">
      <c r="A159" s="173" t="s">
        <v>740</v>
      </c>
      <c r="B159" s="171" t="s">
        <v>649</v>
      </c>
      <c r="C159" s="171" t="s">
        <v>739</v>
      </c>
      <c r="D159" s="171" t="s">
        <v>387</v>
      </c>
      <c r="E159" s="171" t="s">
        <v>275</v>
      </c>
      <c r="F159" s="172">
        <f>SUM(F160)</f>
        <v>355.154</v>
      </c>
      <c r="G159" s="172">
        <f aca="true" t="shared" si="70" ref="G159:M159">SUM(G160)</f>
        <v>0</v>
      </c>
      <c r="H159" s="172">
        <f t="shared" si="70"/>
        <v>0</v>
      </c>
      <c r="I159" s="172">
        <f t="shared" si="70"/>
        <v>0</v>
      </c>
      <c r="J159" s="172">
        <f t="shared" si="70"/>
        <v>0</v>
      </c>
      <c r="K159" s="172">
        <f t="shared" si="70"/>
        <v>0</v>
      </c>
      <c r="L159" s="172">
        <f t="shared" si="70"/>
        <v>0</v>
      </c>
      <c r="M159" s="172">
        <f t="shared" si="70"/>
        <v>0</v>
      </c>
    </row>
    <row r="160" spans="1:13" ht="31.5" outlineLevel="2">
      <c r="A160" s="173" t="s">
        <v>661</v>
      </c>
      <c r="B160" s="171" t="s">
        <v>649</v>
      </c>
      <c r="C160" s="171" t="s">
        <v>739</v>
      </c>
      <c r="D160" s="171" t="s">
        <v>387</v>
      </c>
      <c r="E160" s="171" t="s">
        <v>293</v>
      </c>
      <c r="F160" s="172">
        <v>355.154</v>
      </c>
      <c r="G160" s="172"/>
      <c r="H160" s="172"/>
      <c r="I160" s="172"/>
      <c r="J160" s="172"/>
      <c r="K160" s="172"/>
      <c r="L160" s="172"/>
      <c r="M160" s="172"/>
    </row>
    <row r="161" spans="1:13" ht="189.75" customHeight="1" outlineLevel="3">
      <c r="A161" s="173" t="s">
        <v>741</v>
      </c>
      <c r="B161" s="171" t="s">
        <v>649</v>
      </c>
      <c r="C161" s="171" t="s">
        <v>739</v>
      </c>
      <c r="D161" s="171" t="s">
        <v>389</v>
      </c>
      <c r="E161" s="171" t="s">
        <v>275</v>
      </c>
      <c r="F161" s="172">
        <f>SUM(F162)</f>
        <v>741.9</v>
      </c>
      <c r="G161" s="172">
        <f aca="true" t="shared" si="71" ref="G161:M161">SUM(G162)</f>
        <v>323.2</v>
      </c>
      <c r="H161" s="172">
        <f t="shared" si="71"/>
        <v>0</v>
      </c>
      <c r="I161" s="172">
        <f t="shared" si="71"/>
        <v>323.2</v>
      </c>
      <c r="J161" s="172">
        <f t="shared" si="71"/>
        <v>0</v>
      </c>
      <c r="K161" s="172">
        <f t="shared" si="71"/>
        <v>323.2</v>
      </c>
      <c r="L161" s="172">
        <f t="shared" si="71"/>
        <v>0</v>
      </c>
      <c r="M161" s="172">
        <f t="shared" si="71"/>
        <v>0</v>
      </c>
    </row>
    <row r="162" spans="1:13" ht="31.5" outlineLevel="4">
      <c r="A162" s="173" t="s">
        <v>661</v>
      </c>
      <c r="B162" s="171" t="s">
        <v>649</v>
      </c>
      <c r="C162" s="171" t="s">
        <v>739</v>
      </c>
      <c r="D162" s="171" t="s">
        <v>389</v>
      </c>
      <c r="E162" s="171" t="s">
        <v>293</v>
      </c>
      <c r="F162" s="172">
        <v>741.9</v>
      </c>
      <c r="G162" s="172">
        <v>323.2</v>
      </c>
      <c r="H162" s="172">
        <v>0</v>
      </c>
      <c r="I162" s="172">
        <v>323.2</v>
      </c>
      <c r="J162" s="172">
        <v>0</v>
      </c>
      <c r="K162" s="172">
        <v>323.2</v>
      </c>
      <c r="L162" s="172"/>
      <c r="M162" s="172"/>
    </row>
    <row r="163" spans="1:13" ht="191.25" customHeight="1" outlineLevel="4">
      <c r="A163" s="173" t="s">
        <v>391</v>
      </c>
      <c r="B163" s="171" t="s">
        <v>649</v>
      </c>
      <c r="C163" s="171" t="s">
        <v>739</v>
      </c>
      <c r="D163" s="171" t="s">
        <v>392</v>
      </c>
      <c r="E163" s="171" t="s">
        <v>275</v>
      </c>
      <c r="F163" s="175">
        <f>SUM(F164)</f>
        <v>353.69626</v>
      </c>
      <c r="G163" s="172">
        <f aca="true" t="shared" si="72" ref="G163:M163">SUM(G164)</f>
        <v>0</v>
      </c>
      <c r="H163" s="172">
        <f t="shared" si="72"/>
        <v>0</v>
      </c>
      <c r="I163" s="172">
        <f t="shared" si="72"/>
        <v>0</v>
      </c>
      <c r="J163" s="172">
        <f t="shared" si="72"/>
        <v>0</v>
      </c>
      <c r="K163" s="172">
        <f t="shared" si="72"/>
        <v>0</v>
      </c>
      <c r="L163" s="172">
        <f t="shared" si="72"/>
        <v>0</v>
      </c>
      <c r="M163" s="172">
        <f t="shared" si="72"/>
        <v>0</v>
      </c>
    </row>
    <row r="164" spans="1:13" ht="31.5" outlineLevel="4">
      <c r="A164" s="173" t="s">
        <v>661</v>
      </c>
      <c r="B164" s="171" t="s">
        <v>649</v>
      </c>
      <c r="C164" s="171" t="s">
        <v>739</v>
      </c>
      <c r="D164" s="171" t="s">
        <v>392</v>
      </c>
      <c r="E164" s="171" t="s">
        <v>293</v>
      </c>
      <c r="F164" s="175">
        <v>353.69626</v>
      </c>
      <c r="G164" s="172"/>
      <c r="H164" s="172"/>
      <c r="I164" s="172"/>
      <c r="J164" s="172"/>
      <c r="K164" s="172"/>
      <c r="L164" s="172"/>
      <c r="M164" s="172"/>
    </row>
    <row r="165" spans="1:13" ht="282" customHeight="1" outlineLevel="3">
      <c r="A165" s="173" t="s">
        <v>742</v>
      </c>
      <c r="B165" s="171" t="s">
        <v>649</v>
      </c>
      <c r="C165" s="171" t="s">
        <v>739</v>
      </c>
      <c r="D165" s="171" t="s">
        <v>397</v>
      </c>
      <c r="E165" s="171" t="s">
        <v>275</v>
      </c>
      <c r="F165" s="172">
        <f>SUM(F166)</f>
        <v>118.8</v>
      </c>
      <c r="G165" s="172">
        <f aca="true" t="shared" si="73" ref="G165:M165">SUM(G166)</f>
        <v>113.4</v>
      </c>
      <c r="H165" s="172">
        <f t="shared" si="73"/>
        <v>0</v>
      </c>
      <c r="I165" s="172">
        <f t="shared" si="73"/>
        <v>113.4</v>
      </c>
      <c r="J165" s="172">
        <f t="shared" si="73"/>
        <v>0</v>
      </c>
      <c r="K165" s="172">
        <f t="shared" si="73"/>
        <v>113.4</v>
      </c>
      <c r="L165" s="172">
        <f t="shared" si="73"/>
        <v>0</v>
      </c>
      <c r="M165" s="172">
        <f t="shared" si="73"/>
        <v>0</v>
      </c>
    </row>
    <row r="166" spans="1:13" ht="31.5" outlineLevel="4">
      <c r="A166" s="173" t="s">
        <v>661</v>
      </c>
      <c r="B166" s="171" t="s">
        <v>649</v>
      </c>
      <c r="C166" s="171" t="s">
        <v>739</v>
      </c>
      <c r="D166" s="171" t="s">
        <v>397</v>
      </c>
      <c r="E166" s="171" t="s">
        <v>293</v>
      </c>
      <c r="F166" s="172">
        <v>118.8</v>
      </c>
      <c r="G166" s="172">
        <v>113.4</v>
      </c>
      <c r="H166" s="172">
        <v>0</v>
      </c>
      <c r="I166" s="172">
        <v>113.4</v>
      </c>
      <c r="J166" s="172">
        <v>0</v>
      </c>
      <c r="K166" s="172">
        <v>113.4</v>
      </c>
      <c r="L166" s="172"/>
      <c r="M166" s="172"/>
    </row>
    <row r="167" spans="1:13" ht="267.75" customHeight="1" outlineLevel="4">
      <c r="A167" s="173" t="s">
        <v>743</v>
      </c>
      <c r="B167" s="171" t="s">
        <v>649</v>
      </c>
      <c r="C167" s="171" t="s">
        <v>739</v>
      </c>
      <c r="D167" s="171" t="s">
        <v>400</v>
      </c>
      <c r="E167" s="171" t="s">
        <v>275</v>
      </c>
      <c r="F167" s="175">
        <f>SUM(F168)</f>
        <v>364.28419</v>
      </c>
      <c r="G167" s="172">
        <f aca="true" t="shared" si="74" ref="G167:M167">SUM(G168)</f>
        <v>0</v>
      </c>
      <c r="H167" s="172">
        <f t="shared" si="74"/>
        <v>0</v>
      </c>
      <c r="I167" s="172">
        <f t="shared" si="74"/>
        <v>0</v>
      </c>
      <c r="J167" s="172">
        <f t="shared" si="74"/>
        <v>0</v>
      </c>
      <c r="K167" s="172">
        <f t="shared" si="74"/>
        <v>0</v>
      </c>
      <c r="L167" s="172">
        <f t="shared" si="74"/>
        <v>0</v>
      </c>
      <c r="M167" s="172">
        <f t="shared" si="74"/>
        <v>0</v>
      </c>
    </row>
    <row r="168" spans="1:13" ht="31.5" outlineLevel="4">
      <c r="A168" s="173" t="s">
        <v>661</v>
      </c>
      <c r="B168" s="171" t="s">
        <v>649</v>
      </c>
      <c r="C168" s="171" t="s">
        <v>739</v>
      </c>
      <c r="D168" s="171" t="s">
        <v>400</v>
      </c>
      <c r="E168" s="171" t="s">
        <v>293</v>
      </c>
      <c r="F168" s="175">
        <v>364.28419</v>
      </c>
      <c r="G168" s="172"/>
      <c r="H168" s="172"/>
      <c r="I168" s="172"/>
      <c r="J168" s="172"/>
      <c r="K168" s="172"/>
      <c r="L168" s="172"/>
      <c r="M168" s="172"/>
    </row>
    <row r="169" spans="1:13" ht="219.75" customHeight="1" outlineLevel="3">
      <c r="A169" s="173" t="s">
        <v>744</v>
      </c>
      <c r="B169" s="171" t="s">
        <v>649</v>
      </c>
      <c r="C169" s="171" t="s">
        <v>739</v>
      </c>
      <c r="D169" s="171" t="s">
        <v>470</v>
      </c>
      <c r="E169" s="171" t="s">
        <v>275</v>
      </c>
      <c r="F169" s="172">
        <f>SUM(F170)</f>
        <v>18</v>
      </c>
      <c r="G169" s="172">
        <f aca="true" t="shared" si="75" ref="G169:M169">SUM(G170)</f>
        <v>18</v>
      </c>
      <c r="H169" s="172">
        <f t="shared" si="75"/>
        <v>0</v>
      </c>
      <c r="I169" s="172">
        <f t="shared" si="75"/>
        <v>18</v>
      </c>
      <c r="J169" s="172">
        <f t="shared" si="75"/>
        <v>0</v>
      </c>
      <c r="K169" s="172">
        <f t="shared" si="75"/>
        <v>18</v>
      </c>
      <c r="L169" s="172">
        <f t="shared" si="75"/>
        <v>18</v>
      </c>
      <c r="M169" s="172">
        <f t="shared" si="75"/>
        <v>18</v>
      </c>
    </row>
    <row r="170" spans="1:13" ht="31.5" outlineLevel="4">
      <c r="A170" s="173" t="s">
        <v>661</v>
      </c>
      <c r="B170" s="171" t="s">
        <v>649</v>
      </c>
      <c r="C170" s="171" t="s">
        <v>739</v>
      </c>
      <c r="D170" s="171" t="s">
        <v>470</v>
      </c>
      <c r="E170" s="171" t="s">
        <v>293</v>
      </c>
      <c r="F170" s="172">
        <v>18</v>
      </c>
      <c r="G170" s="172">
        <v>18</v>
      </c>
      <c r="H170" s="172">
        <v>0</v>
      </c>
      <c r="I170" s="172">
        <v>18</v>
      </c>
      <c r="J170" s="172">
        <v>0</v>
      </c>
      <c r="K170" s="172">
        <v>18</v>
      </c>
      <c r="L170" s="172">
        <v>18</v>
      </c>
      <c r="M170" s="172">
        <v>18</v>
      </c>
    </row>
    <row r="171" spans="1:13" ht="202.5" customHeight="1" outlineLevel="4">
      <c r="A171" s="173" t="s">
        <v>745</v>
      </c>
      <c r="B171" s="171" t="s">
        <v>649</v>
      </c>
      <c r="C171" s="171" t="s">
        <v>739</v>
      </c>
      <c r="D171" s="171" t="s">
        <v>604</v>
      </c>
      <c r="E171" s="171" t="s">
        <v>275</v>
      </c>
      <c r="F171" s="172">
        <f>SUM(F172)</f>
        <v>5.34</v>
      </c>
      <c r="G171" s="172">
        <f aca="true" t="shared" si="76" ref="G171:M171">SUM(G172)</f>
        <v>0</v>
      </c>
      <c r="H171" s="172">
        <f t="shared" si="76"/>
        <v>0</v>
      </c>
      <c r="I171" s="172">
        <f t="shared" si="76"/>
        <v>0</v>
      </c>
      <c r="J171" s="172">
        <f t="shared" si="76"/>
        <v>0</v>
      </c>
      <c r="K171" s="172">
        <f t="shared" si="76"/>
        <v>0</v>
      </c>
      <c r="L171" s="172">
        <f t="shared" si="76"/>
        <v>0</v>
      </c>
      <c r="M171" s="172">
        <f t="shared" si="76"/>
        <v>0</v>
      </c>
    </row>
    <row r="172" spans="1:13" ht="33" customHeight="1" outlineLevel="4">
      <c r="A172" s="173" t="s">
        <v>658</v>
      </c>
      <c r="B172" s="171" t="s">
        <v>649</v>
      </c>
      <c r="C172" s="171" t="s">
        <v>739</v>
      </c>
      <c r="D172" s="171" t="s">
        <v>604</v>
      </c>
      <c r="E172" s="171" t="s">
        <v>283</v>
      </c>
      <c r="F172" s="172">
        <v>5.34</v>
      </c>
      <c r="G172" s="172"/>
      <c r="H172" s="172"/>
      <c r="I172" s="172"/>
      <c r="J172" s="172"/>
      <c r="K172" s="172"/>
      <c r="L172" s="172"/>
      <c r="M172" s="172"/>
    </row>
    <row r="173" spans="1:13" ht="190.5" customHeight="1" outlineLevel="4">
      <c r="A173" s="173" t="s">
        <v>746</v>
      </c>
      <c r="B173" s="171" t="s">
        <v>649</v>
      </c>
      <c r="C173" s="171" t="s">
        <v>739</v>
      </c>
      <c r="D173" s="171" t="s">
        <v>607</v>
      </c>
      <c r="E173" s="171" t="s">
        <v>275</v>
      </c>
      <c r="F173" s="175">
        <f>SUM(F174)</f>
        <v>209.27775</v>
      </c>
      <c r="G173" s="172">
        <f aca="true" t="shared" si="77" ref="G173:M173">SUM(G174)</f>
        <v>0</v>
      </c>
      <c r="H173" s="172">
        <f t="shared" si="77"/>
        <v>0</v>
      </c>
      <c r="I173" s="172">
        <f t="shared" si="77"/>
        <v>0</v>
      </c>
      <c r="J173" s="172">
        <f t="shared" si="77"/>
        <v>0</v>
      </c>
      <c r="K173" s="172">
        <f t="shared" si="77"/>
        <v>0</v>
      </c>
      <c r="L173" s="172">
        <f t="shared" si="77"/>
        <v>0</v>
      </c>
      <c r="M173" s="172">
        <f t="shared" si="77"/>
        <v>0</v>
      </c>
    </row>
    <row r="174" spans="1:13" ht="34.5" customHeight="1" outlineLevel="4">
      <c r="A174" s="173" t="s">
        <v>661</v>
      </c>
      <c r="B174" s="171" t="s">
        <v>649</v>
      </c>
      <c r="C174" s="171" t="s">
        <v>739</v>
      </c>
      <c r="D174" s="171" t="s">
        <v>607</v>
      </c>
      <c r="E174" s="171" t="s">
        <v>293</v>
      </c>
      <c r="F174" s="175">
        <v>209.27775</v>
      </c>
      <c r="G174" s="172"/>
      <c r="H174" s="172"/>
      <c r="I174" s="172"/>
      <c r="J174" s="172"/>
      <c r="K174" s="172"/>
      <c r="L174" s="172"/>
      <c r="M174" s="172"/>
    </row>
    <row r="175" spans="1:13" ht="31.5" outlineLevel="2">
      <c r="A175" s="180" t="s">
        <v>747</v>
      </c>
      <c r="B175" s="168" t="s">
        <v>649</v>
      </c>
      <c r="C175" s="168" t="s">
        <v>748</v>
      </c>
      <c r="D175" s="168" t="s">
        <v>651</v>
      </c>
      <c r="E175" s="168" t="s">
        <v>275</v>
      </c>
      <c r="F175" s="169">
        <f>SUM(F176)</f>
        <v>163.3</v>
      </c>
      <c r="G175" s="169">
        <f aca="true" t="shared" si="78" ref="G175:M176">SUM(G176)</f>
        <v>173.3</v>
      </c>
      <c r="H175" s="169">
        <f t="shared" si="78"/>
        <v>0</v>
      </c>
      <c r="I175" s="169">
        <f t="shared" si="78"/>
        <v>173.3</v>
      </c>
      <c r="J175" s="169">
        <f t="shared" si="78"/>
        <v>0</v>
      </c>
      <c r="K175" s="169">
        <f t="shared" si="78"/>
        <v>173.3</v>
      </c>
      <c r="L175" s="169">
        <f t="shared" si="78"/>
        <v>173.3</v>
      </c>
      <c r="M175" s="169">
        <f t="shared" si="78"/>
        <v>150.6</v>
      </c>
    </row>
    <row r="176" spans="1:13" ht="124.5" customHeight="1" outlineLevel="3">
      <c r="A176" s="173" t="s">
        <v>749</v>
      </c>
      <c r="B176" s="171" t="s">
        <v>649</v>
      </c>
      <c r="C176" s="171" t="s">
        <v>748</v>
      </c>
      <c r="D176" s="171" t="s">
        <v>617</v>
      </c>
      <c r="E176" s="171" t="s">
        <v>275</v>
      </c>
      <c r="F176" s="172">
        <f>SUM(F177)</f>
        <v>163.3</v>
      </c>
      <c r="G176" s="172">
        <f t="shared" si="78"/>
        <v>173.3</v>
      </c>
      <c r="H176" s="172">
        <f t="shared" si="78"/>
        <v>0</v>
      </c>
      <c r="I176" s="172">
        <f t="shared" si="78"/>
        <v>173.3</v>
      </c>
      <c r="J176" s="172">
        <f t="shared" si="78"/>
        <v>0</v>
      </c>
      <c r="K176" s="172">
        <f t="shared" si="78"/>
        <v>173.3</v>
      </c>
      <c r="L176" s="172">
        <f t="shared" si="78"/>
        <v>173.3</v>
      </c>
      <c r="M176" s="172">
        <f t="shared" si="78"/>
        <v>150.6</v>
      </c>
    </row>
    <row r="177" spans="1:13" ht="65.25" customHeight="1" outlineLevel="4">
      <c r="A177" s="173" t="s">
        <v>750</v>
      </c>
      <c r="B177" s="171" t="s">
        <v>649</v>
      </c>
      <c r="C177" s="171" t="s">
        <v>748</v>
      </c>
      <c r="D177" s="171" t="s">
        <v>617</v>
      </c>
      <c r="E177" s="171" t="s">
        <v>302</v>
      </c>
      <c r="F177" s="172">
        <v>163.3</v>
      </c>
      <c r="G177" s="172">
        <v>173.3</v>
      </c>
      <c r="H177" s="172">
        <v>0</v>
      </c>
      <c r="I177" s="172">
        <v>173.3</v>
      </c>
      <c r="J177" s="172">
        <v>0</v>
      </c>
      <c r="K177" s="172">
        <v>173.3</v>
      </c>
      <c r="L177" s="172">
        <v>173.3</v>
      </c>
      <c r="M177" s="172">
        <v>150.6</v>
      </c>
    </row>
    <row r="178" spans="1:13" ht="31.5" outlineLevel="1">
      <c r="A178" s="180" t="s">
        <v>751</v>
      </c>
      <c r="B178" s="168" t="s">
        <v>649</v>
      </c>
      <c r="C178" s="168" t="s">
        <v>752</v>
      </c>
      <c r="D178" s="168" t="s">
        <v>651</v>
      </c>
      <c r="E178" s="168" t="s">
        <v>275</v>
      </c>
      <c r="F178" s="169">
        <f>SUM(F179)</f>
        <v>2124.5</v>
      </c>
      <c r="G178" s="169">
        <f aca="true" t="shared" si="79" ref="G178:M178">SUM(G179)</f>
        <v>2432.8</v>
      </c>
      <c r="H178" s="169">
        <f t="shared" si="79"/>
        <v>0</v>
      </c>
      <c r="I178" s="169">
        <f t="shared" si="79"/>
        <v>2432.8</v>
      </c>
      <c r="J178" s="169">
        <f t="shared" si="79"/>
        <v>0</v>
      </c>
      <c r="K178" s="169">
        <f t="shared" si="79"/>
        <v>2432.8</v>
      </c>
      <c r="L178" s="169">
        <f t="shared" si="79"/>
        <v>2519.4</v>
      </c>
      <c r="M178" s="169">
        <f t="shared" si="79"/>
        <v>2233.7</v>
      </c>
    </row>
    <row r="179" spans="1:13" ht="15.75" outlineLevel="2">
      <c r="A179" s="180" t="s">
        <v>753</v>
      </c>
      <c r="B179" s="168" t="s">
        <v>649</v>
      </c>
      <c r="C179" s="168" t="s">
        <v>754</v>
      </c>
      <c r="D179" s="168" t="s">
        <v>651</v>
      </c>
      <c r="E179" s="168" t="s">
        <v>275</v>
      </c>
      <c r="F179" s="169">
        <f>SUM(F180,F182,F184)</f>
        <v>2124.5</v>
      </c>
      <c r="G179" s="169">
        <f aca="true" t="shared" si="80" ref="G179:M179">SUM(G180,G182,G184)</f>
        <v>2432.8</v>
      </c>
      <c r="H179" s="169">
        <f t="shared" si="80"/>
        <v>0</v>
      </c>
      <c r="I179" s="169">
        <f t="shared" si="80"/>
        <v>2432.8</v>
      </c>
      <c r="J179" s="169">
        <f t="shared" si="80"/>
        <v>0</v>
      </c>
      <c r="K179" s="169">
        <f t="shared" si="80"/>
        <v>2432.8</v>
      </c>
      <c r="L179" s="169">
        <f t="shared" si="80"/>
        <v>2519.4</v>
      </c>
      <c r="M179" s="169">
        <f t="shared" si="80"/>
        <v>2233.7</v>
      </c>
    </row>
    <row r="180" spans="1:13" ht="172.5" customHeight="1" outlineLevel="3">
      <c r="A180" s="173" t="s">
        <v>755</v>
      </c>
      <c r="B180" s="171" t="s">
        <v>649</v>
      </c>
      <c r="C180" s="171" t="s">
        <v>754</v>
      </c>
      <c r="D180" s="171" t="s">
        <v>437</v>
      </c>
      <c r="E180" s="171" t="s">
        <v>275</v>
      </c>
      <c r="F180" s="172">
        <f>SUM(F181)</f>
        <v>1939.5</v>
      </c>
      <c r="G180" s="172">
        <f aca="true" t="shared" si="81" ref="G180:M180">SUM(G181)</f>
        <v>2042.8</v>
      </c>
      <c r="H180" s="172">
        <f t="shared" si="81"/>
        <v>0</v>
      </c>
      <c r="I180" s="172">
        <f t="shared" si="81"/>
        <v>2042.8</v>
      </c>
      <c r="J180" s="172">
        <f t="shared" si="81"/>
        <v>0</v>
      </c>
      <c r="K180" s="172">
        <f t="shared" si="81"/>
        <v>2042.8</v>
      </c>
      <c r="L180" s="172">
        <f t="shared" si="81"/>
        <v>2103.4</v>
      </c>
      <c r="M180" s="172">
        <f t="shared" si="81"/>
        <v>1857.7</v>
      </c>
    </row>
    <row r="181" spans="1:13" ht="63.75" customHeight="1" outlineLevel="4">
      <c r="A181" s="173" t="s">
        <v>750</v>
      </c>
      <c r="B181" s="171" t="s">
        <v>649</v>
      </c>
      <c r="C181" s="171" t="s">
        <v>754</v>
      </c>
      <c r="D181" s="171" t="s">
        <v>437</v>
      </c>
      <c r="E181" s="171" t="s">
        <v>302</v>
      </c>
      <c r="F181" s="172">
        <v>1939.5</v>
      </c>
      <c r="G181" s="172">
        <v>2042.8</v>
      </c>
      <c r="H181" s="172">
        <v>0</v>
      </c>
      <c r="I181" s="172">
        <v>2042.8</v>
      </c>
      <c r="J181" s="172">
        <v>0</v>
      </c>
      <c r="K181" s="172">
        <v>2042.8</v>
      </c>
      <c r="L181" s="172">
        <v>2103.4</v>
      </c>
      <c r="M181" s="172">
        <v>1857.7</v>
      </c>
    </row>
    <row r="182" spans="1:13" ht="188.25" customHeight="1" outlineLevel="3">
      <c r="A182" s="173" t="s">
        <v>756</v>
      </c>
      <c r="B182" s="171" t="s">
        <v>649</v>
      </c>
      <c r="C182" s="171" t="s">
        <v>754</v>
      </c>
      <c r="D182" s="171" t="s">
        <v>439</v>
      </c>
      <c r="E182" s="171" t="s">
        <v>275</v>
      </c>
      <c r="F182" s="172">
        <f>SUM(F183)</f>
        <v>5</v>
      </c>
      <c r="G182" s="172">
        <f aca="true" t="shared" si="82" ref="G182:M182">SUM(G183)</f>
        <v>140</v>
      </c>
      <c r="H182" s="172">
        <f t="shared" si="82"/>
        <v>0</v>
      </c>
      <c r="I182" s="172">
        <f t="shared" si="82"/>
        <v>140</v>
      </c>
      <c r="J182" s="172">
        <f t="shared" si="82"/>
        <v>0</v>
      </c>
      <c r="K182" s="172">
        <f t="shared" si="82"/>
        <v>140</v>
      </c>
      <c r="L182" s="172">
        <f t="shared" si="82"/>
        <v>126</v>
      </c>
      <c r="M182" s="172">
        <f t="shared" si="82"/>
        <v>126</v>
      </c>
    </row>
    <row r="183" spans="1:13" ht="62.25" customHeight="1" outlineLevel="4">
      <c r="A183" s="173" t="s">
        <v>750</v>
      </c>
      <c r="B183" s="171" t="s">
        <v>649</v>
      </c>
      <c r="C183" s="171" t="s">
        <v>754</v>
      </c>
      <c r="D183" s="171" t="s">
        <v>439</v>
      </c>
      <c r="E183" s="171" t="s">
        <v>302</v>
      </c>
      <c r="F183" s="172">
        <v>5</v>
      </c>
      <c r="G183" s="172">
        <v>140</v>
      </c>
      <c r="H183" s="172">
        <v>0</v>
      </c>
      <c r="I183" s="172">
        <v>140</v>
      </c>
      <c r="J183" s="172">
        <v>0</v>
      </c>
      <c r="K183" s="172">
        <v>140</v>
      </c>
      <c r="L183" s="172">
        <v>126</v>
      </c>
      <c r="M183" s="172">
        <v>126</v>
      </c>
    </row>
    <row r="184" spans="1:13" ht="139.5" customHeight="1" outlineLevel="3">
      <c r="A184" s="173" t="s">
        <v>757</v>
      </c>
      <c r="B184" s="171" t="s">
        <v>649</v>
      </c>
      <c r="C184" s="171" t="s">
        <v>754</v>
      </c>
      <c r="D184" s="171" t="s">
        <v>441</v>
      </c>
      <c r="E184" s="171" t="s">
        <v>275</v>
      </c>
      <c r="F184" s="172">
        <f>SUM(F185)</f>
        <v>180</v>
      </c>
      <c r="G184" s="172">
        <f aca="true" t="shared" si="83" ref="G184:M184">SUM(G185)</f>
        <v>250</v>
      </c>
      <c r="H184" s="172">
        <f t="shared" si="83"/>
        <v>0</v>
      </c>
      <c r="I184" s="172">
        <f t="shared" si="83"/>
        <v>250</v>
      </c>
      <c r="J184" s="172">
        <f t="shared" si="83"/>
        <v>0</v>
      </c>
      <c r="K184" s="172">
        <f t="shared" si="83"/>
        <v>250</v>
      </c>
      <c r="L184" s="172">
        <f t="shared" si="83"/>
        <v>290</v>
      </c>
      <c r="M184" s="172">
        <f t="shared" si="83"/>
        <v>250</v>
      </c>
    </row>
    <row r="185" spans="1:13" ht="31.5" customHeight="1" outlineLevel="4">
      <c r="A185" s="173" t="s">
        <v>658</v>
      </c>
      <c r="B185" s="171" t="s">
        <v>649</v>
      </c>
      <c r="C185" s="171" t="s">
        <v>754</v>
      </c>
      <c r="D185" s="171" t="s">
        <v>441</v>
      </c>
      <c r="E185" s="171" t="s">
        <v>283</v>
      </c>
      <c r="F185" s="172">
        <v>180</v>
      </c>
      <c r="G185" s="172">
        <v>250</v>
      </c>
      <c r="H185" s="172">
        <v>0</v>
      </c>
      <c r="I185" s="172">
        <v>250</v>
      </c>
      <c r="J185" s="172">
        <v>0</v>
      </c>
      <c r="K185" s="172">
        <v>250</v>
      </c>
      <c r="L185" s="172">
        <v>290</v>
      </c>
      <c r="M185" s="172">
        <v>250</v>
      </c>
    </row>
    <row r="186" spans="1:13" ht="63">
      <c r="A186" s="180" t="s">
        <v>758</v>
      </c>
      <c r="B186" s="168" t="s">
        <v>759</v>
      </c>
      <c r="C186" s="168" t="s">
        <v>650</v>
      </c>
      <c r="D186" s="168" t="s">
        <v>651</v>
      </c>
      <c r="E186" s="168" t="s">
        <v>275</v>
      </c>
      <c r="F186" s="169">
        <f aca="true" t="shared" si="84" ref="F186:M186">SUM(F187,F204)</f>
        <v>4682.9</v>
      </c>
      <c r="G186" s="169">
        <f t="shared" si="84"/>
        <v>4394.2</v>
      </c>
      <c r="H186" s="169">
        <f t="shared" si="84"/>
        <v>0</v>
      </c>
      <c r="I186" s="169">
        <f t="shared" si="84"/>
        <v>4394.2</v>
      </c>
      <c r="J186" s="169">
        <f t="shared" si="84"/>
        <v>0</v>
      </c>
      <c r="K186" s="169">
        <f t="shared" si="84"/>
        <v>4394.2</v>
      </c>
      <c r="L186" s="169">
        <f t="shared" si="84"/>
        <v>4747.799999999999</v>
      </c>
      <c r="M186" s="169">
        <f t="shared" si="84"/>
        <v>4176.099999999999</v>
      </c>
    </row>
    <row r="187" spans="1:13" ht="31.5" outlineLevel="1">
      <c r="A187" s="180" t="s">
        <v>652</v>
      </c>
      <c r="B187" s="168" t="s">
        <v>759</v>
      </c>
      <c r="C187" s="168" t="s">
        <v>653</v>
      </c>
      <c r="D187" s="168" t="s">
        <v>651</v>
      </c>
      <c r="E187" s="168" t="s">
        <v>275</v>
      </c>
      <c r="F187" s="169">
        <f>SUM(F188,F195)</f>
        <v>3864.4</v>
      </c>
      <c r="G187" s="169">
        <f aca="true" t="shared" si="85" ref="G187:M187">SUM(G188,G195)</f>
        <v>3821.7</v>
      </c>
      <c r="H187" s="169">
        <f t="shared" si="85"/>
        <v>0</v>
      </c>
      <c r="I187" s="169">
        <f t="shared" si="85"/>
        <v>3821.7</v>
      </c>
      <c r="J187" s="169">
        <f t="shared" si="85"/>
        <v>0</v>
      </c>
      <c r="K187" s="169">
        <f t="shared" si="85"/>
        <v>3821.7</v>
      </c>
      <c r="L187" s="169">
        <f t="shared" si="85"/>
        <v>3929.2999999999997</v>
      </c>
      <c r="M187" s="169">
        <f t="shared" si="85"/>
        <v>3523.2</v>
      </c>
    </row>
    <row r="188" spans="1:13" ht="78.75" outlineLevel="2">
      <c r="A188" s="180" t="s">
        <v>760</v>
      </c>
      <c r="B188" s="168" t="s">
        <v>759</v>
      </c>
      <c r="C188" s="168" t="s">
        <v>761</v>
      </c>
      <c r="D188" s="168" t="s">
        <v>651</v>
      </c>
      <c r="E188" s="168" t="s">
        <v>275</v>
      </c>
      <c r="F188" s="169">
        <f>SUM(F189,F193)</f>
        <v>3564.5</v>
      </c>
      <c r="G188" s="169">
        <f aca="true" t="shared" si="86" ref="G188:M188">SUM(G189,G193)</f>
        <v>3677.7</v>
      </c>
      <c r="H188" s="169">
        <f t="shared" si="86"/>
        <v>0</v>
      </c>
      <c r="I188" s="169">
        <f t="shared" si="86"/>
        <v>3677.7</v>
      </c>
      <c r="J188" s="169">
        <f t="shared" si="86"/>
        <v>0</v>
      </c>
      <c r="K188" s="169">
        <f t="shared" si="86"/>
        <v>3677.7</v>
      </c>
      <c r="L188" s="169">
        <f t="shared" si="86"/>
        <v>3701.6</v>
      </c>
      <c r="M188" s="169">
        <f t="shared" si="86"/>
        <v>3354.5</v>
      </c>
    </row>
    <row r="189" spans="1:13" ht="220.5" outlineLevel="3">
      <c r="A189" s="173" t="s">
        <v>762</v>
      </c>
      <c r="B189" s="171" t="s">
        <v>759</v>
      </c>
      <c r="C189" s="171" t="s">
        <v>761</v>
      </c>
      <c r="D189" s="171" t="s">
        <v>532</v>
      </c>
      <c r="E189" s="171" t="s">
        <v>275</v>
      </c>
      <c r="F189" s="172">
        <f>SUM(F190,F191,F192)</f>
        <v>3558.5</v>
      </c>
      <c r="G189" s="172">
        <f aca="true" t="shared" si="87" ref="G189:M189">SUM(G190,G191,G192)</f>
        <v>3671.7</v>
      </c>
      <c r="H189" s="172">
        <f t="shared" si="87"/>
        <v>0</v>
      </c>
      <c r="I189" s="172">
        <f t="shared" si="87"/>
        <v>3671.7</v>
      </c>
      <c r="J189" s="172">
        <f t="shared" si="87"/>
        <v>0</v>
      </c>
      <c r="K189" s="172">
        <f t="shared" si="87"/>
        <v>3671.7</v>
      </c>
      <c r="L189" s="172">
        <f t="shared" si="87"/>
        <v>3701.6</v>
      </c>
      <c r="M189" s="172">
        <f t="shared" si="87"/>
        <v>3354.5</v>
      </c>
    </row>
    <row r="190" spans="1:13" ht="96" customHeight="1" outlineLevel="4">
      <c r="A190" s="173" t="s">
        <v>657</v>
      </c>
      <c r="B190" s="171" t="s">
        <v>759</v>
      </c>
      <c r="C190" s="171" t="s">
        <v>761</v>
      </c>
      <c r="D190" s="171" t="s">
        <v>532</v>
      </c>
      <c r="E190" s="171" t="s">
        <v>281</v>
      </c>
      <c r="F190" s="172">
        <v>3351.5</v>
      </c>
      <c r="G190" s="172">
        <v>3354.5</v>
      </c>
      <c r="H190" s="172">
        <v>0</v>
      </c>
      <c r="I190" s="172">
        <v>3354.5</v>
      </c>
      <c r="J190" s="172">
        <v>0</v>
      </c>
      <c r="K190" s="172">
        <v>3354.5</v>
      </c>
      <c r="L190" s="172">
        <v>3354.5</v>
      </c>
      <c r="M190" s="172">
        <v>3351.5</v>
      </c>
    </row>
    <row r="191" spans="1:13" ht="33" customHeight="1" outlineLevel="4">
      <c r="A191" s="173" t="s">
        <v>658</v>
      </c>
      <c r="B191" s="171" t="s">
        <v>759</v>
      </c>
      <c r="C191" s="171" t="s">
        <v>761</v>
      </c>
      <c r="D191" s="171" t="s">
        <v>532</v>
      </c>
      <c r="E191" s="171" t="s">
        <v>283</v>
      </c>
      <c r="F191" s="172">
        <v>205</v>
      </c>
      <c r="G191" s="172">
        <v>315.2</v>
      </c>
      <c r="H191" s="172">
        <v>0</v>
      </c>
      <c r="I191" s="172">
        <v>315.2</v>
      </c>
      <c r="J191" s="172">
        <v>0</v>
      </c>
      <c r="K191" s="172">
        <v>315.2</v>
      </c>
      <c r="L191" s="172">
        <v>345.1</v>
      </c>
      <c r="M191" s="172">
        <v>2.5</v>
      </c>
    </row>
    <row r="192" spans="1:13" ht="15.75" outlineLevel="4">
      <c r="A192" s="173" t="s">
        <v>662</v>
      </c>
      <c r="B192" s="171" t="s">
        <v>759</v>
      </c>
      <c r="C192" s="171" t="s">
        <v>761</v>
      </c>
      <c r="D192" s="171" t="s">
        <v>532</v>
      </c>
      <c r="E192" s="171" t="s">
        <v>285</v>
      </c>
      <c r="F192" s="172">
        <v>2</v>
      </c>
      <c r="G192" s="172">
        <v>2</v>
      </c>
      <c r="H192" s="172">
        <v>0</v>
      </c>
      <c r="I192" s="172">
        <v>2</v>
      </c>
      <c r="J192" s="172">
        <v>0</v>
      </c>
      <c r="K192" s="172">
        <v>2</v>
      </c>
      <c r="L192" s="172">
        <v>2</v>
      </c>
      <c r="M192" s="172">
        <v>0.5</v>
      </c>
    </row>
    <row r="193" spans="1:13" ht="202.5" customHeight="1" outlineLevel="3">
      <c r="A193" s="173" t="s">
        <v>763</v>
      </c>
      <c r="B193" s="171" t="s">
        <v>759</v>
      </c>
      <c r="C193" s="171" t="s">
        <v>761</v>
      </c>
      <c r="D193" s="171" t="s">
        <v>580</v>
      </c>
      <c r="E193" s="171" t="s">
        <v>275</v>
      </c>
      <c r="F193" s="172">
        <f>SUM(F194)</f>
        <v>6</v>
      </c>
      <c r="G193" s="172">
        <f aca="true" t="shared" si="88" ref="G193:M193">SUM(G194)</f>
        <v>6</v>
      </c>
      <c r="H193" s="172">
        <f t="shared" si="88"/>
        <v>0</v>
      </c>
      <c r="I193" s="172">
        <f t="shared" si="88"/>
        <v>6</v>
      </c>
      <c r="J193" s="172">
        <f t="shared" si="88"/>
        <v>0</v>
      </c>
      <c r="K193" s="172">
        <f t="shared" si="88"/>
        <v>6</v>
      </c>
      <c r="L193" s="172">
        <f t="shared" si="88"/>
        <v>0</v>
      </c>
      <c r="M193" s="172">
        <f t="shared" si="88"/>
        <v>0</v>
      </c>
    </row>
    <row r="194" spans="1:13" ht="30.75" customHeight="1" outlineLevel="4">
      <c r="A194" s="173" t="s">
        <v>658</v>
      </c>
      <c r="B194" s="171" t="s">
        <v>759</v>
      </c>
      <c r="C194" s="171" t="s">
        <v>761</v>
      </c>
      <c r="D194" s="171" t="s">
        <v>580</v>
      </c>
      <c r="E194" s="171" t="s">
        <v>283</v>
      </c>
      <c r="F194" s="172">
        <v>6</v>
      </c>
      <c r="G194" s="172">
        <v>6</v>
      </c>
      <c r="H194" s="172">
        <v>0</v>
      </c>
      <c r="I194" s="172">
        <v>6</v>
      </c>
      <c r="J194" s="172">
        <v>0</v>
      </c>
      <c r="K194" s="172">
        <v>6</v>
      </c>
      <c r="L194" s="172">
        <v>0</v>
      </c>
      <c r="M194" s="172">
        <v>0</v>
      </c>
    </row>
    <row r="195" spans="1:13" ht="31.5" outlineLevel="2">
      <c r="A195" s="180" t="s">
        <v>669</v>
      </c>
      <c r="B195" s="168" t="s">
        <v>759</v>
      </c>
      <c r="C195" s="168" t="s">
        <v>670</v>
      </c>
      <c r="D195" s="168" t="s">
        <v>651</v>
      </c>
      <c r="E195" s="168" t="s">
        <v>275</v>
      </c>
      <c r="F195" s="169">
        <f>SUM(F196,F198,F200,F202)</f>
        <v>299.9</v>
      </c>
      <c r="G195" s="169">
        <f aca="true" t="shared" si="89" ref="G195:M195">SUM(G196,G198,G200,G202)</f>
        <v>144</v>
      </c>
      <c r="H195" s="169">
        <f t="shared" si="89"/>
        <v>0</v>
      </c>
      <c r="I195" s="169">
        <f t="shared" si="89"/>
        <v>144</v>
      </c>
      <c r="J195" s="169">
        <f t="shared" si="89"/>
        <v>0</v>
      </c>
      <c r="K195" s="169">
        <f t="shared" si="89"/>
        <v>144</v>
      </c>
      <c r="L195" s="169">
        <f t="shared" si="89"/>
        <v>227.7</v>
      </c>
      <c r="M195" s="169">
        <f t="shared" si="89"/>
        <v>168.7</v>
      </c>
    </row>
    <row r="196" spans="1:13" ht="204.75" outlineLevel="2">
      <c r="A196" s="198" t="s">
        <v>675</v>
      </c>
      <c r="B196" s="199" t="s">
        <v>759</v>
      </c>
      <c r="C196" s="199" t="s">
        <v>670</v>
      </c>
      <c r="D196" s="199" t="s">
        <v>551</v>
      </c>
      <c r="E196" s="199" t="s">
        <v>275</v>
      </c>
      <c r="F196" s="172">
        <f>SUM(F197)</f>
        <v>99.9</v>
      </c>
      <c r="G196" s="172">
        <f aca="true" t="shared" si="90" ref="G196:M196">SUM(G197)</f>
        <v>0</v>
      </c>
      <c r="H196" s="172">
        <f t="shared" si="90"/>
        <v>0</v>
      </c>
      <c r="I196" s="172">
        <f t="shared" si="90"/>
        <v>0</v>
      </c>
      <c r="J196" s="172">
        <f t="shared" si="90"/>
        <v>0</v>
      </c>
      <c r="K196" s="172">
        <f t="shared" si="90"/>
        <v>0</v>
      </c>
      <c r="L196" s="172">
        <f t="shared" si="90"/>
        <v>0</v>
      </c>
      <c r="M196" s="172">
        <f t="shared" si="90"/>
        <v>0</v>
      </c>
    </row>
    <row r="197" spans="1:13" ht="30.75" customHeight="1" outlineLevel="2">
      <c r="A197" s="198" t="s">
        <v>658</v>
      </c>
      <c r="B197" s="199" t="s">
        <v>759</v>
      </c>
      <c r="C197" s="199" t="s">
        <v>670</v>
      </c>
      <c r="D197" s="199" t="s">
        <v>551</v>
      </c>
      <c r="E197" s="199" t="s">
        <v>283</v>
      </c>
      <c r="F197" s="172">
        <v>99.9</v>
      </c>
      <c r="G197" s="169"/>
      <c r="H197" s="169"/>
      <c r="I197" s="169"/>
      <c r="J197" s="169"/>
      <c r="K197" s="169"/>
      <c r="L197" s="169"/>
      <c r="M197" s="169"/>
    </row>
    <row r="198" spans="1:13" ht="174.75" customHeight="1" outlineLevel="3">
      <c r="A198" s="173" t="s">
        <v>764</v>
      </c>
      <c r="B198" s="171" t="s">
        <v>759</v>
      </c>
      <c r="C198" s="171" t="s">
        <v>670</v>
      </c>
      <c r="D198" s="171" t="s">
        <v>559</v>
      </c>
      <c r="E198" s="171" t="s">
        <v>275</v>
      </c>
      <c r="F198" s="172">
        <f>SUM(F199)</f>
        <v>120</v>
      </c>
      <c r="G198" s="172">
        <f aca="true" t="shared" si="91" ref="G198:M198">SUM(G199)</f>
        <v>144</v>
      </c>
      <c r="H198" s="172">
        <f t="shared" si="91"/>
        <v>0</v>
      </c>
      <c r="I198" s="172">
        <f t="shared" si="91"/>
        <v>144</v>
      </c>
      <c r="J198" s="172">
        <f t="shared" si="91"/>
        <v>0</v>
      </c>
      <c r="K198" s="172">
        <f t="shared" si="91"/>
        <v>144</v>
      </c>
      <c r="L198" s="172">
        <f t="shared" si="91"/>
        <v>152.7</v>
      </c>
      <c r="M198" s="172">
        <f t="shared" si="91"/>
        <v>113.7</v>
      </c>
    </row>
    <row r="199" spans="1:13" ht="30.75" customHeight="1" outlineLevel="4">
      <c r="A199" s="173" t="s">
        <v>658</v>
      </c>
      <c r="B199" s="171" t="s">
        <v>759</v>
      </c>
      <c r="C199" s="171" t="s">
        <v>670</v>
      </c>
      <c r="D199" s="171" t="s">
        <v>559</v>
      </c>
      <c r="E199" s="171" t="s">
        <v>283</v>
      </c>
      <c r="F199" s="172">
        <v>120</v>
      </c>
      <c r="G199" s="172">
        <v>144</v>
      </c>
      <c r="H199" s="172">
        <v>0</v>
      </c>
      <c r="I199" s="172">
        <v>144</v>
      </c>
      <c r="J199" s="172">
        <v>0</v>
      </c>
      <c r="K199" s="172">
        <v>144</v>
      </c>
      <c r="L199" s="172">
        <v>152.7</v>
      </c>
      <c r="M199" s="172">
        <v>113.7</v>
      </c>
    </row>
    <row r="200" spans="1:13" ht="189" outlineLevel="4">
      <c r="A200" s="173" t="s">
        <v>560</v>
      </c>
      <c r="B200" s="171" t="s">
        <v>759</v>
      </c>
      <c r="C200" s="171" t="s">
        <v>670</v>
      </c>
      <c r="D200" s="171" t="s">
        <v>561</v>
      </c>
      <c r="E200" s="171" t="s">
        <v>275</v>
      </c>
      <c r="F200" s="172">
        <f>SUM(F201)</f>
        <v>80</v>
      </c>
      <c r="G200" s="172">
        <f aca="true" t="shared" si="92" ref="G200:M200">SUM(G201)</f>
        <v>0</v>
      </c>
      <c r="H200" s="172">
        <f t="shared" si="92"/>
        <v>0</v>
      </c>
      <c r="I200" s="172">
        <f t="shared" si="92"/>
        <v>0</v>
      </c>
      <c r="J200" s="172">
        <f t="shared" si="92"/>
        <v>0</v>
      </c>
      <c r="K200" s="172">
        <f t="shared" si="92"/>
        <v>0</v>
      </c>
      <c r="L200" s="172">
        <f t="shared" si="92"/>
        <v>70</v>
      </c>
      <c r="M200" s="172">
        <f t="shared" si="92"/>
        <v>55</v>
      </c>
    </row>
    <row r="201" spans="1:13" ht="30.75" customHeight="1" outlineLevel="4">
      <c r="A201" s="173" t="s">
        <v>658</v>
      </c>
      <c r="B201" s="171" t="s">
        <v>759</v>
      </c>
      <c r="C201" s="171" t="s">
        <v>670</v>
      </c>
      <c r="D201" s="171" t="s">
        <v>561</v>
      </c>
      <c r="E201" s="171" t="s">
        <v>283</v>
      </c>
      <c r="F201" s="172">
        <v>80</v>
      </c>
      <c r="G201" s="172"/>
      <c r="H201" s="172"/>
      <c r="I201" s="172"/>
      <c r="J201" s="172"/>
      <c r="K201" s="172"/>
      <c r="L201" s="172">
        <v>70</v>
      </c>
      <c r="M201" s="172">
        <v>55</v>
      </c>
    </row>
    <row r="202" spans="1:13" ht="174" customHeight="1" outlineLevel="3">
      <c r="A202" s="173" t="s">
        <v>765</v>
      </c>
      <c r="B202" s="171" t="s">
        <v>759</v>
      </c>
      <c r="C202" s="171" t="s">
        <v>670</v>
      </c>
      <c r="D202" s="171" t="s">
        <v>632</v>
      </c>
      <c r="E202" s="171" t="s">
        <v>275</v>
      </c>
      <c r="F202" s="172">
        <f>SUM(F203)</f>
        <v>0</v>
      </c>
      <c r="G202" s="172">
        <f aca="true" t="shared" si="93" ref="G202:M202">SUM(G203)</f>
        <v>0</v>
      </c>
      <c r="H202" s="172">
        <f t="shared" si="93"/>
        <v>0</v>
      </c>
      <c r="I202" s="172">
        <f t="shared" si="93"/>
        <v>0</v>
      </c>
      <c r="J202" s="172">
        <f t="shared" si="93"/>
        <v>0</v>
      </c>
      <c r="K202" s="172">
        <f t="shared" si="93"/>
        <v>0</v>
      </c>
      <c r="L202" s="172">
        <f t="shared" si="93"/>
        <v>5</v>
      </c>
      <c r="M202" s="172">
        <f t="shared" si="93"/>
        <v>0</v>
      </c>
    </row>
    <row r="203" spans="1:13" ht="15.75" outlineLevel="4">
      <c r="A203" s="173" t="s">
        <v>623</v>
      </c>
      <c r="B203" s="171" t="s">
        <v>759</v>
      </c>
      <c r="C203" s="171" t="s">
        <v>670</v>
      </c>
      <c r="D203" s="171" t="s">
        <v>632</v>
      </c>
      <c r="E203" s="171" t="s">
        <v>624</v>
      </c>
      <c r="F203" s="172"/>
      <c r="G203" s="172">
        <v>0</v>
      </c>
      <c r="H203" s="172">
        <v>0</v>
      </c>
      <c r="I203" s="172">
        <v>0</v>
      </c>
      <c r="J203" s="172">
        <v>0</v>
      </c>
      <c r="K203" s="172">
        <v>0</v>
      </c>
      <c r="L203" s="172">
        <v>5</v>
      </c>
      <c r="M203" s="172"/>
    </row>
    <row r="204" spans="1:13" ht="15.75" outlineLevel="1">
      <c r="A204" s="180" t="s">
        <v>736</v>
      </c>
      <c r="B204" s="168" t="s">
        <v>759</v>
      </c>
      <c r="C204" s="168" t="s">
        <v>737</v>
      </c>
      <c r="D204" s="168" t="s">
        <v>651</v>
      </c>
      <c r="E204" s="168" t="s">
        <v>275</v>
      </c>
      <c r="F204" s="169">
        <f>SUM(F205)</f>
        <v>818.5</v>
      </c>
      <c r="G204" s="169">
        <f aca="true" t="shared" si="94" ref="G204:M205">SUM(G205)</f>
        <v>572.5</v>
      </c>
      <c r="H204" s="169">
        <f t="shared" si="94"/>
        <v>0</v>
      </c>
      <c r="I204" s="169">
        <f t="shared" si="94"/>
        <v>572.5</v>
      </c>
      <c r="J204" s="169">
        <f t="shared" si="94"/>
        <v>0</v>
      </c>
      <c r="K204" s="169">
        <f t="shared" si="94"/>
        <v>572.5</v>
      </c>
      <c r="L204" s="169">
        <f t="shared" si="94"/>
        <v>818.5</v>
      </c>
      <c r="M204" s="169">
        <f t="shared" si="94"/>
        <v>652.9</v>
      </c>
    </row>
    <row r="205" spans="1:13" ht="15.75" outlineLevel="2">
      <c r="A205" s="180" t="s">
        <v>766</v>
      </c>
      <c r="B205" s="168" t="s">
        <v>759</v>
      </c>
      <c r="C205" s="168" t="s">
        <v>767</v>
      </c>
      <c r="D205" s="168" t="s">
        <v>651</v>
      </c>
      <c r="E205" s="168" t="s">
        <v>275</v>
      </c>
      <c r="F205" s="169">
        <f>SUM(F206)</f>
        <v>818.5</v>
      </c>
      <c r="G205" s="169">
        <f t="shared" si="94"/>
        <v>572.5</v>
      </c>
      <c r="H205" s="169">
        <f t="shared" si="94"/>
        <v>0</v>
      </c>
      <c r="I205" s="169">
        <f t="shared" si="94"/>
        <v>572.5</v>
      </c>
      <c r="J205" s="169">
        <f t="shared" si="94"/>
        <v>0</v>
      </c>
      <c r="K205" s="169">
        <f t="shared" si="94"/>
        <v>572.5</v>
      </c>
      <c r="L205" s="169">
        <f t="shared" si="94"/>
        <v>818.5</v>
      </c>
      <c r="M205" s="169">
        <f t="shared" si="94"/>
        <v>652.9</v>
      </c>
    </row>
    <row r="206" spans="1:13" ht="158.25" customHeight="1" outlineLevel="3">
      <c r="A206" s="173" t="s">
        <v>768</v>
      </c>
      <c r="B206" s="171" t="s">
        <v>759</v>
      </c>
      <c r="C206" s="171" t="s">
        <v>767</v>
      </c>
      <c r="D206" s="171" t="s">
        <v>547</v>
      </c>
      <c r="E206" s="171" t="s">
        <v>275</v>
      </c>
      <c r="F206" s="172">
        <f>SUM(F207:F208)</f>
        <v>818.5</v>
      </c>
      <c r="G206" s="172">
        <f aca="true" t="shared" si="95" ref="G206:M206">SUM(G207:G208)</f>
        <v>572.5</v>
      </c>
      <c r="H206" s="172">
        <f t="shared" si="95"/>
        <v>0</v>
      </c>
      <c r="I206" s="172">
        <f t="shared" si="95"/>
        <v>572.5</v>
      </c>
      <c r="J206" s="172">
        <f t="shared" si="95"/>
        <v>0</v>
      </c>
      <c r="K206" s="172">
        <f t="shared" si="95"/>
        <v>572.5</v>
      </c>
      <c r="L206" s="172">
        <f t="shared" si="95"/>
        <v>818.5</v>
      </c>
      <c r="M206" s="172">
        <f t="shared" si="95"/>
        <v>652.9</v>
      </c>
    </row>
    <row r="207" spans="1:13" ht="35.25" customHeight="1" outlineLevel="3">
      <c r="A207" s="173" t="s">
        <v>658</v>
      </c>
      <c r="B207" s="171" t="s">
        <v>759</v>
      </c>
      <c r="C207" s="171" t="s">
        <v>767</v>
      </c>
      <c r="D207" s="171" t="s">
        <v>547</v>
      </c>
      <c r="E207" s="171" t="s">
        <v>283</v>
      </c>
      <c r="F207" s="172">
        <v>8.1</v>
      </c>
      <c r="G207" s="172"/>
      <c r="H207" s="172"/>
      <c r="I207" s="172"/>
      <c r="J207" s="172"/>
      <c r="K207" s="172"/>
      <c r="L207" s="172">
        <v>8.1</v>
      </c>
      <c r="M207" s="172">
        <v>6.5</v>
      </c>
    </row>
    <row r="208" spans="1:13" ht="31.5" outlineLevel="4">
      <c r="A208" s="173" t="s">
        <v>661</v>
      </c>
      <c r="B208" s="171" t="s">
        <v>759</v>
      </c>
      <c r="C208" s="171" t="s">
        <v>767</v>
      </c>
      <c r="D208" s="171" t="s">
        <v>547</v>
      </c>
      <c r="E208" s="171" t="s">
        <v>293</v>
      </c>
      <c r="F208" s="172">
        <v>810.4</v>
      </c>
      <c r="G208" s="172">
        <v>572.5</v>
      </c>
      <c r="H208" s="172">
        <v>0</v>
      </c>
      <c r="I208" s="172">
        <v>572.5</v>
      </c>
      <c r="J208" s="172">
        <v>0</v>
      </c>
      <c r="K208" s="172">
        <v>572.5</v>
      </c>
      <c r="L208" s="172">
        <v>810.4</v>
      </c>
      <c r="M208" s="172">
        <v>646.4</v>
      </c>
    </row>
    <row r="209" spans="1:13" ht="51" customHeight="1">
      <c r="A209" s="180" t="s">
        <v>769</v>
      </c>
      <c r="B209" s="168" t="s">
        <v>770</v>
      </c>
      <c r="C209" s="168" t="s">
        <v>650</v>
      </c>
      <c r="D209" s="168" t="s">
        <v>651</v>
      </c>
      <c r="E209" s="168" t="s">
        <v>275</v>
      </c>
      <c r="F209" s="169">
        <f aca="true" t="shared" si="96" ref="F209:M209">SUM(F210,F214,F319)</f>
        <v>116620.76399999998</v>
      </c>
      <c r="G209" s="169">
        <f t="shared" si="96"/>
        <v>104233.50000000001</v>
      </c>
      <c r="H209" s="169">
        <f t="shared" si="96"/>
        <v>0</v>
      </c>
      <c r="I209" s="169">
        <f t="shared" si="96"/>
        <v>104233.50000000001</v>
      </c>
      <c r="J209" s="169">
        <f t="shared" si="96"/>
        <v>0</v>
      </c>
      <c r="K209" s="169">
        <f t="shared" si="96"/>
        <v>104233.50000000001</v>
      </c>
      <c r="L209" s="169">
        <f t="shared" si="96"/>
        <v>109747.17400000001</v>
      </c>
      <c r="M209" s="169">
        <f t="shared" si="96"/>
        <v>101790.60500000001</v>
      </c>
    </row>
    <row r="210" spans="1:13" ht="51" customHeight="1">
      <c r="A210" s="200" t="s">
        <v>685</v>
      </c>
      <c r="B210" s="201" t="s">
        <v>770</v>
      </c>
      <c r="C210" s="201" t="s">
        <v>686</v>
      </c>
      <c r="D210" s="201" t="s">
        <v>651</v>
      </c>
      <c r="E210" s="168" t="s">
        <v>275</v>
      </c>
      <c r="F210" s="169">
        <f>SUM(F211)</f>
        <v>100</v>
      </c>
      <c r="G210" s="169">
        <f aca="true" t="shared" si="97" ref="G210:M212">SUM(G211)</f>
        <v>0</v>
      </c>
      <c r="H210" s="169">
        <f t="shared" si="97"/>
        <v>0</v>
      </c>
      <c r="I210" s="169">
        <f t="shared" si="97"/>
        <v>0</v>
      </c>
      <c r="J210" s="169">
        <f t="shared" si="97"/>
        <v>0</v>
      </c>
      <c r="K210" s="169">
        <f t="shared" si="97"/>
        <v>0</v>
      </c>
      <c r="L210" s="169">
        <f t="shared" si="97"/>
        <v>0</v>
      </c>
      <c r="M210" s="169">
        <f t="shared" si="97"/>
        <v>0</v>
      </c>
    </row>
    <row r="211" spans="1:13" ht="51" customHeight="1">
      <c r="A211" s="200" t="s">
        <v>687</v>
      </c>
      <c r="B211" s="201" t="s">
        <v>770</v>
      </c>
      <c r="C211" s="201" t="s">
        <v>688</v>
      </c>
      <c r="D211" s="201" t="s">
        <v>651</v>
      </c>
      <c r="E211" s="168" t="s">
        <v>275</v>
      </c>
      <c r="F211" s="169">
        <f>SUM(F212)</f>
        <v>100</v>
      </c>
      <c r="G211" s="169">
        <f t="shared" si="97"/>
        <v>0</v>
      </c>
      <c r="H211" s="169">
        <f t="shared" si="97"/>
        <v>0</v>
      </c>
      <c r="I211" s="169">
        <f t="shared" si="97"/>
        <v>0</v>
      </c>
      <c r="J211" s="169">
        <f t="shared" si="97"/>
        <v>0</v>
      </c>
      <c r="K211" s="169">
        <f t="shared" si="97"/>
        <v>0</v>
      </c>
      <c r="L211" s="169">
        <f t="shared" si="97"/>
        <v>0</v>
      </c>
      <c r="M211" s="169">
        <f t="shared" si="97"/>
        <v>0</v>
      </c>
    </row>
    <row r="212" spans="1:13" ht="111.75" customHeight="1">
      <c r="A212" s="202" t="s">
        <v>689</v>
      </c>
      <c r="B212" s="203" t="s">
        <v>770</v>
      </c>
      <c r="C212" s="203" t="s">
        <v>688</v>
      </c>
      <c r="D212" s="203" t="s">
        <v>613</v>
      </c>
      <c r="E212" s="171" t="s">
        <v>275</v>
      </c>
      <c r="F212" s="172">
        <f>SUM(F213)</f>
        <v>100</v>
      </c>
      <c r="G212" s="172">
        <f t="shared" si="97"/>
        <v>0</v>
      </c>
      <c r="H212" s="172">
        <f t="shared" si="97"/>
        <v>0</v>
      </c>
      <c r="I212" s="172">
        <f t="shared" si="97"/>
        <v>0</v>
      </c>
      <c r="J212" s="172">
        <f t="shared" si="97"/>
        <v>0</v>
      </c>
      <c r="K212" s="172">
        <f t="shared" si="97"/>
        <v>0</v>
      </c>
      <c r="L212" s="172">
        <f t="shared" si="97"/>
        <v>0</v>
      </c>
      <c r="M212" s="172">
        <f t="shared" si="97"/>
        <v>0</v>
      </c>
    </row>
    <row r="213" spans="1:13" ht="51" customHeight="1">
      <c r="A213" s="173" t="s">
        <v>750</v>
      </c>
      <c r="B213" s="203" t="s">
        <v>770</v>
      </c>
      <c r="C213" s="203" t="s">
        <v>688</v>
      </c>
      <c r="D213" s="203" t="s">
        <v>613</v>
      </c>
      <c r="E213" s="171" t="s">
        <v>302</v>
      </c>
      <c r="F213" s="172">
        <v>100</v>
      </c>
      <c r="G213" s="172"/>
      <c r="H213" s="172"/>
      <c r="I213" s="172"/>
      <c r="J213" s="172"/>
      <c r="K213" s="172"/>
      <c r="L213" s="172"/>
      <c r="M213" s="172"/>
    </row>
    <row r="214" spans="1:13" ht="15.75" outlineLevel="1">
      <c r="A214" s="180" t="s">
        <v>722</v>
      </c>
      <c r="B214" s="168" t="s">
        <v>770</v>
      </c>
      <c r="C214" s="168" t="s">
        <v>723</v>
      </c>
      <c r="D214" s="168" t="s">
        <v>651</v>
      </c>
      <c r="E214" s="168" t="s">
        <v>275</v>
      </c>
      <c r="F214" s="174">
        <f aca="true" t="shared" si="98" ref="F214:M214">SUM(F215,F231,F285,F289,F300)</f>
        <v>115158.19899999998</v>
      </c>
      <c r="G214" s="169">
        <f t="shared" si="98"/>
        <v>104180.50000000001</v>
      </c>
      <c r="H214" s="169">
        <f t="shared" si="98"/>
        <v>0</v>
      </c>
      <c r="I214" s="169">
        <f t="shared" si="98"/>
        <v>104180.50000000001</v>
      </c>
      <c r="J214" s="169">
        <f t="shared" si="98"/>
        <v>0</v>
      </c>
      <c r="K214" s="169">
        <f t="shared" si="98"/>
        <v>104180.50000000001</v>
      </c>
      <c r="L214" s="169">
        <f t="shared" si="98"/>
        <v>107911.66700000002</v>
      </c>
      <c r="M214" s="169">
        <f t="shared" si="98"/>
        <v>100021.09800000001</v>
      </c>
    </row>
    <row r="215" spans="1:13" ht="15.75" outlineLevel="2">
      <c r="A215" s="180" t="s">
        <v>771</v>
      </c>
      <c r="B215" s="168" t="s">
        <v>770</v>
      </c>
      <c r="C215" s="168" t="s">
        <v>772</v>
      </c>
      <c r="D215" s="168" t="s">
        <v>651</v>
      </c>
      <c r="E215" s="168" t="s">
        <v>275</v>
      </c>
      <c r="F215" s="174">
        <f>SUM(F216,F220,F222,F225,F227,F229)</f>
        <v>35352.833</v>
      </c>
      <c r="G215" s="169">
        <f aca="true" t="shared" si="99" ref="G215:M215">SUM(G216,G220,G222,G225,G227,G229)</f>
        <v>30518.699999999997</v>
      </c>
      <c r="H215" s="169">
        <f t="shared" si="99"/>
        <v>0</v>
      </c>
      <c r="I215" s="169">
        <f t="shared" si="99"/>
        <v>30518.699999999997</v>
      </c>
      <c r="J215" s="169">
        <f t="shared" si="99"/>
        <v>0</v>
      </c>
      <c r="K215" s="169">
        <f t="shared" si="99"/>
        <v>30518.699999999997</v>
      </c>
      <c r="L215" s="169">
        <f t="shared" si="99"/>
        <v>30967.480000000003</v>
      </c>
      <c r="M215" s="169">
        <f t="shared" si="99"/>
        <v>30016.590000000004</v>
      </c>
    </row>
    <row r="216" spans="1:13" ht="207" customHeight="1" outlineLevel="3">
      <c r="A216" s="173" t="s">
        <v>773</v>
      </c>
      <c r="B216" s="171" t="s">
        <v>770</v>
      </c>
      <c r="C216" s="171" t="s">
        <v>772</v>
      </c>
      <c r="D216" s="171" t="s">
        <v>279</v>
      </c>
      <c r="E216" s="171" t="s">
        <v>275</v>
      </c>
      <c r="F216" s="172">
        <f>SUM(F217:F219)</f>
        <v>22499.45</v>
      </c>
      <c r="G216" s="172">
        <f aca="true" t="shared" si="100" ref="G216:M216">SUM(G217:G219)</f>
        <v>20865.8</v>
      </c>
      <c r="H216" s="172">
        <f t="shared" si="100"/>
        <v>0</v>
      </c>
      <c r="I216" s="172">
        <f t="shared" si="100"/>
        <v>20865.8</v>
      </c>
      <c r="J216" s="172">
        <f t="shared" si="100"/>
        <v>0</v>
      </c>
      <c r="K216" s="172">
        <f t="shared" si="100"/>
        <v>20865.8</v>
      </c>
      <c r="L216" s="172">
        <f t="shared" si="100"/>
        <v>23371.982</v>
      </c>
      <c r="M216" s="172">
        <f t="shared" si="100"/>
        <v>22581.092</v>
      </c>
    </row>
    <row r="217" spans="1:13" ht="93.75" customHeight="1" outlineLevel="4">
      <c r="A217" s="173" t="s">
        <v>657</v>
      </c>
      <c r="B217" s="171" t="s">
        <v>770</v>
      </c>
      <c r="C217" s="171" t="s">
        <v>772</v>
      </c>
      <c r="D217" s="171" t="s">
        <v>279</v>
      </c>
      <c r="E217" s="171" t="s">
        <v>281</v>
      </c>
      <c r="F217" s="172">
        <v>10388.85</v>
      </c>
      <c r="G217" s="172">
        <v>9250.5</v>
      </c>
      <c r="H217" s="172">
        <v>0</v>
      </c>
      <c r="I217" s="172">
        <v>9250.5</v>
      </c>
      <c r="J217" s="172">
        <v>0</v>
      </c>
      <c r="K217" s="172">
        <v>9250.5</v>
      </c>
      <c r="L217" s="172">
        <v>10344.582</v>
      </c>
      <c r="M217" s="172">
        <v>10344.582</v>
      </c>
    </row>
    <row r="218" spans="1:13" ht="33.75" customHeight="1" outlineLevel="4">
      <c r="A218" s="173" t="s">
        <v>658</v>
      </c>
      <c r="B218" s="171" t="s">
        <v>770</v>
      </c>
      <c r="C218" s="171" t="s">
        <v>772</v>
      </c>
      <c r="D218" s="171" t="s">
        <v>279</v>
      </c>
      <c r="E218" s="171" t="s">
        <v>283</v>
      </c>
      <c r="F218" s="172">
        <v>11736.1</v>
      </c>
      <c r="G218" s="172">
        <v>11240.8</v>
      </c>
      <c r="H218" s="172">
        <v>0</v>
      </c>
      <c r="I218" s="172">
        <v>11240.8</v>
      </c>
      <c r="J218" s="172">
        <v>0</v>
      </c>
      <c r="K218" s="172">
        <v>11240.8</v>
      </c>
      <c r="L218" s="172">
        <v>12652.9</v>
      </c>
      <c r="M218" s="172">
        <v>12236.51</v>
      </c>
    </row>
    <row r="219" spans="1:13" ht="15.75" outlineLevel="4">
      <c r="A219" s="173" t="s">
        <v>662</v>
      </c>
      <c r="B219" s="171" t="s">
        <v>770</v>
      </c>
      <c r="C219" s="171" t="s">
        <v>772</v>
      </c>
      <c r="D219" s="171" t="s">
        <v>279</v>
      </c>
      <c r="E219" s="171" t="s">
        <v>285</v>
      </c>
      <c r="F219" s="172">
        <v>374.5</v>
      </c>
      <c r="G219" s="172">
        <v>374.5</v>
      </c>
      <c r="H219" s="172">
        <v>0</v>
      </c>
      <c r="I219" s="172">
        <v>374.5</v>
      </c>
      <c r="J219" s="172">
        <v>0</v>
      </c>
      <c r="K219" s="172">
        <v>374.5</v>
      </c>
      <c r="L219" s="172">
        <v>374.5</v>
      </c>
      <c r="M219" s="172"/>
    </row>
    <row r="220" spans="1:13" ht="281.25" customHeight="1" outlineLevel="3">
      <c r="A220" s="194" t="s">
        <v>774</v>
      </c>
      <c r="B220" s="171" t="s">
        <v>770</v>
      </c>
      <c r="C220" s="171" t="s">
        <v>772</v>
      </c>
      <c r="D220" s="171" t="s">
        <v>289</v>
      </c>
      <c r="E220" s="171" t="s">
        <v>275</v>
      </c>
      <c r="F220" s="172">
        <f>SUM(F221)</f>
        <v>392.689</v>
      </c>
      <c r="G220" s="172">
        <f aca="true" t="shared" si="101" ref="G220:M220">SUM(G221)</f>
        <v>568.6</v>
      </c>
      <c r="H220" s="172">
        <f t="shared" si="101"/>
        <v>0</v>
      </c>
      <c r="I220" s="172">
        <f t="shared" si="101"/>
        <v>568.6</v>
      </c>
      <c r="J220" s="172">
        <f t="shared" si="101"/>
        <v>0</v>
      </c>
      <c r="K220" s="172">
        <f t="shared" si="101"/>
        <v>568.6</v>
      </c>
      <c r="L220" s="172">
        <f t="shared" si="101"/>
        <v>460.24</v>
      </c>
      <c r="M220" s="172">
        <f t="shared" si="101"/>
        <v>460.24</v>
      </c>
    </row>
    <row r="221" spans="1:13" ht="33" customHeight="1" outlineLevel="4">
      <c r="A221" s="173" t="s">
        <v>658</v>
      </c>
      <c r="B221" s="171" t="s">
        <v>770</v>
      </c>
      <c r="C221" s="171" t="s">
        <v>772</v>
      </c>
      <c r="D221" s="171" t="s">
        <v>289</v>
      </c>
      <c r="E221" s="171" t="s">
        <v>283</v>
      </c>
      <c r="F221" s="172">
        <v>392.689</v>
      </c>
      <c r="G221" s="172">
        <v>568.6</v>
      </c>
      <c r="H221" s="172">
        <v>0</v>
      </c>
      <c r="I221" s="172">
        <v>568.6</v>
      </c>
      <c r="J221" s="172">
        <v>0</v>
      </c>
      <c r="K221" s="172">
        <v>568.6</v>
      </c>
      <c r="L221" s="172">
        <v>460.24</v>
      </c>
      <c r="M221" s="172">
        <v>460.24</v>
      </c>
    </row>
    <row r="222" spans="1:13" ht="331.5" customHeight="1" outlineLevel="3">
      <c r="A222" s="173" t="s">
        <v>775</v>
      </c>
      <c r="B222" s="171" t="s">
        <v>770</v>
      </c>
      <c r="C222" s="171" t="s">
        <v>772</v>
      </c>
      <c r="D222" s="171" t="s">
        <v>295</v>
      </c>
      <c r="E222" s="171" t="s">
        <v>275</v>
      </c>
      <c r="F222" s="172">
        <f>SUM(F223:F224)</f>
        <v>12278.694000000001</v>
      </c>
      <c r="G222" s="172">
        <f aca="true" t="shared" si="102" ref="G222:M222">SUM(G223:G224)</f>
        <v>8995.300000000001</v>
      </c>
      <c r="H222" s="172">
        <f t="shared" si="102"/>
        <v>0</v>
      </c>
      <c r="I222" s="172">
        <f t="shared" si="102"/>
        <v>8995.300000000001</v>
      </c>
      <c r="J222" s="172">
        <f t="shared" si="102"/>
        <v>0</v>
      </c>
      <c r="K222" s="172">
        <f t="shared" si="102"/>
        <v>8995.300000000001</v>
      </c>
      <c r="L222" s="172">
        <f t="shared" si="102"/>
        <v>6975.258</v>
      </c>
      <c r="M222" s="172">
        <f t="shared" si="102"/>
        <v>6975.258</v>
      </c>
    </row>
    <row r="223" spans="1:13" ht="95.25" customHeight="1" outlineLevel="4">
      <c r="A223" s="173" t="s">
        <v>657</v>
      </c>
      <c r="B223" s="171" t="s">
        <v>770</v>
      </c>
      <c r="C223" s="171" t="s">
        <v>772</v>
      </c>
      <c r="D223" s="171" t="s">
        <v>295</v>
      </c>
      <c r="E223" s="171" t="s">
        <v>281</v>
      </c>
      <c r="F223" s="172">
        <v>12203.619</v>
      </c>
      <c r="G223" s="172">
        <v>8365.6</v>
      </c>
      <c r="H223" s="172">
        <v>0</v>
      </c>
      <c r="I223" s="172">
        <v>8365.6</v>
      </c>
      <c r="J223" s="172">
        <v>0</v>
      </c>
      <c r="K223" s="172">
        <v>8365.6</v>
      </c>
      <c r="L223" s="172">
        <v>6975.258</v>
      </c>
      <c r="M223" s="172">
        <v>6975.258</v>
      </c>
    </row>
    <row r="224" spans="1:13" ht="33.75" customHeight="1" outlineLevel="4">
      <c r="A224" s="173" t="s">
        <v>658</v>
      </c>
      <c r="B224" s="171" t="s">
        <v>770</v>
      </c>
      <c r="C224" s="171" t="s">
        <v>772</v>
      </c>
      <c r="D224" s="171" t="s">
        <v>295</v>
      </c>
      <c r="E224" s="171" t="s">
        <v>283</v>
      </c>
      <c r="F224" s="172">
        <v>75.075</v>
      </c>
      <c r="G224" s="172">
        <v>629.7</v>
      </c>
      <c r="H224" s="172">
        <v>0</v>
      </c>
      <c r="I224" s="172">
        <v>629.7</v>
      </c>
      <c r="J224" s="172">
        <v>0</v>
      </c>
      <c r="K224" s="172">
        <v>629.7</v>
      </c>
      <c r="L224" s="172"/>
      <c r="M224" s="172"/>
    </row>
    <row r="225" spans="1:13" ht="111.75" customHeight="1" outlineLevel="3">
      <c r="A225" s="173" t="s">
        <v>776</v>
      </c>
      <c r="B225" s="171" t="s">
        <v>770</v>
      </c>
      <c r="C225" s="171" t="s">
        <v>772</v>
      </c>
      <c r="D225" s="171" t="s">
        <v>340</v>
      </c>
      <c r="E225" s="171" t="s">
        <v>275</v>
      </c>
      <c r="F225" s="172">
        <f>SUM(F226)</f>
        <v>143</v>
      </c>
      <c r="G225" s="172">
        <f aca="true" t="shared" si="103" ref="G225:M225">SUM(G226)</f>
        <v>30</v>
      </c>
      <c r="H225" s="172">
        <f t="shared" si="103"/>
        <v>0</v>
      </c>
      <c r="I225" s="172">
        <f t="shared" si="103"/>
        <v>30</v>
      </c>
      <c r="J225" s="172">
        <f t="shared" si="103"/>
        <v>0</v>
      </c>
      <c r="K225" s="172">
        <f t="shared" si="103"/>
        <v>30</v>
      </c>
      <c r="L225" s="172">
        <f t="shared" si="103"/>
        <v>143</v>
      </c>
      <c r="M225" s="172">
        <f t="shared" si="103"/>
        <v>0</v>
      </c>
    </row>
    <row r="226" spans="1:13" ht="35.25" customHeight="1" outlineLevel="4">
      <c r="A226" s="173" t="s">
        <v>658</v>
      </c>
      <c r="B226" s="171" t="s">
        <v>770</v>
      </c>
      <c r="C226" s="171" t="s">
        <v>772</v>
      </c>
      <c r="D226" s="171" t="s">
        <v>340</v>
      </c>
      <c r="E226" s="171" t="s">
        <v>283</v>
      </c>
      <c r="F226" s="172">
        <v>143</v>
      </c>
      <c r="G226" s="172">
        <v>30</v>
      </c>
      <c r="H226" s="172">
        <v>0</v>
      </c>
      <c r="I226" s="172">
        <v>30</v>
      </c>
      <c r="J226" s="172">
        <v>0</v>
      </c>
      <c r="K226" s="172">
        <v>30</v>
      </c>
      <c r="L226" s="172">
        <v>143</v>
      </c>
      <c r="M226" s="172"/>
    </row>
    <row r="227" spans="1:13" ht="110.25" outlineLevel="3">
      <c r="A227" s="173" t="s">
        <v>777</v>
      </c>
      <c r="B227" s="171" t="s">
        <v>770</v>
      </c>
      <c r="C227" s="171" t="s">
        <v>772</v>
      </c>
      <c r="D227" s="171" t="s">
        <v>371</v>
      </c>
      <c r="E227" s="171" t="s">
        <v>275</v>
      </c>
      <c r="F227" s="172">
        <f aca="true" t="shared" si="104" ref="F227:M227">SUM(F228:F228)</f>
        <v>34</v>
      </c>
      <c r="G227" s="172">
        <f t="shared" si="104"/>
        <v>54</v>
      </c>
      <c r="H227" s="172">
        <f t="shared" si="104"/>
        <v>0</v>
      </c>
      <c r="I227" s="172">
        <f t="shared" si="104"/>
        <v>54</v>
      </c>
      <c r="J227" s="172">
        <f t="shared" si="104"/>
        <v>0</v>
      </c>
      <c r="K227" s="172">
        <f t="shared" si="104"/>
        <v>54</v>
      </c>
      <c r="L227" s="172">
        <f t="shared" si="104"/>
        <v>12</v>
      </c>
      <c r="M227" s="172">
        <f t="shared" si="104"/>
        <v>0</v>
      </c>
    </row>
    <row r="228" spans="1:13" ht="31.5" customHeight="1" outlineLevel="4">
      <c r="A228" s="173" t="s">
        <v>658</v>
      </c>
      <c r="B228" s="171" t="s">
        <v>770</v>
      </c>
      <c r="C228" s="171" t="s">
        <v>772</v>
      </c>
      <c r="D228" s="171" t="s">
        <v>371</v>
      </c>
      <c r="E228" s="171" t="s">
        <v>283</v>
      </c>
      <c r="F228" s="172">
        <v>34</v>
      </c>
      <c r="G228" s="172">
        <v>54</v>
      </c>
      <c r="H228" s="172">
        <v>0</v>
      </c>
      <c r="I228" s="172">
        <v>54</v>
      </c>
      <c r="J228" s="172">
        <v>0</v>
      </c>
      <c r="K228" s="172">
        <v>54</v>
      </c>
      <c r="L228" s="172">
        <v>12</v>
      </c>
      <c r="M228" s="172"/>
    </row>
    <row r="229" spans="1:13" ht="192" customHeight="1" outlineLevel="3">
      <c r="A229" s="173" t="s">
        <v>778</v>
      </c>
      <c r="B229" s="171" t="s">
        <v>770</v>
      </c>
      <c r="C229" s="171" t="s">
        <v>772</v>
      </c>
      <c r="D229" s="171" t="s">
        <v>379</v>
      </c>
      <c r="E229" s="171" t="s">
        <v>275</v>
      </c>
      <c r="F229" s="172">
        <f>SUM(F230)</f>
        <v>5</v>
      </c>
      <c r="G229" s="172">
        <f aca="true" t="shared" si="105" ref="G229:M229">SUM(G230)</f>
        <v>5</v>
      </c>
      <c r="H229" s="172">
        <f t="shared" si="105"/>
        <v>0</v>
      </c>
      <c r="I229" s="172">
        <f t="shared" si="105"/>
        <v>5</v>
      </c>
      <c r="J229" s="172">
        <f t="shared" si="105"/>
        <v>0</v>
      </c>
      <c r="K229" s="172">
        <f t="shared" si="105"/>
        <v>5</v>
      </c>
      <c r="L229" s="172">
        <f t="shared" si="105"/>
        <v>5</v>
      </c>
      <c r="M229" s="172">
        <f t="shared" si="105"/>
        <v>0</v>
      </c>
    </row>
    <row r="230" spans="1:13" ht="31.5" customHeight="1" outlineLevel="4">
      <c r="A230" s="173" t="s">
        <v>658</v>
      </c>
      <c r="B230" s="171" t="s">
        <v>770</v>
      </c>
      <c r="C230" s="171" t="s">
        <v>772</v>
      </c>
      <c r="D230" s="171" t="s">
        <v>379</v>
      </c>
      <c r="E230" s="171" t="s">
        <v>283</v>
      </c>
      <c r="F230" s="172">
        <v>5</v>
      </c>
      <c r="G230" s="172">
        <v>5</v>
      </c>
      <c r="H230" s="172">
        <v>0</v>
      </c>
      <c r="I230" s="172">
        <v>5</v>
      </c>
      <c r="J230" s="172">
        <v>0</v>
      </c>
      <c r="K230" s="172">
        <v>5</v>
      </c>
      <c r="L230" s="172">
        <v>5</v>
      </c>
      <c r="M230" s="172"/>
    </row>
    <row r="231" spans="1:13" ht="15.75" outlineLevel="2">
      <c r="A231" s="180" t="s">
        <v>779</v>
      </c>
      <c r="B231" s="168" t="s">
        <v>770</v>
      </c>
      <c r="C231" s="168" t="s">
        <v>780</v>
      </c>
      <c r="D231" s="168" t="s">
        <v>651</v>
      </c>
      <c r="E231" s="168" t="s">
        <v>275</v>
      </c>
      <c r="F231" s="169">
        <f>SUM(F232,F237,F240,F243,F245,F247,F250,F254,F258,F260,F262,F264,F266,F269,F271,F274,F276,F278,F281,F283)</f>
        <v>72893.06599999999</v>
      </c>
      <c r="G231" s="174">
        <f aca="true" t="shared" si="106" ref="G231:M231">SUM(G232,G237,G240,G243,G245,G247,G250,G254,G258,G260,G262,G264,G266,G269,G271,G274,G276,G278,G281,G283)</f>
        <v>66802.70000000001</v>
      </c>
      <c r="H231" s="174">
        <f t="shared" si="106"/>
        <v>0</v>
      </c>
      <c r="I231" s="174">
        <f t="shared" si="106"/>
        <v>66802.70000000001</v>
      </c>
      <c r="J231" s="174">
        <f t="shared" si="106"/>
        <v>0</v>
      </c>
      <c r="K231" s="174">
        <f t="shared" si="106"/>
        <v>66802.70000000001</v>
      </c>
      <c r="L231" s="169">
        <f t="shared" si="106"/>
        <v>69970.367</v>
      </c>
      <c r="M231" s="169">
        <f t="shared" si="106"/>
        <v>63833.958000000006</v>
      </c>
    </row>
    <row r="232" spans="1:13" ht="175.5" customHeight="1" outlineLevel="3">
      <c r="A232" s="173" t="s">
        <v>781</v>
      </c>
      <c r="B232" s="171" t="s">
        <v>770</v>
      </c>
      <c r="C232" s="171" t="s">
        <v>780</v>
      </c>
      <c r="D232" s="171" t="s">
        <v>300</v>
      </c>
      <c r="E232" s="171" t="s">
        <v>275</v>
      </c>
      <c r="F232" s="175">
        <f>SUM(F233:F236)</f>
        <v>17246.05299</v>
      </c>
      <c r="G232" s="172">
        <f aca="true" t="shared" si="107" ref="G232:M232">SUM(G233:G236)</f>
        <v>16044.800000000001</v>
      </c>
      <c r="H232" s="172">
        <f t="shared" si="107"/>
        <v>0</v>
      </c>
      <c r="I232" s="172">
        <f t="shared" si="107"/>
        <v>16044.800000000001</v>
      </c>
      <c r="J232" s="172">
        <f t="shared" si="107"/>
        <v>0</v>
      </c>
      <c r="K232" s="172">
        <f t="shared" si="107"/>
        <v>16044.800000000001</v>
      </c>
      <c r="L232" s="172">
        <f t="shared" si="107"/>
        <v>17077.22</v>
      </c>
      <c r="M232" s="172">
        <f t="shared" si="107"/>
        <v>15152.006000000001</v>
      </c>
    </row>
    <row r="233" spans="1:13" ht="93.75" customHeight="1" outlineLevel="4">
      <c r="A233" s="173" t="s">
        <v>657</v>
      </c>
      <c r="B233" s="171" t="s">
        <v>770</v>
      </c>
      <c r="C233" s="171" t="s">
        <v>780</v>
      </c>
      <c r="D233" s="171" t="s">
        <v>300</v>
      </c>
      <c r="E233" s="171" t="s">
        <v>281</v>
      </c>
      <c r="F233" s="172">
        <v>741.1</v>
      </c>
      <c r="G233" s="172">
        <v>741.1</v>
      </c>
      <c r="H233" s="172">
        <v>0</v>
      </c>
      <c r="I233" s="172">
        <v>741.1</v>
      </c>
      <c r="J233" s="172">
        <v>0</v>
      </c>
      <c r="K233" s="172">
        <v>741.1</v>
      </c>
      <c r="L233" s="172">
        <v>741.1</v>
      </c>
      <c r="M233" s="172">
        <v>741.1</v>
      </c>
    </row>
    <row r="234" spans="1:13" ht="31.5" customHeight="1" outlineLevel="4">
      <c r="A234" s="173" t="s">
        <v>658</v>
      </c>
      <c r="B234" s="171" t="s">
        <v>770</v>
      </c>
      <c r="C234" s="171" t="s">
        <v>780</v>
      </c>
      <c r="D234" s="171" t="s">
        <v>300</v>
      </c>
      <c r="E234" s="171" t="s">
        <v>283</v>
      </c>
      <c r="F234" s="175">
        <v>10367.93299</v>
      </c>
      <c r="G234" s="172">
        <v>9377.4</v>
      </c>
      <c r="H234" s="172">
        <v>0</v>
      </c>
      <c r="I234" s="172">
        <v>9377.4</v>
      </c>
      <c r="J234" s="172">
        <v>0</v>
      </c>
      <c r="K234" s="172">
        <v>9377.4</v>
      </c>
      <c r="L234" s="172">
        <v>9839.27</v>
      </c>
      <c r="M234" s="172">
        <v>7636.936</v>
      </c>
    </row>
    <row r="235" spans="1:13" ht="63" customHeight="1" outlineLevel="4">
      <c r="A235" s="173" t="s">
        <v>750</v>
      </c>
      <c r="B235" s="171" t="s">
        <v>770</v>
      </c>
      <c r="C235" s="171" t="s">
        <v>780</v>
      </c>
      <c r="D235" s="171" t="s">
        <v>300</v>
      </c>
      <c r="E235" s="171" t="s">
        <v>302</v>
      </c>
      <c r="F235" s="172">
        <v>5598.32</v>
      </c>
      <c r="G235" s="172">
        <v>5292.6</v>
      </c>
      <c r="H235" s="172">
        <v>0</v>
      </c>
      <c r="I235" s="172">
        <v>5292.6</v>
      </c>
      <c r="J235" s="172">
        <v>0</v>
      </c>
      <c r="K235" s="172">
        <v>5292.6</v>
      </c>
      <c r="L235" s="172">
        <v>6158.15</v>
      </c>
      <c r="M235" s="172">
        <v>6773.97</v>
      </c>
    </row>
    <row r="236" spans="1:13" ht="15.75" outlineLevel="4">
      <c r="A236" s="173" t="s">
        <v>662</v>
      </c>
      <c r="B236" s="171" t="s">
        <v>770</v>
      </c>
      <c r="C236" s="171" t="s">
        <v>780</v>
      </c>
      <c r="D236" s="171" t="s">
        <v>300</v>
      </c>
      <c r="E236" s="171" t="s">
        <v>285</v>
      </c>
      <c r="F236" s="172">
        <v>538.7</v>
      </c>
      <c r="G236" s="172">
        <v>633.7</v>
      </c>
      <c r="H236" s="172">
        <v>0</v>
      </c>
      <c r="I236" s="172">
        <v>633.7</v>
      </c>
      <c r="J236" s="172">
        <v>0</v>
      </c>
      <c r="K236" s="172">
        <v>633.7</v>
      </c>
      <c r="L236" s="172">
        <v>338.7</v>
      </c>
      <c r="M236" s="172"/>
    </row>
    <row r="237" spans="1:13" ht="144.75" customHeight="1" outlineLevel="4">
      <c r="A237" s="173" t="s">
        <v>782</v>
      </c>
      <c r="B237" s="171" t="s">
        <v>770</v>
      </c>
      <c r="C237" s="171" t="s">
        <v>780</v>
      </c>
      <c r="D237" s="171" t="s">
        <v>305</v>
      </c>
      <c r="E237" s="171" t="s">
        <v>275</v>
      </c>
      <c r="F237" s="175">
        <f>SUM(F238:F239)</f>
        <v>8.70961</v>
      </c>
      <c r="G237" s="172">
        <f aca="true" t="shared" si="108" ref="G237:M237">SUM(G238:G239)</f>
        <v>0</v>
      </c>
      <c r="H237" s="172">
        <f t="shared" si="108"/>
        <v>0</v>
      </c>
      <c r="I237" s="172">
        <f t="shared" si="108"/>
        <v>0</v>
      </c>
      <c r="J237" s="172">
        <f t="shared" si="108"/>
        <v>0</v>
      </c>
      <c r="K237" s="172">
        <f t="shared" si="108"/>
        <v>0</v>
      </c>
      <c r="L237" s="172">
        <f t="shared" si="108"/>
        <v>0</v>
      </c>
      <c r="M237" s="172">
        <f t="shared" si="108"/>
        <v>0</v>
      </c>
    </row>
    <row r="238" spans="1:13" ht="32.25" customHeight="1" outlineLevel="4">
      <c r="A238" s="173" t="s">
        <v>658</v>
      </c>
      <c r="B238" s="171" t="s">
        <v>770</v>
      </c>
      <c r="C238" s="171" t="s">
        <v>780</v>
      </c>
      <c r="D238" s="171" t="s">
        <v>305</v>
      </c>
      <c r="E238" s="171" t="s">
        <v>283</v>
      </c>
      <c r="F238" s="175">
        <v>5.51481</v>
      </c>
      <c r="G238" s="172"/>
      <c r="H238" s="172"/>
      <c r="I238" s="172"/>
      <c r="J238" s="172"/>
      <c r="K238" s="172"/>
      <c r="L238" s="172"/>
      <c r="M238" s="172"/>
    </row>
    <row r="239" spans="1:13" ht="32.25" customHeight="1" outlineLevel="4">
      <c r="A239" s="173" t="s">
        <v>750</v>
      </c>
      <c r="B239" s="171" t="s">
        <v>770</v>
      </c>
      <c r="C239" s="171" t="s">
        <v>780</v>
      </c>
      <c r="D239" s="171" t="s">
        <v>305</v>
      </c>
      <c r="E239" s="171" t="s">
        <v>302</v>
      </c>
      <c r="F239" s="175">
        <v>3.1948</v>
      </c>
      <c r="G239" s="172"/>
      <c r="H239" s="172"/>
      <c r="I239" s="172"/>
      <c r="J239" s="172"/>
      <c r="K239" s="172"/>
      <c r="L239" s="172"/>
      <c r="M239" s="172"/>
    </row>
    <row r="240" spans="1:13" ht="175.5" customHeight="1" outlineLevel="4">
      <c r="A240" s="173" t="s">
        <v>783</v>
      </c>
      <c r="B240" s="171" t="s">
        <v>770</v>
      </c>
      <c r="C240" s="171" t="s">
        <v>780</v>
      </c>
      <c r="D240" s="171" t="s">
        <v>307</v>
      </c>
      <c r="E240" s="171" t="s">
        <v>275</v>
      </c>
      <c r="F240" s="172">
        <f>SUM(F241:F242)</f>
        <v>239.824</v>
      </c>
      <c r="G240" s="172">
        <f aca="true" t="shared" si="109" ref="G240:M240">SUM(G241:G242)</f>
        <v>0</v>
      </c>
      <c r="H240" s="172">
        <f t="shared" si="109"/>
        <v>0</v>
      </c>
      <c r="I240" s="172">
        <f t="shared" si="109"/>
        <v>0</v>
      </c>
      <c r="J240" s="172">
        <f t="shared" si="109"/>
        <v>0</v>
      </c>
      <c r="K240" s="172">
        <f t="shared" si="109"/>
        <v>0</v>
      </c>
      <c r="L240" s="172">
        <f t="shared" si="109"/>
        <v>0</v>
      </c>
      <c r="M240" s="172">
        <f t="shared" si="109"/>
        <v>0</v>
      </c>
    </row>
    <row r="241" spans="1:13" ht="34.5" customHeight="1" outlineLevel="4">
      <c r="A241" s="173" t="s">
        <v>658</v>
      </c>
      <c r="B241" s="171" t="s">
        <v>770</v>
      </c>
      <c r="C241" s="171" t="s">
        <v>780</v>
      </c>
      <c r="D241" s="171" t="s">
        <v>307</v>
      </c>
      <c r="E241" s="171" t="s">
        <v>283</v>
      </c>
      <c r="F241" s="172">
        <v>50</v>
      </c>
      <c r="G241" s="172"/>
      <c r="H241" s="172"/>
      <c r="I241" s="172"/>
      <c r="J241" s="172"/>
      <c r="K241" s="172"/>
      <c r="L241" s="172"/>
      <c r="M241" s="172"/>
    </row>
    <row r="242" spans="1:13" ht="60" customHeight="1" outlineLevel="4">
      <c r="A242" s="173" t="s">
        <v>750</v>
      </c>
      <c r="B242" s="171" t="s">
        <v>770</v>
      </c>
      <c r="C242" s="171" t="s">
        <v>780</v>
      </c>
      <c r="D242" s="171" t="s">
        <v>307</v>
      </c>
      <c r="E242" s="171" t="s">
        <v>302</v>
      </c>
      <c r="F242" s="172">
        <v>189.824</v>
      </c>
      <c r="G242" s="172"/>
      <c r="H242" s="172"/>
      <c r="I242" s="172"/>
      <c r="J242" s="172"/>
      <c r="K242" s="172"/>
      <c r="L242" s="172"/>
      <c r="M242" s="172"/>
    </row>
    <row r="243" spans="1:13" ht="156.75" customHeight="1" outlineLevel="4">
      <c r="A243" s="173" t="s">
        <v>784</v>
      </c>
      <c r="B243" s="171" t="s">
        <v>770</v>
      </c>
      <c r="C243" s="171" t="s">
        <v>780</v>
      </c>
      <c r="D243" s="171" t="s">
        <v>309</v>
      </c>
      <c r="E243" s="171" t="s">
        <v>275</v>
      </c>
      <c r="F243" s="172">
        <f>SUM(F244)</f>
        <v>2074.175</v>
      </c>
      <c r="G243" s="172">
        <f aca="true" t="shared" si="110" ref="G243:M243">SUM(G244)</f>
        <v>0</v>
      </c>
      <c r="H243" s="172">
        <f t="shared" si="110"/>
        <v>0</v>
      </c>
      <c r="I243" s="172">
        <f t="shared" si="110"/>
        <v>0</v>
      </c>
      <c r="J243" s="172">
        <f t="shared" si="110"/>
        <v>0</v>
      </c>
      <c r="K243" s="172">
        <f t="shared" si="110"/>
        <v>0</v>
      </c>
      <c r="L243" s="172">
        <f t="shared" si="110"/>
        <v>0</v>
      </c>
      <c r="M243" s="172">
        <f t="shared" si="110"/>
        <v>0</v>
      </c>
    </row>
    <row r="244" spans="1:13" ht="60" customHeight="1" outlineLevel="4">
      <c r="A244" s="173" t="s">
        <v>750</v>
      </c>
      <c r="B244" s="171" t="s">
        <v>770</v>
      </c>
      <c r="C244" s="171" t="s">
        <v>780</v>
      </c>
      <c r="D244" s="171" t="s">
        <v>309</v>
      </c>
      <c r="E244" s="171" t="s">
        <v>302</v>
      </c>
      <c r="F244" s="172">
        <v>2074.175</v>
      </c>
      <c r="G244" s="172"/>
      <c r="H244" s="172"/>
      <c r="I244" s="172"/>
      <c r="J244" s="172"/>
      <c r="K244" s="172"/>
      <c r="L244" s="172"/>
      <c r="M244" s="172"/>
    </row>
    <row r="245" spans="1:13" ht="142.5" customHeight="1" outlineLevel="4">
      <c r="A245" s="173" t="s">
        <v>785</v>
      </c>
      <c r="B245" s="171" t="s">
        <v>770</v>
      </c>
      <c r="C245" s="171" t="s">
        <v>780</v>
      </c>
      <c r="D245" s="171" t="s">
        <v>313</v>
      </c>
      <c r="E245" s="171" t="s">
        <v>275</v>
      </c>
      <c r="F245" s="172">
        <f>SUM(F246)</f>
        <v>332.5</v>
      </c>
      <c r="G245" s="172">
        <f aca="true" t="shared" si="111" ref="G245:M245">SUM(G246)</f>
        <v>0</v>
      </c>
      <c r="H245" s="172">
        <f t="shared" si="111"/>
        <v>0</v>
      </c>
      <c r="I245" s="172">
        <f t="shared" si="111"/>
        <v>0</v>
      </c>
      <c r="J245" s="172">
        <f t="shared" si="111"/>
        <v>0</v>
      </c>
      <c r="K245" s="172">
        <f t="shared" si="111"/>
        <v>0</v>
      </c>
      <c r="L245" s="172">
        <f t="shared" si="111"/>
        <v>0</v>
      </c>
      <c r="M245" s="172">
        <f t="shared" si="111"/>
        <v>0</v>
      </c>
    </row>
    <row r="246" spans="1:13" ht="30.75" customHeight="1" outlineLevel="4">
      <c r="A246" s="173" t="s">
        <v>658</v>
      </c>
      <c r="B246" s="171" t="s">
        <v>770</v>
      </c>
      <c r="C246" s="171" t="s">
        <v>780</v>
      </c>
      <c r="D246" s="171" t="s">
        <v>313</v>
      </c>
      <c r="E246" s="171" t="s">
        <v>283</v>
      </c>
      <c r="F246" s="172">
        <v>332.5</v>
      </c>
      <c r="G246" s="172"/>
      <c r="H246" s="172"/>
      <c r="I246" s="172"/>
      <c r="J246" s="172"/>
      <c r="K246" s="172"/>
      <c r="L246" s="172"/>
      <c r="M246" s="172"/>
    </row>
    <row r="247" spans="1:13" ht="132" customHeight="1" outlineLevel="4">
      <c r="A247" s="204" t="s">
        <v>786</v>
      </c>
      <c r="B247" s="171" t="s">
        <v>770</v>
      </c>
      <c r="C247" s="171" t="s">
        <v>780</v>
      </c>
      <c r="D247" s="171" t="s">
        <v>316</v>
      </c>
      <c r="E247" s="171" t="s">
        <v>275</v>
      </c>
      <c r="F247" s="172">
        <f>SUM(F248:F249)</f>
        <v>870.961</v>
      </c>
      <c r="G247" s="172">
        <f aca="true" t="shared" si="112" ref="G247:M247">SUM(G248:G249)</f>
        <v>0</v>
      </c>
      <c r="H247" s="172">
        <f t="shared" si="112"/>
        <v>0</v>
      </c>
      <c r="I247" s="172">
        <f t="shared" si="112"/>
        <v>0</v>
      </c>
      <c r="J247" s="172">
        <f t="shared" si="112"/>
        <v>0</v>
      </c>
      <c r="K247" s="172">
        <f t="shared" si="112"/>
        <v>0</v>
      </c>
      <c r="L247" s="172">
        <f t="shared" si="112"/>
        <v>0</v>
      </c>
      <c r="M247" s="172">
        <f t="shared" si="112"/>
        <v>0</v>
      </c>
    </row>
    <row r="248" spans="1:13" ht="32.25" customHeight="1" outlineLevel="4">
      <c r="A248" s="173" t="s">
        <v>658</v>
      </c>
      <c r="B248" s="171" t="s">
        <v>770</v>
      </c>
      <c r="C248" s="171" t="s">
        <v>780</v>
      </c>
      <c r="D248" s="171" t="s">
        <v>316</v>
      </c>
      <c r="E248" s="171" t="s">
        <v>283</v>
      </c>
      <c r="F248" s="175">
        <v>533.5479</v>
      </c>
      <c r="G248" s="172"/>
      <c r="H248" s="172"/>
      <c r="I248" s="172"/>
      <c r="J248" s="172"/>
      <c r="K248" s="172"/>
      <c r="L248" s="172"/>
      <c r="M248" s="172"/>
    </row>
    <row r="249" spans="1:13" ht="60.75" customHeight="1" outlineLevel="4">
      <c r="A249" s="173" t="s">
        <v>750</v>
      </c>
      <c r="B249" s="171" t="s">
        <v>770</v>
      </c>
      <c r="C249" s="171" t="s">
        <v>780</v>
      </c>
      <c r="D249" s="171" t="s">
        <v>316</v>
      </c>
      <c r="E249" s="171" t="s">
        <v>302</v>
      </c>
      <c r="F249" s="175">
        <v>337.4131</v>
      </c>
      <c r="G249" s="172"/>
      <c r="H249" s="172"/>
      <c r="I249" s="172"/>
      <c r="J249" s="172"/>
      <c r="K249" s="172"/>
      <c r="L249" s="172"/>
      <c r="M249" s="172"/>
    </row>
    <row r="250" spans="1:13" ht="328.5" customHeight="1" outlineLevel="3">
      <c r="A250" s="194" t="s">
        <v>787</v>
      </c>
      <c r="B250" s="171" t="s">
        <v>770</v>
      </c>
      <c r="C250" s="171" t="s">
        <v>780</v>
      </c>
      <c r="D250" s="171" t="s">
        <v>318</v>
      </c>
      <c r="E250" s="171" t="s">
        <v>275</v>
      </c>
      <c r="F250" s="172">
        <f>SUM(F251:F253)</f>
        <v>44058.731</v>
      </c>
      <c r="G250" s="172">
        <f aca="true" t="shared" si="113" ref="G250:M250">SUM(G251:G253)</f>
        <v>44502.6</v>
      </c>
      <c r="H250" s="172">
        <f t="shared" si="113"/>
        <v>0</v>
      </c>
      <c r="I250" s="172">
        <f t="shared" si="113"/>
        <v>44502.6</v>
      </c>
      <c r="J250" s="172">
        <f t="shared" si="113"/>
        <v>0</v>
      </c>
      <c r="K250" s="172">
        <f t="shared" si="113"/>
        <v>44502.6</v>
      </c>
      <c r="L250" s="172">
        <f t="shared" si="113"/>
        <v>45688.169</v>
      </c>
      <c r="M250" s="172">
        <f t="shared" si="113"/>
        <v>43246.9</v>
      </c>
    </row>
    <row r="251" spans="1:13" ht="93.75" customHeight="1" outlineLevel="4">
      <c r="A251" s="173" t="s">
        <v>657</v>
      </c>
      <c r="B251" s="171" t="s">
        <v>770</v>
      </c>
      <c r="C251" s="171" t="s">
        <v>780</v>
      </c>
      <c r="D251" s="171" t="s">
        <v>318</v>
      </c>
      <c r="E251" s="171" t="s">
        <v>281</v>
      </c>
      <c r="F251" s="172">
        <v>23437.843</v>
      </c>
      <c r="G251" s="172">
        <v>22134.3</v>
      </c>
      <c r="H251" s="172">
        <v>0</v>
      </c>
      <c r="I251" s="172">
        <v>22134.3</v>
      </c>
      <c r="J251" s="172">
        <v>0</v>
      </c>
      <c r="K251" s="172">
        <v>22134.3</v>
      </c>
      <c r="L251" s="172">
        <v>23247.608</v>
      </c>
      <c r="M251" s="172">
        <v>22452.836</v>
      </c>
    </row>
    <row r="252" spans="1:13" ht="31.5" customHeight="1" outlineLevel="4">
      <c r="A252" s="173" t="s">
        <v>658</v>
      </c>
      <c r="B252" s="171" t="s">
        <v>770</v>
      </c>
      <c r="C252" s="171" t="s">
        <v>780</v>
      </c>
      <c r="D252" s="171" t="s">
        <v>318</v>
      </c>
      <c r="E252" s="171" t="s">
        <v>283</v>
      </c>
      <c r="F252" s="172">
        <v>99.451</v>
      </c>
      <c r="G252" s="172">
        <v>1200</v>
      </c>
      <c r="H252" s="172">
        <v>0</v>
      </c>
      <c r="I252" s="172">
        <v>1200</v>
      </c>
      <c r="J252" s="172">
        <v>0</v>
      </c>
      <c r="K252" s="172">
        <v>1200</v>
      </c>
      <c r="L252" s="172">
        <v>540.914</v>
      </c>
      <c r="M252" s="172">
        <v>540.914</v>
      </c>
    </row>
    <row r="253" spans="1:13" ht="66.75" customHeight="1" outlineLevel="4">
      <c r="A253" s="173" t="s">
        <v>750</v>
      </c>
      <c r="B253" s="171" t="s">
        <v>770</v>
      </c>
      <c r="C253" s="171" t="s">
        <v>780</v>
      </c>
      <c r="D253" s="171" t="s">
        <v>318</v>
      </c>
      <c r="E253" s="171" t="s">
        <v>302</v>
      </c>
      <c r="F253" s="172">
        <v>20521.437</v>
      </c>
      <c r="G253" s="172">
        <v>21168.3</v>
      </c>
      <c r="H253" s="172">
        <v>0</v>
      </c>
      <c r="I253" s="172">
        <v>21168.3</v>
      </c>
      <c r="J253" s="172">
        <v>0</v>
      </c>
      <c r="K253" s="172">
        <v>21168.3</v>
      </c>
      <c r="L253" s="172">
        <v>21899.647</v>
      </c>
      <c r="M253" s="172">
        <v>20253.15</v>
      </c>
    </row>
    <row r="254" spans="1:13" ht="141" customHeight="1" outlineLevel="3">
      <c r="A254" s="173" t="s">
        <v>788</v>
      </c>
      <c r="B254" s="171" t="s">
        <v>770</v>
      </c>
      <c r="C254" s="171" t="s">
        <v>780</v>
      </c>
      <c r="D254" s="171" t="s">
        <v>322</v>
      </c>
      <c r="E254" s="171" t="s">
        <v>275</v>
      </c>
      <c r="F254" s="172">
        <f>SUM(F255:F257)</f>
        <v>3923.185</v>
      </c>
      <c r="G254" s="172">
        <f aca="true" t="shared" si="114" ref="G254:M254">SUM(G255:G257)</f>
        <v>3602.2999999999997</v>
      </c>
      <c r="H254" s="172">
        <f t="shared" si="114"/>
        <v>0</v>
      </c>
      <c r="I254" s="172">
        <f t="shared" si="114"/>
        <v>3602.2999999999997</v>
      </c>
      <c r="J254" s="172">
        <f t="shared" si="114"/>
        <v>0</v>
      </c>
      <c r="K254" s="172">
        <f t="shared" si="114"/>
        <v>3602.2999999999997</v>
      </c>
      <c r="L254" s="172">
        <f t="shared" si="114"/>
        <v>4179.342000000001</v>
      </c>
      <c r="M254" s="172">
        <f t="shared" si="114"/>
        <v>3768.052</v>
      </c>
    </row>
    <row r="255" spans="1:13" ht="94.5" customHeight="1" outlineLevel="4">
      <c r="A255" s="173" t="s">
        <v>657</v>
      </c>
      <c r="B255" s="171" t="s">
        <v>770</v>
      </c>
      <c r="C255" s="171" t="s">
        <v>780</v>
      </c>
      <c r="D255" s="171" t="s">
        <v>322</v>
      </c>
      <c r="E255" s="171" t="s">
        <v>281</v>
      </c>
      <c r="F255" s="172">
        <v>2862.185</v>
      </c>
      <c r="G255" s="172">
        <v>2602.7</v>
      </c>
      <c r="H255" s="172">
        <v>0</v>
      </c>
      <c r="I255" s="172">
        <v>2602.7</v>
      </c>
      <c r="J255" s="172">
        <v>0</v>
      </c>
      <c r="K255" s="172">
        <v>2602.7</v>
      </c>
      <c r="L255" s="172">
        <v>3028.422</v>
      </c>
      <c r="M255" s="172">
        <v>2776.822</v>
      </c>
    </row>
    <row r="256" spans="1:13" ht="33" customHeight="1" outlineLevel="4">
      <c r="A256" s="173" t="s">
        <v>658</v>
      </c>
      <c r="B256" s="171" t="s">
        <v>770</v>
      </c>
      <c r="C256" s="171" t="s">
        <v>780</v>
      </c>
      <c r="D256" s="171" t="s">
        <v>322</v>
      </c>
      <c r="E256" s="171" t="s">
        <v>283</v>
      </c>
      <c r="F256" s="172">
        <v>1013</v>
      </c>
      <c r="G256" s="172">
        <v>951.6</v>
      </c>
      <c r="H256" s="172">
        <v>0</v>
      </c>
      <c r="I256" s="172">
        <v>951.6</v>
      </c>
      <c r="J256" s="172">
        <v>0</v>
      </c>
      <c r="K256" s="172">
        <v>951.6</v>
      </c>
      <c r="L256" s="172">
        <v>1102.92</v>
      </c>
      <c r="M256" s="172">
        <v>991.23</v>
      </c>
    </row>
    <row r="257" spans="1:13" ht="15.75" outlineLevel="4">
      <c r="A257" s="173" t="s">
        <v>662</v>
      </c>
      <c r="B257" s="171" t="s">
        <v>770</v>
      </c>
      <c r="C257" s="171" t="s">
        <v>780</v>
      </c>
      <c r="D257" s="171" t="s">
        <v>322</v>
      </c>
      <c r="E257" s="171" t="s">
        <v>285</v>
      </c>
      <c r="F257" s="172">
        <v>48</v>
      </c>
      <c r="G257" s="172">
        <v>48</v>
      </c>
      <c r="H257" s="172">
        <v>0</v>
      </c>
      <c r="I257" s="172">
        <v>48</v>
      </c>
      <c r="J257" s="172">
        <v>0</v>
      </c>
      <c r="K257" s="172">
        <v>48</v>
      </c>
      <c r="L257" s="172">
        <v>48</v>
      </c>
      <c r="M257" s="172"/>
    </row>
    <row r="258" spans="1:13" ht="204" customHeight="1" outlineLevel="3">
      <c r="A258" s="173" t="s">
        <v>789</v>
      </c>
      <c r="B258" s="171" t="s">
        <v>770</v>
      </c>
      <c r="C258" s="171" t="s">
        <v>780</v>
      </c>
      <c r="D258" s="171" t="s">
        <v>324</v>
      </c>
      <c r="E258" s="171" t="s">
        <v>275</v>
      </c>
      <c r="F258" s="172">
        <f>SUM(F259)</f>
        <v>331.233</v>
      </c>
      <c r="G258" s="172">
        <f aca="true" t="shared" si="115" ref="G258:M258">SUM(G259)</f>
        <v>609</v>
      </c>
      <c r="H258" s="172">
        <f t="shared" si="115"/>
        <v>0</v>
      </c>
      <c r="I258" s="172">
        <f t="shared" si="115"/>
        <v>609</v>
      </c>
      <c r="J258" s="172">
        <f t="shared" si="115"/>
        <v>0</v>
      </c>
      <c r="K258" s="172">
        <f t="shared" si="115"/>
        <v>609</v>
      </c>
      <c r="L258" s="172">
        <f t="shared" si="115"/>
        <v>0</v>
      </c>
      <c r="M258" s="172">
        <f t="shared" si="115"/>
        <v>0</v>
      </c>
    </row>
    <row r="259" spans="1:13" ht="96" customHeight="1" outlineLevel="4">
      <c r="A259" s="173" t="s">
        <v>657</v>
      </c>
      <c r="B259" s="171" t="s">
        <v>770</v>
      </c>
      <c r="C259" s="171" t="s">
        <v>780</v>
      </c>
      <c r="D259" s="171" t="s">
        <v>324</v>
      </c>
      <c r="E259" s="171" t="s">
        <v>281</v>
      </c>
      <c r="F259" s="172">
        <v>331.233</v>
      </c>
      <c r="G259" s="172">
        <v>609</v>
      </c>
      <c r="H259" s="172">
        <v>0</v>
      </c>
      <c r="I259" s="172">
        <v>609</v>
      </c>
      <c r="J259" s="172">
        <v>0</v>
      </c>
      <c r="K259" s="172">
        <v>609</v>
      </c>
      <c r="L259" s="172"/>
      <c r="M259" s="172"/>
    </row>
    <row r="260" spans="1:13" ht="222.75" customHeight="1" outlineLevel="3">
      <c r="A260" s="173" t="s">
        <v>325</v>
      </c>
      <c r="B260" s="171" t="s">
        <v>770</v>
      </c>
      <c r="C260" s="171" t="s">
        <v>780</v>
      </c>
      <c r="D260" s="171" t="s">
        <v>326</v>
      </c>
      <c r="E260" s="171" t="s">
        <v>275</v>
      </c>
      <c r="F260" s="172">
        <f>SUM(F261)</f>
        <v>465.2</v>
      </c>
      <c r="G260" s="172">
        <f aca="true" t="shared" si="116" ref="G260:M260">SUM(G261)</f>
        <v>359</v>
      </c>
      <c r="H260" s="172">
        <f t="shared" si="116"/>
        <v>0</v>
      </c>
      <c r="I260" s="172">
        <f t="shared" si="116"/>
        <v>359</v>
      </c>
      <c r="J260" s="172">
        <f t="shared" si="116"/>
        <v>0</v>
      </c>
      <c r="K260" s="172">
        <f t="shared" si="116"/>
        <v>359</v>
      </c>
      <c r="L260" s="172">
        <f t="shared" si="116"/>
        <v>599.8</v>
      </c>
      <c r="M260" s="172">
        <f t="shared" si="116"/>
        <v>0</v>
      </c>
    </row>
    <row r="261" spans="1:13" ht="94.5" customHeight="1" outlineLevel="4">
      <c r="A261" s="173" t="s">
        <v>657</v>
      </c>
      <c r="B261" s="171" t="s">
        <v>770</v>
      </c>
      <c r="C261" s="171" t="s">
        <v>780</v>
      </c>
      <c r="D261" s="171" t="s">
        <v>326</v>
      </c>
      <c r="E261" s="171" t="s">
        <v>281</v>
      </c>
      <c r="F261" s="172">
        <v>465.2</v>
      </c>
      <c r="G261" s="172">
        <v>359</v>
      </c>
      <c r="H261" s="172">
        <v>0</v>
      </c>
      <c r="I261" s="172">
        <v>359</v>
      </c>
      <c r="J261" s="172">
        <v>0</v>
      </c>
      <c r="K261" s="172">
        <v>359</v>
      </c>
      <c r="L261" s="172">
        <v>599.8</v>
      </c>
      <c r="M261" s="172"/>
    </row>
    <row r="262" spans="1:13" ht="204.75" outlineLevel="4">
      <c r="A262" s="173" t="s">
        <v>329</v>
      </c>
      <c r="B262" s="171" t="s">
        <v>770</v>
      </c>
      <c r="C262" s="171" t="s">
        <v>780</v>
      </c>
      <c r="D262" s="171" t="s">
        <v>330</v>
      </c>
      <c r="E262" s="171" t="s">
        <v>275</v>
      </c>
      <c r="F262" s="172">
        <f>SUM(F263)</f>
        <v>141.957</v>
      </c>
      <c r="G262" s="172">
        <f aca="true" t="shared" si="117" ref="G262:M262">SUM(G263)</f>
        <v>0</v>
      </c>
      <c r="H262" s="172">
        <f t="shared" si="117"/>
        <v>0</v>
      </c>
      <c r="I262" s="172">
        <f t="shared" si="117"/>
        <v>0</v>
      </c>
      <c r="J262" s="172">
        <f t="shared" si="117"/>
        <v>0</v>
      </c>
      <c r="K262" s="172">
        <f t="shared" si="117"/>
        <v>0</v>
      </c>
      <c r="L262" s="172">
        <f t="shared" si="117"/>
        <v>0</v>
      </c>
      <c r="M262" s="172">
        <f t="shared" si="117"/>
        <v>0</v>
      </c>
    </row>
    <row r="263" spans="1:13" ht="96.75" customHeight="1" outlineLevel="4">
      <c r="A263" s="173" t="s">
        <v>280</v>
      </c>
      <c r="B263" s="171" t="s">
        <v>770</v>
      </c>
      <c r="C263" s="171" t="s">
        <v>780</v>
      </c>
      <c r="D263" s="171" t="s">
        <v>790</v>
      </c>
      <c r="E263" s="171" t="s">
        <v>281</v>
      </c>
      <c r="F263" s="172">
        <v>141.957</v>
      </c>
      <c r="G263" s="172"/>
      <c r="H263" s="172"/>
      <c r="I263" s="172"/>
      <c r="J263" s="172"/>
      <c r="K263" s="172"/>
      <c r="L263" s="172"/>
      <c r="M263" s="172"/>
    </row>
    <row r="264" spans="1:13" ht="204.75" customHeight="1" outlineLevel="4">
      <c r="A264" s="173" t="s">
        <v>791</v>
      </c>
      <c r="B264" s="171" t="s">
        <v>770</v>
      </c>
      <c r="C264" s="171" t="s">
        <v>780</v>
      </c>
      <c r="D264" s="171" t="s">
        <v>332</v>
      </c>
      <c r="E264" s="171" t="s">
        <v>275</v>
      </c>
      <c r="F264" s="172">
        <f>SUM(F265)</f>
        <v>465.2</v>
      </c>
      <c r="G264" s="172">
        <f aca="true" t="shared" si="118" ref="G264:M264">SUM(G265)</f>
        <v>0</v>
      </c>
      <c r="H264" s="172">
        <f t="shared" si="118"/>
        <v>0</v>
      </c>
      <c r="I264" s="172">
        <f t="shared" si="118"/>
        <v>0</v>
      </c>
      <c r="J264" s="172">
        <f t="shared" si="118"/>
        <v>0</v>
      </c>
      <c r="K264" s="172">
        <f t="shared" si="118"/>
        <v>0</v>
      </c>
      <c r="L264" s="172">
        <f t="shared" si="118"/>
        <v>599.8</v>
      </c>
      <c r="M264" s="172">
        <f t="shared" si="118"/>
        <v>0</v>
      </c>
    </row>
    <row r="265" spans="1:13" ht="94.5" customHeight="1" outlineLevel="4">
      <c r="A265" s="173" t="s">
        <v>657</v>
      </c>
      <c r="B265" s="171" t="s">
        <v>770</v>
      </c>
      <c r="C265" s="171" t="s">
        <v>780</v>
      </c>
      <c r="D265" s="171" t="s">
        <v>332</v>
      </c>
      <c r="E265" s="171" t="s">
        <v>281</v>
      </c>
      <c r="F265" s="172">
        <v>465.2</v>
      </c>
      <c r="G265" s="172"/>
      <c r="H265" s="172"/>
      <c r="I265" s="172"/>
      <c r="J265" s="172"/>
      <c r="K265" s="172"/>
      <c r="L265" s="172">
        <v>599.8</v>
      </c>
      <c r="M265" s="172"/>
    </row>
    <row r="266" spans="1:13" ht="110.25" customHeight="1" outlineLevel="3">
      <c r="A266" s="173" t="s">
        <v>776</v>
      </c>
      <c r="B266" s="171" t="s">
        <v>770</v>
      </c>
      <c r="C266" s="171" t="s">
        <v>780</v>
      </c>
      <c r="D266" s="171" t="s">
        <v>340</v>
      </c>
      <c r="E266" s="171" t="s">
        <v>275</v>
      </c>
      <c r="F266" s="172">
        <f>SUM(F267:F268)</f>
        <v>93</v>
      </c>
      <c r="G266" s="172">
        <f aca="true" t="shared" si="119" ref="G266:M266">SUM(G267:G268)</f>
        <v>80</v>
      </c>
      <c r="H266" s="172">
        <f t="shared" si="119"/>
        <v>0</v>
      </c>
      <c r="I266" s="172">
        <f t="shared" si="119"/>
        <v>80</v>
      </c>
      <c r="J266" s="172">
        <f t="shared" si="119"/>
        <v>0</v>
      </c>
      <c r="K266" s="172">
        <f t="shared" si="119"/>
        <v>80</v>
      </c>
      <c r="L266" s="172">
        <f t="shared" si="119"/>
        <v>93</v>
      </c>
      <c r="M266" s="172">
        <f t="shared" si="119"/>
        <v>0</v>
      </c>
    </row>
    <row r="267" spans="1:13" ht="35.25" customHeight="1" outlineLevel="4">
      <c r="A267" s="173" t="s">
        <v>658</v>
      </c>
      <c r="B267" s="171" t="s">
        <v>770</v>
      </c>
      <c r="C267" s="171" t="s">
        <v>780</v>
      </c>
      <c r="D267" s="171" t="s">
        <v>340</v>
      </c>
      <c r="E267" s="171" t="s">
        <v>283</v>
      </c>
      <c r="F267" s="172">
        <v>49</v>
      </c>
      <c r="G267" s="172">
        <v>40</v>
      </c>
      <c r="H267" s="172">
        <v>0</v>
      </c>
      <c r="I267" s="172">
        <v>40</v>
      </c>
      <c r="J267" s="172">
        <v>0</v>
      </c>
      <c r="K267" s="172">
        <v>40</v>
      </c>
      <c r="L267" s="172">
        <v>49</v>
      </c>
      <c r="M267" s="172"/>
    </row>
    <row r="268" spans="1:13" ht="61.5" customHeight="1" outlineLevel="4">
      <c r="A268" s="173" t="s">
        <v>750</v>
      </c>
      <c r="B268" s="171" t="s">
        <v>770</v>
      </c>
      <c r="C268" s="171" t="s">
        <v>780</v>
      </c>
      <c r="D268" s="171" t="s">
        <v>340</v>
      </c>
      <c r="E268" s="171" t="s">
        <v>302</v>
      </c>
      <c r="F268" s="172">
        <v>44</v>
      </c>
      <c r="G268" s="172">
        <v>40</v>
      </c>
      <c r="H268" s="172">
        <v>0</v>
      </c>
      <c r="I268" s="172">
        <v>40</v>
      </c>
      <c r="J268" s="172">
        <v>0</v>
      </c>
      <c r="K268" s="172">
        <v>40</v>
      </c>
      <c r="L268" s="172">
        <v>44</v>
      </c>
      <c r="M268" s="172"/>
    </row>
    <row r="269" spans="1:13" ht="171.75" customHeight="1" outlineLevel="3">
      <c r="A269" s="173" t="s">
        <v>792</v>
      </c>
      <c r="B269" s="171" t="s">
        <v>770</v>
      </c>
      <c r="C269" s="171" t="s">
        <v>780</v>
      </c>
      <c r="D269" s="171" t="s">
        <v>349</v>
      </c>
      <c r="E269" s="171" t="s">
        <v>275</v>
      </c>
      <c r="F269" s="172">
        <f>SUM(F270)</f>
        <v>90</v>
      </c>
      <c r="G269" s="172">
        <f aca="true" t="shared" si="120" ref="G269:M269">SUM(G270)</f>
        <v>56</v>
      </c>
      <c r="H269" s="172">
        <f t="shared" si="120"/>
        <v>0</v>
      </c>
      <c r="I269" s="172">
        <f t="shared" si="120"/>
        <v>56</v>
      </c>
      <c r="J269" s="172">
        <f t="shared" si="120"/>
        <v>0</v>
      </c>
      <c r="K269" s="172">
        <f t="shared" si="120"/>
        <v>56</v>
      </c>
      <c r="L269" s="172">
        <f t="shared" si="120"/>
        <v>0</v>
      </c>
      <c r="M269" s="172">
        <f t="shared" si="120"/>
        <v>0</v>
      </c>
    </row>
    <row r="270" spans="1:13" ht="33" customHeight="1" outlineLevel="4">
      <c r="A270" s="173" t="s">
        <v>658</v>
      </c>
      <c r="B270" s="171" t="s">
        <v>770</v>
      </c>
      <c r="C270" s="171" t="s">
        <v>780</v>
      </c>
      <c r="D270" s="171" t="s">
        <v>349</v>
      </c>
      <c r="E270" s="171" t="s">
        <v>283</v>
      </c>
      <c r="F270" s="172">
        <v>90</v>
      </c>
      <c r="G270" s="172">
        <v>56</v>
      </c>
      <c r="H270" s="172">
        <v>0</v>
      </c>
      <c r="I270" s="172">
        <v>56</v>
      </c>
      <c r="J270" s="172">
        <v>0</v>
      </c>
      <c r="K270" s="172">
        <v>56</v>
      </c>
      <c r="L270" s="172"/>
      <c r="M270" s="172"/>
    </row>
    <row r="271" spans="1:13" ht="141.75" customHeight="1" outlineLevel="3">
      <c r="A271" s="173" t="s">
        <v>793</v>
      </c>
      <c r="B271" s="171" t="s">
        <v>770</v>
      </c>
      <c r="C271" s="171" t="s">
        <v>780</v>
      </c>
      <c r="D271" s="171" t="s">
        <v>351</v>
      </c>
      <c r="E271" s="171" t="s">
        <v>275</v>
      </c>
      <c r="F271" s="172">
        <f>SUM(F272:F273)</f>
        <v>44</v>
      </c>
      <c r="G271" s="172">
        <f aca="true" t="shared" si="121" ref="G271:M271">SUM(G272:G273)</f>
        <v>40</v>
      </c>
      <c r="H271" s="172">
        <f t="shared" si="121"/>
        <v>0</v>
      </c>
      <c r="I271" s="172">
        <f t="shared" si="121"/>
        <v>40</v>
      </c>
      <c r="J271" s="172">
        <f t="shared" si="121"/>
        <v>0</v>
      </c>
      <c r="K271" s="172">
        <f t="shared" si="121"/>
        <v>40</v>
      </c>
      <c r="L271" s="172">
        <f t="shared" si="121"/>
        <v>44</v>
      </c>
      <c r="M271" s="172">
        <f t="shared" si="121"/>
        <v>0</v>
      </c>
    </row>
    <row r="272" spans="1:13" ht="33" customHeight="1" outlineLevel="4">
      <c r="A272" s="173" t="s">
        <v>658</v>
      </c>
      <c r="B272" s="171" t="s">
        <v>770</v>
      </c>
      <c r="C272" s="171" t="s">
        <v>780</v>
      </c>
      <c r="D272" s="171" t="s">
        <v>351</v>
      </c>
      <c r="E272" s="171" t="s">
        <v>283</v>
      </c>
      <c r="F272" s="172">
        <v>24</v>
      </c>
      <c r="G272" s="172">
        <v>20</v>
      </c>
      <c r="H272" s="172">
        <v>0</v>
      </c>
      <c r="I272" s="172">
        <v>20</v>
      </c>
      <c r="J272" s="172">
        <v>0</v>
      </c>
      <c r="K272" s="172">
        <v>20</v>
      </c>
      <c r="L272" s="172">
        <v>24</v>
      </c>
      <c r="M272" s="172"/>
    </row>
    <row r="273" spans="1:13" ht="64.5" customHeight="1" outlineLevel="4">
      <c r="A273" s="173" t="s">
        <v>750</v>
      </c>
      <c r="B273" s="171" t="s">
        <v>770</v>
      </c>
      <c r="C273" s="171" t="s">
        <v>780</v>
      </c>
      <c r="D273" s="171" t="s">
        <v>351</v>
      </c>
      <c r="E273" s="171" t="s">
        <v>302</v>
      </c>
      <c r="F273" s="172">
        <v>20</v>
      </c>
      <c r="G273" s="172">
        <v>20</v>
      </c>
      <c r="H273" s="172">
        <v>0</v>
      </c>
      <c r="I273" s="172">
        <v>20</v>
      </c>
      <c r="J273" s="172">
        <v>0</v>
      </c>
      <c r="K273" s="172">
        <v>20</v>
      </c>
      <c r="L273" s="172">
        <v>20</v>
      </c>
      <c r="M273" s="172"/>
    </row>
    <row r="274" spans="1:13" ht="110.25" outlineLevel="3">
      <c r="A274" s="173" t="s">
        <v>777</v>
      </c>
      <c r="B274" s="171" t="s">
        <v>770</v>
      </c>
      <c r="C274" s="171" t="s">
        <v>780</v>
      </c>
      <c r="D274" s="171" t="s">
        <v>371</v>
      </c>
      <c r="E274" s="171" t="s">
        <v>275</v>
      </c>
      <c r="F274" s="172">
        <f aca="true" t="shared" si="122" ref="F274:M274">SUM(F275:F275)</f>
        <v>40</v>
      </c>
      <c r="G274" s="172">
        <f t="shared" si="122"/>
        <v>44</v>
      </c>
      <c r="H274" s="172">
        <f t="shared" si="122"/>
        <v>0</v>
      </c>
      <c r="I274" s="172">
        <f t="shared" si="122"/>
        <v>44</v>
      </c>
      <c r="J274" s="172">
        <f t="shared" si="122"/>
        <v>0</v>
      </c>
      <c r="K274" s="172">
        <f t="shared" si="122"/>
        <v>44</v>
      </c>
      <c r="L274" s="172">
        <f t="shared" si="122"/>
        <v>17.036</v>
      </c>
      <c r="M274" s="172">
        <f t="shared" si="122"/>
        <v>0</v>
      </c>
    </row>
    <row r="275" spans="1:13" ht="33" customHeight="1" outlineLevel="4">
      <c r="A275" s="173" t="s">
        <v>658</v>
      </c>
      <c r="B275" s="171" t="s">
        <v>770</v>
      </c>
      <c r="C275" s="171" t="s">
        <v>780</v>
      </c>
      <c r="D275" s="171" t="s">
        <v>371</v>
      </c>
      <c r="E275" s="171" t="s">
        <v>283</v>
      </c>
      <c r="F275" s="172">
        <v>40</v>
      </c>
      <c r="G275" s="172">
        <v>44</v>
      </c>
      <c r="H275" s="172">
        <v>0</v>
      </c>
      <c r="I275" s="172">
        <v>44</v>
      </c>
      <c r="J275" s="172">
        <v>0</v>
      </c>
      <c r="K275" s="172">
        <v>44</v>
      </c>
      <c r="L275" s="172">
        <v>17.036</v>
      </c>
      <c r="M275" s="172"/>
    </row>
    <row r="276" spans="1:13" ht="190.5" customHeight="1" outlineLevel="3">
      <c r="A276" s="173" t="s">
        <v>778</v>
      </c>
      <c r="B276" s="171" t="s">
        <v>770</v>
      </c>
      <c r="C276" s="171" t="s">
        <v>780</v>
      </c>
      <c r="D276" s="171" t="s">
        <v>379</v>
      </c>
      <c r="E276" s="171" t="s">
        <v>275</v>
      </c>
      <c r="F276" s="172">
        <f>SUM(F277)</f>
        <v>5</v>
      </c>
      <c r="G276" s="172">
        <f aca="true" t="shared" si="123" ref="G276:M276">SUM(G277)</f>
        <v>5</v>
      </c>
      <c r="H276" s="172">
        <f t="shared" si="123"/>
        <v>0</v>
      </c>
      <c r="I276" s="172">
        <f t="shared" si="123"/>
        <v>5</v>
      </c>
      <c r="J276" s="172">
        <f t="shared" si="123"/>
        <v>0</v>
      </c>
      <c r="K276" s="172">
        <f t="shared" si="123"/>
        <v>5</v>
      </c>
      <c r="L276" s="172">
        <f t="shared" si="123"/>
        <v>5</v>
      </c>
      <c r="M276" s="172">
        <f t="shared" si="123"/>
        <v>0</v>
      </c>
    </row>
    <row r="277" spans="1:13" ht="34.5" customHeight="1" outlineLevel="4">
      <c r="A277" s="173" t="s">
        <v>658</v>
      </c>
      <c r="B277" s="171" t="s">
        <v>770</v>
      </c>
      <c r="C277" s="171" t="s">
        <v>780</v>
      </c>
      <c r="D277" s="171" t="s">
        <v>379</v>
      </c>
      <c r="E277" s="171" t="s">
        <v>283</v>
      </c>
      <c r="F277" s="172">
        <v>5</v>
      </c>
      <c r="G277" s="172">
        <v>5</v>
      </c>
      <c r="H277" s="172">
        <v>0</v>
      </c>
      <c r="I277" s="172">
        <v>5</v>
      </c>
      <c r="J277" s="172">
        <v>0</v>
      </c>
      <c r="K277" s="172">
        <v>5</v>
      </c>
      <c r="L277" s="172">
        <v>5</v>
      </c>
      <c r="M277" s="172"/>
    </row>
    <row r="278" spans="1:13" ht="157.5" outlineLevel="3">
      <c r="A278" s="173" t="s">
        <v>794</v>
      </c>
      <c r="B278" s="171" t="s">
        <v>770</v>
      </c>
      <c r="C278" s="171" t="s">
        <v>780</v>
      </c>
      <c r="D278" s="171" t="s">
        <v>381</v>
      </c>
      <c r="E278" s="171" t="s">
        <v>275</v>
      </c>
      <c r="F278" s="175">
        <f>SUM(F279:F280)</f>
        <v>1663.3374</v>
      </c>
      <c r="G278" s="172">
        <f aca="true" t="shared" si="124" ref="G278:M278">SUM(G279:G280)</f>
        <v>1460</v>
      </c>
      <c r="H278" s="172">
        <f t="shared" si="124"/>
        <v>0</v>
      </c>
      <c r="I278" s="172">
        <f t="shared" si="124"/>
        <v>1460</v>
      </c>
      <c r="J278" s="172">
        <f t="shared" si="124"/>
        <v>0</v>
      </c>
      <c r="K278" s="172">
        <f t="shared" si="124"/>
        <v>1460</v>
      </c>
      <c r="L278" s="172">
        <f t="shared" si="124"/>
        <v>1667</v>
      </c>
      <c r="M278" s="172">
        <f t="shared" si="124"/>
        <v>1667</v>
      </c>
    </row>
    <row r="279" spans="1:13" ht="33.75" customHeight="1" outlineLevel="4">
      <c r="A279" s="173" t="s">
        <v>658</v>
      </c>
      <c r="B279" s="171" t="s">
        <v>770</v>
      </c>
      <c r="C279" s="171" t="s">
        <v>780</v>
      </c>
      <c r="D279" s="171" t="s">
        <v>381</v>
      </c>
      <c r="E279" s="171" t="s">
        <v>283</v>
      </c>
      <c r="F279" s="172">
        <v>895</v>
      </c>
      <c r="G279" s="172">
        <v>760</v>
      </c>
      <c r="H279" s="172">
        <v>0</v>
      </c>
      <c r="I279" s="172">
        <v>760</v>
      </c>
      <c r="J279" s="172">
        <v>0</v>
      </c>
      <c r="K279" s="172">
        <v>760</v>
      </c>
      <c r="L279" s="172">
        <v>895</v>
      </c>
      <c r="M279" s="172">
        <v>895</v>
      </c>
    </row>
    <row r="280" spans="1:13" ht="61.5" customHeight="1" outlineLevel="4">
      <c r="A280" s="173" t="s">
        <v>750</v>
      </c>
      <c r="B280" s="171" t="s">
        <v>770</v>
      </c>
      <c r="C280" s="171" t="s">
        <v>780</v>
      </c>
      <c r="D280" s="171" t="s">
        <v>381</v>
      </c>
      <c r="E280" s="171" t="s">
        <v>302</v>
      </c>
      <c r="F280" s="175">
        <v>768.3374</v>
      </c>
      <c r="G280" s="172">
        <v>700</v>
      </c>
      <c r="H280" s="172">
        <v>0</v>
      </c>
      <c r="I280" s="172">
        <v>700</v>
      </c>
      <c r="J280" s="172">
        <v>0</v>
      </c>
      <c r="K280" s="172">
        <v>700</v>
      </c>
      <c r="L280" s="172">
        <v>772</v>
      </c>
      <c r="M280" s="172">
        <v>772</v>
      </c>
    </row>
    <row r="281" spans="1:13" ht="108.75" customHeight="1" outlineLevel="4">
      <c r="A281" s="173" t="s">
        <v>795</v>
      </c>
      <c r="B281" s="171" t="s">
        <v>770</v>
      </c>
      <c r="C281" s="171" t="s">
        <v>780</v>
      </c>
      <c r="D281" s="171" t="s">
        <v>638</v>
      </c>
      <c r="E281" s="171" t="s">
        <v>275</v>
      </c>
      <c r="F281" s="172">
        <f>SUM(F282)</f>
        <v>50</v>
      </c>
      <c r="G281" s="172">
        <f aca="true" t="shared" si="125" ref="G281:M281">SUM(G282)</f>
        <v>0</v>
      </c>
      <c r="H281" s="172">
        <f t="shared" si="125"/>
        <v>0</v>
      </c>
      <c r="I281" s="172">
        <f t="shared" si="125"/>
        <v>0</v>
      </c>
      <c r="J281" s="172">
        <f t="shared" si="125"/>
        <v>0</v>
      </c>
      <c r="K281" s="172">
        <f t="shared" si="125"/>
        <v>0</v>
      </c>
      <c r="L281" s="172">
        <f t="shared" si="125"/>
        <v>0</v>
      </c>
      <c r="M281" s="172">
        <f t="shared" si="125"/>
        <v>0</v>
      </c>
    </row>
    <row r="282" spans="1:13" ht="33" customHeight="1" outlineLevel="4">
      <c r="A282" s="173" t="s">
        <v>658</v>
      </c>
      <c r="B282" s="171" t="s">
        <v>770</v>
      </c>
      <c r="C282" s="171" t="s">
        <v>780</v>
      </c>
      <c r="D282" s="171" t="s">
        <v>638</v>
      </c>
      <c r="E282" s="171" t="s">
        <v>283</v>
      </c>
      <c r="F282" s="172">
        <v>50</v>
      </c>
      <c r="G282" s="172"/>
      <c r="H282" s="172"/>
      <c r="I282" s="172"/>
      <c r="J282" s="172"/>
      <c r="K282" s="172"/>
      <c r="L282" s="172"/>
      <c r="M282" s="172"/>
    </row>
    <row r="283" spans="1:13" ht="111.75" customHeight="1" outlineLevel="4">
      <c r="A283" s="173" t="s">
        <v>796</v>
      </c>
      <c r="B283" s="171" t="s">
        <v>770</v>
      </c>
      <c r="C283" s="171" t="s">
        <v>780</v>
      </c>
      <c r="D283" s="171" t="s">
        <v>641</v>
      </c>
      <c r="E283" s="171" t="s">
        <v>275</v>
      </c>
      <c r="F283" s="172">
        <f aca="true" t="shared" si="126" ref="F283:M283">SUM(F284:F284)</f>
        <v>750</v>
      </c>
      <c r="G283" s="172">
        <f t="shared" si="126"/>
        <v>0</v>
      </c>
      <c r="H283" s="172">
        <f t="shared" si="126"/>
        <v>0</v>
      </c>
      <c r="I283" s="172">
        <f t="shared" si="126"/>
        <v>0</v>
      </c>
      <c r="J283" s="172">
        <f t="shared" si="126"/>
        <v>0</v>
      </c>
      <c r="K283" s="172">
        <f t="shared" si="126"/>
        <v>0</v>
      </c>
      <c r="L283" s="172">
        <f t="shared" si="126"/>
        <v>0</v>
      </c>
      <c r="M283" s="172">
        <f t="shared" si="126"/>
        <v>0</v>
      </c>
    </row>
    <row r="284" spans="1:13" ht="30" customHeight="1" outlineLevel="4">
      <c r="A284" s="173" t="s">
        <v>658</v>
      </c>
      <c r="B284" s="171" t="s">
        <v>770</v>
      </c>
      <c r="C284" s="171" t="s">
        <v>780</v>
      </c>
      <c r="D284" s="171" t="s">
        <v>641</v>
      </c>
      <c r="E284" s="171" t="s">
        <v>283</v>
      </c>
      <c r="F284" s="172">
        <v>750</v>
      </c>
      <c r="G284" s="172"/>
      <c r="H284" s="172"/>
      <c r="I284" s="172"/>
      <c r="J284" s="172"/>
      <c r="K284" s="172"/>
      <c r="L284" s="172"/>
      <c r="M284" s="172"/>
    </row>
    <row r="285" spans="1:13" ht="47.25" outlineLevel="2">
      <c r="A285" s="180" t="s">
        <v>724</v>
      </c>
      <c r="B285" s="168" t="s">
        <v>770</v>
      </c>
      <c r="C285" s="168" t="s">
        <v>725</v>
      </c>
      <c r="D285" s="168" t="s">
        <v>651</v>
      </c>
      <c r="E285" s="168" t="s">
        <v>275</v>
      </c>
      <c r="F285" s="169">
        <f>SUM(F286)</f>
        <v>177.4</v>
      </c>
      <c r="G285" s="169">
        <f aca="true" t="shared" si="127" ref="G285:M285">SUM(G286)</f>
        <v>227.5</v>
      </c>
      <c r="H285" s="169">
        <f t="shared" si="127"/>
        <v>0</v>
      </c>
      <c r="I285" s="169">
        <f t="shared" si="127"/>
        <v>227.5</v>
      </c>
      <c r="J285" s="169">
        <f t="shared" si="127"/>
        <v>0</v>
      </c>
      <c r="K285" s="169">
        <f t="shared" si="127"/>
        <v>227.5</v>
      </c>
      <c r="L285" s="169">
        <f t="shared" si="127"/>
        <v>177.4</v>
      </c>
      <c r="M285" s="169">
        <f t="shared" si="127"/>
        <v>0</v>
      </c>
    </row>
    <row r="286" spans="1:13" ht="110.25" outlineLevel="3">
      <c r="A286" s="173" t="s">
        <v>777</v>
      </c>
      <c r="B286" s="171" t="s">
        <v>770</v>
      </c>
      <c r="C286" s="171" t="s">
        <v>725</v>
      </c>
      <c r="D286" s="171" t="s">
        <v>371</v>
      </c>
      <c r="E286" s="171" t="s">
        <v>275</v>
      </c>
      <c r="F286" s="172">
        <f>SUM(F287:F288)</f>
        <v>177.4</v>
      </c>
      <c r="G286" s="172">
        <f aca="true" t="shared" si="128" ref="G286:M286">SUM(G287:G288)</f>
        <v>227.5</v>
      </c>
      <c r="H286" s="172">
        <f t="shared" si="128"/>
        <v>0</v>
      </c>
      <c r="I286" s="172">
        <f t="shared" si="128"/>
        <v>227.5</v>
      </c>
      <c r="J286" s="172">
        <f t="shared" si="128"/>
        <v>0</v>
      </c>
      <c r="K286" s="172">
        <f t="shared" si="128"/>
        <v>227.5</v>
      </c>
      <c r="L286" s="172">
        <f t="shared" si="128"/>
        <v>177.4</v>
      </c>
      <c r="M286" s="172">
        <f t="shared" si="128"/>
        <v>0</v>
      </c>
    </row>
    <row r="287" spans="1:13" ht="33" customHeight="1" outlineLevel="4">
      <c r="A287" s="173" t="s">
        <v>658</v>
      </c>
      <c r="B287" s="171" t="s">
        <v>770</v>
      </c>
      <c r="C287" s="171" t="s">
        <v>725</v>
      </c>
      <c r="D287" s="171" t="s">
        <v>371</v>
      </c>
      <c r="E287" s="171" t="s">
        <v>283</v>
      </c>
      <c r="F287" s="172">
        <v>153.4</v>
      </c>
      <c r="G287" s="172">
        <v>227.5</v>
      </c>
      <c r="H287" s="172">
        <v>0</v>
      </c>
      <c r="I287" s="172">
        <v>227.5</v>
      </c>
      <c r="J287" s="172">
        <v>0</v>
      </c>
      <c r="K287" s="172">
        <v>227.5</v>
      </c>
      <c r="L287" s="172">
        <v>153.4</v>
      </c>
      <c r="M287" s="172"/>
    </row>
    <row r="288" spans="1:13" ht="62.25" customHeight="1" outlineLevel="4">
      <c r="A288" s="173" t="s">
        <v>750</v>
      </c>
      <c r="B288" s="171" t="s">
        <v>770</v>
      </c>
      <c r="C288" s="171" t="s">
        <v>725</v>
      </c>
      <c r="D288" s="171" t="s">
        <v>371</v>
      </c>
      <c r="E288" s="171" t="s">
        <v>302</v>
      </c>
      <c r="F288" s="172">
        <v>24</v>
      </c>
      <c r="G288" s="172"/>
      <c r="H288" s="172"/>
      <c r="I288" s="172"/>
      <c r="J288" s="172"/>
      <c r="K288" s="172"/>
      <c r="L288" s="172">
        <v>24</v>
      </c>
      <c r="M288" s="172"/>
    </row>
    <row r="289" spans="1:13" ht="31.5" outlineLevel="2">
      <c r="A289" s="180" t="s">
        <v>727</v>
      </c>
      <c r="B289" s="168" t="s">
        <v>770</v>
      </c>
      <c r="C289" s="168" t="s">
        <v>728</v>
      </c>
      <c r="D289" s="168" t="s">
        <v>651</v>
      </c>
      <c r="E289" s="168" t="s">
        <v>275</v>
      </c>
      <c r="F289" s="169">
        <f>SUM(F290,F292,F295,F298)</f>
        <v>885.1999999999999</v>
      </c>
      <c r="G289" s="169">
        <f aca="true" t="shared" si="129" ref="G289:M289">SUM(G290,G292,G295,G298)</f>
        <v>725.6</v>
      </c>
      <c r="H289" s="169">
        <f t="shared" si="129"/>
        <v>0</v>
      </c>
      <c r="I289" s="169">
        <f t="shared" si="129"/>
        <v>725.6</v>
      </c>
      <c r="J289" s="169">
        <f t="shared" si="129"/>
        <v>0</v>
      </c>
      <c r="K289" s="169">
        <f t="shared" si="129"/>
        <v>725.6</v>
      </c>
      <c r="L289" s="169">
        <f t="shared" si="129"/>
        <v>971.5999999999999</v>
      </c>
      <c r="M289" s="169">
        <f t="shared" si="129"/>
        <v>369.6</v>
      </c>
    </row>
    <row r="290" spans="1:13" ht="129" customHeight="1" outlineLevel="3">
      <c r="A290" s="173" t="s">
        <v>797</v>
      </c>
      <c r="B290" s="171" t="s">
        <v>770</v>
      </c>
      <c r="C290" s="171" t="s">
        <v>728</v>
      </c>
      <c r="D290" s="171" t="s">
        <v>336</v>
      </c>
      <c r="E290" s="171" t="s">
        <v>275</v>
      </c>
      <c r="F290" s="172">
        <f>SUM(F291)</f>
        <v>402</v>
      </c>
      <c r="G290" s="172">
        <f aca="true" t="shared" si="130" ref="G290:M290">SUM(G291)</f>
        <v>402</v>
      </c>
      <c r="H290" s="172">
        <f t="shared" si="130"/>
        <v>0</v>
      </c>
      <c r="I290" s="172">
        <f t="shared" si="130"/>
        <v>402</v>
      </c>
      <c r="J290" s="172">
        <f t="shared" si="130"/>
        <v>0</v>
      </c>
      <c r="K290" s="172">
        <f t="shared" si="130"/>
        <v>402</v>
      </c>
      <c r="L290" s="172">
        <f t="shared" si="130"/>
        <v>402</v>
      </c>
      <c r="M290" s="172">
        <f t="shared" si="130"/>
        <v>0</v>
      </c>
    </row>
    <row r="291" spans="1:13" ht="30.75" customHeight="1" outlineLevel="4">
      <c r="A291" s="173" t="s">
        <v>658</v>
      </c>
      <c r="B291" s="171" t="s">
        <v>770</v>
      </c>
      <c r="C291" s="171" t="s">
        <v>728</v>
      </c>
      <c r="D291" s="171" t="s">
        <v>336</v>
      </c>
      <c r="E291" s="171" t="s">
        <v>283</v>
      </c>
      <c r="F291" s="172">
        <v>402</v>
      </c>
      <c r="G291" s="172">
        <v>402</v>
      </c>
      <c r="H291" s="172">
        <v>0</v>
      </c>
      <c r="I291" s="172">
        <v>402</v>
      </c>
      <c r="J291" s="172">
        <v>0</v>
      </c>
      <c r="K291" s="172">
        <v>402</v>
      </c>
      <c r="L291" s="172">
        <v>402</v>
      </c>
      <c r="M291" s="172"/>
    </row>
    <row r="292" spans="1:13" ht="94.5" customHeight="1" outlineLevel="3">
      <c r="A292" s="173" t="s">
        <v>798</v>
      </c>
      <c r="B292" s="171" t="s">
        <v>770</v>
      </c>
      <c r="C292" s="171" t="s">
        <v>728</v>
      </c>
      <c r="D292" s="171" t="s">
        <v>338</v>
      </c>
      <c r="E292" s="171" t="s">
        <v>275</v>
      </c>
      <c r="F292" s="172">
        <f>SUM(F293:F294)</f>
        <v>206</v>
      </c>
      <c r="G292" s="172">
        <f aca="true" t="shared" si="131" ref="G292:M292">SUM(G293:G294)</f>
        <v>315.2</v>
      </c>
      <c r="H292" s="172">
        <f t="shared" si="131"/>
        <v>0</v>
      </c>
      <c r="I292" s="172">
        <f t="shared" si="131"/>
        <v>315.2</v>
      </c>
      <c r="J292" s="172">
        <f t="shared" si="131"/>
        <v>0</v>
      </c>
      <c r="K292" s="172">
        <f t="shared" si="131"/>
        <v>315.2</v>
      </c>
      <c r="L292" s="172">
        <f t="shared" si="131"/>
        <v>200</v>
      </c>
      <c r="M292" s="172">
        <f t="shared" si="131"/>
        <v>0</v>
      </c>
    </row>
    <row r="293" spans="1:13" ht="30.75" customHeight="1" outlineLevel="4">
      <c r="A293" s="173" t="s">
        <v>658</v>
      </c>
      <c r="B293" s="171" t="s">
        <v>770</v>
      </c>
      <c r="C293" s="171" t="s">
        <v>728</v>
      </c>
      <c r="D293" s="171" t="s">
        <v>338</v>
      </c>
      <c r="E293" s="171" t="s">
        <v>283</v>
      </c>
      <c r="F293" s="172">
        <v>175.814</v>
      </c>
      <c r="G293" s="172">
        <v>267.2</v>
      </c>
      <c r="H293" s="172">
        <v>0</v>
      </c>
      <c r="I293" s="172">
        <v>267.2</v>
      </c>
      <c r="J293" s="172">
        <v>0</v>
      </c>
      <c r="K293" s="172">
        <v>267.2</v>
      </c>
      <c r="L293" s="172">
        <v>152</v>
      </c>
      <c r="M293" s="172"/>
    </row>
    <row r="294" spans="1:13" ht="63.75" customHeight="1" outlineLevel="4">
      <c r="A294" s="173" t="s">
        <v>750</v>
      </c>
      <c r="B294" s="171" t="s">
        <v>770</v>
      </c>
      <c r="C294" s="171" t="s">
        <v>728</v>
      </c>
      <c r="D294" s="171" t="s">
        <v>338</v>
      </c>
      <c r="E294" s="171" t="s">
        <v>302</v>
      </c>
      <c r="F294" s="172">
        <v>30.186</v>
      </c>
      <c r="G294" s="172">
        <v>48</v>
      </c>
      <c r="H294" s="172">
        <v>0</v>
      </c>
      <c r="I294" s="172">
        <v>48</v>
      </c>
      <c r="J294" s="172">
        <v>0</v>
      </c>
      <c r="K294" s="172">
        <v>48</v>
      </c>
      <c r="L294" s="172">
        <v>48</v>
      </c>
      <c r="M294" s="172"/>
    </row>
    <row r="295" spans="1:13" ht="142.5" customHeight="1" outlineLevel="4">
      <c r="A295" s="173" t="s">
        <v>799</v>
      </c>
      <c r="B295" s="171" t="s">
        <v>770</v>
      </c>
      <c r="C295" s="171" t="s">
        <v>728</v>
      </c>
      <c r="D295" s="171" t="s">
        <v>343</v>
      </c>
      <c r="E295" s="171" t="s">
        <v>275</v>
      </c>
      <c r="F295" s="172">
        <f>SUM(F296:F297)</f>
        <v>268.8</v>
      </c>
      <c r="G295" s="172">
        <f aca="true" t="shared" si="132" ref="G295:M295">SUM(G296:G297)</f>
        <v>0</v>
      </c>
      <c r="H295" s="172">
        <f t="shared" si="132"/>
        <v>0</v>
      </c>
      <c r="I295" s="172">
        <f t="shared" si="132"/>
        <v>0</v>
      </c>
      <c r="J295" s="172">
        <f t="shared" si="132"/>
        <v>0</v>
      </c>
      <c r="K295" s="172">
        <f t="shared" si="132"/>
        <v>0</v>
      </c>
      <c r="L295" s="172">
        <f t="shared" si="132"/>
        <v>268.8</v>
      </c>
      <c r="M295" s="172">
        <f t="shared" si="132"/>
        <v>268.8</v>
      </c>
    </row>
    <row r="296" spans="1:13" ht="33" customHeight="1" outlineLevel="4">
      <c r="A296" s="173" t="s">
        <v>658</v>
      </c>
      <c r="B296" s="171" t="s">
        <v>770</v>
      </c>
      <c r="C296" s="171" t="s">
        <v>728</v>
      </c>
      <c r="D296" s="171" t="s">
        <v>343</v>
      </c>
      <c r="E296" s="171" t="s">
        <v>283</v>
      </c>
      <c r="F296" s="172">
        <v>67.2</v>
      </c>
      <c r="G296" s="172"/>
      <c r="H296" s="172"/>
      <c r="I296" s="172"/>
      <c r="J296" s="172"/>
      <c r="K296" s="172"/>
      <c r="L296" s="172">
        <v>67.2</v>
      </c>
      <c r="M296" s="172">
        <v>67.2</v>
      </c>
    </row>
    <row r="297" spans="1:13" ht="60.75" customHeight="1" outlineLevel="4">
      <c r="A297" s="173" t="s">
        <v>750</v>
      </c>
      <c r="B297" s="171" t="s">
        <v>770</v>
      </c>
      <c r="C297" s="171" t="s">
        <v>728</v>
      </c>
      <c r="D297" s="171" t="s">
        <v>343</v>
      </c>
      <c r="E297" s="171" t="s">
        <v>302</v>
      </c>
      <c r="F297" s="172">
        <v>201.6</v>
      </c>
      <c r="G297" s="172"/>
      <c r="H297" s="172"/>
      <c r="I297" s="172"/>
      <c r="J297" s="172"/>
      <c r="K297" s="172"/>
      <c r="L297" s="172">
        <v>201.6</v>
      </c>
      <c r="M297" s="172">
        <v>201.6</v>
      </c>
    </row>
    <row r="298" spans="1:13" ht="174.75" customHeight="1" outlineLevel="4">
      <c r="A298" s="194" t="s">
        <v>800</v>
      </c>
      <c r="B298" s="171" t="s">
        <v>770</v>
      </c>
      <c r="C298" s="171" t="s">
        <v>728</v>
      </c>
      <c r="D298" s="171" t="s">
        <v>345</v>
      </c>
      <c r="E298" s="171" t="s">
        <v>275</v>
      </c>
      <c r="F298" s="172">
        <f>SUM(F299)</f>
        <v>8.4</v>
      </c>
      <c r="G298" s="172">
        <f aca="true" t="shared" si="133" ref="G298:M298">SUM(G299)</f>
        <v>8.4</v>
      </c>
      <c r="H298" s="172">
        <f t="shared" si="133"/>
        <v>0</v>
      </c>
      <c r="I298" s="172">
        <f t="shared" si="133"/>
        <v>8.4</v>
      </c>
      <c r="J298" s="172">
        <f t="shared" si="133"/>
        <v>0</v>
      </c>
      <c r="K298" s="172">
        <f t="shared" si="133"/>
        <v>8.4</v>
      </c>
      <c r="L298" s="172">
        <f t="shared" si="133"/>
        <v>100.8</v>
      </c>
      <c r="M298" s="172">
        <f t="shared" si="133"/>
        <v>100.8</v>
      </c>
    </row>
    <row r="299" spans="1:13" ht="30.75" customHeight="1" outlineLevel="4">
      <c r="A299" s="173" t="s">
        <v>658</v>
      </c>
      <c r="B299" s="171" t="s">
        <v>770</v>
      </c>
      <c r="C299" s="171" t="s">
        <v>728</v>
      </c>
      <c r="D299" s="171" t="s">
        <v>345</v>
      </c>
      <c r="E299" s="171" t="s">
        <v>283</v>
      </c>
      <c r="F299" s="172">
        <v>8.4</v>
      </c>
      <c r="G299" s="172">
        <v>8.4</v>
      </c>
      <c r="H299" s="172">
        <v>0</v>
      </c>
      <c r="I299" s="172">
        <v>8.4</v>
      </c>
      <c r="J299" s="172">
        <v>0</v>
      </c>
      <c r="K299" s="172">
        <v>8.4</v>
      </c>
      <c r="L299" s="172">
        <v>100.8</v>
      </c>
      <c r="M299" s="172">
        <v>100.8</v>
      </c>
    </row>
    <row r="300" spans="1:13" ht="31.5" outlineLevel="2">
      <c r="A300" s="180" t="s">
        <v>801</v>
      </c>
      <c r="B300" s="168" t="s">
        <v>770</v>
      </c>
      <c r="C300" s="168" t="s">
        <v>802</v>
      </c>
      <c r="D300" s="168" t="s">
        <v>651</v>
      </c>
      <c r="E300" s="168" t="s">
        <v>275</v>
      </c>
      <c r="F300" s="169">
        <f>SUM(F301,F303,F305,F307,F309,F311,F315,F317)</f>
        <v>5849.7</v>
      </c>
      <c r="G300" s="169">
        <f aca="true" t="shared" si="134" ref="G300:M300">SUM(G301,G303,G305,G307,G309,G311,G315,G317)</f>
        <v>5906</v>
      </c>
      <c r="H300" s="169">
        <f t="shared" si="134"/>
        <v>0</v>
      </c>
      <c r="I300" s="169">
        <f t="shared" si="134"/>
        <v>5906</v>
      </c>
      <c r="J300" s="169">
        <f t="shared" si="134"/>
        <v>0</v>
      </c>
      <c r="K300" s="169">
        <f t="shared" si="134"/>
        <v>5906</v>
      </c>
      <c r="L300" s="169">
        <f t="shared" si="134"/>
        <v>5824.82</v>
      </c>
      <c r="M300" s="169">
        <f t="shared" si="134"/>
        <v>5800.95</v>
      </c>
    </row>
    <row r="301" spans="1:13" ht="93.75" customHeight="1" outlineLevel="3">
      <c r="A301" s="173" t="s">
        <v>803</v>
      </c>
      <c r="B301" s="171" t="s">
        <v>770</v>
      </c>
      <c r="C301" s="171" t="s">
        <v>802</v>
      </c>
      <c r="D301" s="171" t="s">
        <v>355</v>
      </c>
      <c r="E301" s="171" t="s">
        <v>275</v>
      </c>
      <c r="F301" s="172">
        <f>SUM(F302)</f>
        <v>15</v>
      </c>
      <c r="G301" s="172">
        <f aca="true" t="shared" si="135" ref="G301:M301">SUM(G302)</f>
        <v>10</v>
      </c>
      <c r="H301" s="172">
        <f t="shared" si="135"/>
        <v>0</v>
      </c>
      <c r="I301" s="172">
        <f t="shared" si="135"/>
        <v>10</v>
      </c>
      <c r="J301" s="172">
        <f t="shared" si="135"/>
        <v>0</v>
      </c>
      <c r="K301" s="172">
        <f t="shared" si="135"/>
        <v>10</v>
      </c>
      <c r="L301" s="172">
        <f t="shared" si="135"/>
        <v>0</v>
      </c>
      <c r="M301" s="172">
        <f t="shared" si="135"/>
        <v>0</v>
      </c>
    </row>
    <row r="302" spans="1:13" ht="30" customHeight="1" outlineLevel="4">
      <c r="A302" s="173" t="s">
        <v>658</v>
      </c>
      <c r="B302" s="171" t="s">
        <v>770</v>
      </c>
      <c r="C302" s="171" t="s">
        <v>802</v>
      </c>
      <c r="D302" s="171" t="s">
        <v>355</v>
      </c>
      <c r="E302" s="171" t="s">
        <v>283</v>
      </c>
      <c r="F302" s="172">
        <v>15</v>
      </c>
      <c r="G302" s="172">
        <v>10</v>
      </c>
      <c r="H302" s="172">
        <v>0</v>
      </c>
      <c r="I302" s="172">
        <v>10</v>
      </c>
      <c r="J302" s="172">
        <v>0</v>
      </c>
      <c r="K302" s="172">
        <v>10</v>
      </c>
      <c r="L302" s="172"/>
      <c r="M302" s="172"/>
    </row>
    <row r="303" spans="1:13" ht="111" customHeight="1" outlineLevel="3">
      <c r="A303" s="173" t="s">
        <v>804</v>
      </c>
      <c r="B303" s="171" t="s">
        <v>770</v>
      </c>
      <c r="C303" s="171" t="s">
        <v>802</v>
      </c>
      <c r="D303" s="171" t="s">
        <v>357</v>
      </c>
      <c r="E303" s="171" t="s">
        <v>275</v>
      </c>
      <c r="F303" s="172">
        <f>SUM(F304)</f>
        <v>25</v>
      </c>
      <c r="G303" s="172">
        <f aca="true" t="shared" si="136" ref="G303:M303">SUM(G304)</f>
        <v>50</v>
      </c>
      <c r="H303" s="172">
        <f t="shared" si="136"/>
        <v>0</v>
      </c>
      <c r="I303" s="172">
        <f t="shared" si="136"/>
        <v>50</v>
      </c>
      <c r="J303" s="172">
        <f t="shared" si="136"/>
        <v>0</v>
      </c>
      <c r="K303" s="172">
        <f t="shared" si="136"/>
        <v>50</v>
      </c>
      <c r="L303" s="172">
        <f t="shared" si="136"/>
        <v>0</v>
      </c>
      <c r="M303" s="172">
        <f t="shared" si="136"/>
        <v>0</v>
      </c>
    </row>
    <row r="304" spans="1:13" ht="33.75" customHeight="1" outlineLevel="4">
      <c r="A304" s="173" t="s">
        <v>658</v>
      </c>
      <c r="B304" s="171" t="s">
        <v>770</v>
      </c>
      <c r="C304" s="171" t="s">
        <v>802</v>
      </c>
      <c r="D304" s="171" t="s">
        <v>357</v>
      </c>
      <c r="E304" s="171" t="s">
        <v>283</v>
      </c>
      <c r="F304" s="172">
        <v>25</v>
      </c>
      <c r="G304" s="172">
        <v>50</v>
      </c>
      <c r="H304" s="172">
        <v>0</v>
      </c>
      <c r="I304" s="172">
        <v>50</v>
      </c>
      <c r="J304" s="172">
        <v>0</v>
      </c>
      <c r="K304" s="172">
        <v>50</v>
      </c>
      <c r="L304" s="172"/>
      <c r="M304" s="172"/>
    </row>
    <row r="305" spans="1:13" ht="93" customHeight="1" outlineLevel="3">
      <c r="A305" s="173" t="s">
        <v>805</v>
      </c>
      <c r="B305" s="171" t="s">
        <v>770</v>
      </c>
      <c r="C305" s="171" t="s">
        <v>802</v>
      </c>
      <c r="D305" s="171" t="s">
        <v>359</v>
      </c>
      <c r="E305" s="171" t="s">
        <v>275</v>
      </c>
      <c r="F305" s="172">
        <f>SUM(F306)</f>
        <v>5</v>
      </c>
      <c r="G305" s="172">
        <f aca="true" t="shared" si="137" ref="G305:M305">SUM(G306)</f>
        <v>5</v>
      </c>
      <c r="H305" s="172">
        <f t="shared" si="137"/>
        <v>0</v>
      </c>
      <c r="I305" s="172">
        <f t="shared" si="137"/>
        <v>5</v>
      </c>
      <c r="J305" s="172">
        <f t="shared" si="137"/>
        <v>0</v>
      </c>
      <c r="K305" s="172">
        <f t="shared" si="137"/>
        <v>5</v>
      </c>
      <c r="L305" s="172">
        <f t="shared" si="137"/>
        <v>0</v>
      </c>
      <c r="M305" s="172">
        <f t="shared" si="137"/>
        <v>0</v>
      </c>
    </row>
    <row r="306" spans="1:13" ht="31.5" outlineLevel="4">
      <c r="A306" s="173" t="s">
        <v>661</v>
      </c>
      <c r="B306" s="171" t="s">
        <v>770</v>
      </c>
      <c r="C306" s="171" t="s">
        <v>802</v>
      </c>
      <c r="D306" s="171" t="s">
        <v>359</v>
      </c>
      <c r="E306" s="171" t="s">
        <v>293</v>
      </c>
      <c r="F306" s="172">
        <v>5</v>
      </c>
      <c r="G306" s="172">
        <v>5</v>
      </c>
      <c r="H306" s="172">
        <v>0</v>
      </c>
      <c r="I306" s="172">
        <v>5</v>
      </c>
      <c r="J306" s="172">
        <v>0</v>
      </c>
      <c r="K306" s="172">
        <v>5</v>
      </c>
      <c r="L306" s="172"/>
      <c r="M306" s="172"/>
    </row>
    <row r="307" spans="1:13" ht="93.75" customHeight="1" outlineLevel="3">
      <c r="A307" s="173" t="s">
        <v>806</v>
      </c>
      <c r="B307" s="171" t="s">
        <v>770</v>
      </c>
      <c r="C307" s="171" t="s">
        <v>802</v>
      </c>
      <c r="D307" s="171" t="s">
        <v>361</v>
      </c>
      <c r="E307" s="171" t="s">
        <v>275</v>
      </c>
      <c r="F307" s="172">
        <f>SUM(F308)</f>
        <v>10</v>
      </c>
      <c r="G307" s="172">
        <f aca="true" t="shared" si="138" ref="G307:M307">SUM(G308)</f>
        <v>10</v>
      </c>
      <c r="H307" s="172">
        <f t="shared" si="138"/>
        <v>0</v>
      </c>
      <c r="I307" s="172">
        <f t="shared" si="138"/>
        <v>10</v>
      </c>
      <c r="J307" s="172">
        <f t="shared" si="138"/>
        <v>0</v>
      </c>
      <c r="K307" s="172">
        <f t="shared" si="138"/>
        <v>10</v>
      </c>
      <c r="L307" s="172">
        <f t="shared" si="138"/>
        <v>0</v>
      </c>
      <c r="M307" s="172">
        <f t="shared" si="138"/>
        <v>0</v>
      </c>
    </row>
    <row r="308" spans="1:13" ht="31.5" outlineLevel="4">
      <c r="A308" s="173" t="s">
        <v>661</v>
      </c>
      <c r="B308" s="171" t="s">
        <v>770</v>
      </c>
      <c r="C308" s="171" t="s">
        <v>802</v>
      </c>
      <c r="D308" s="171" t="s">
        <v>361</v>
      </c>
      <c r="E308" s="171" t="s">
        <v>293</v>
      </c>
      <c r="F308" s="172">
        <v>10</v>
      </c>
      <c r="G308" s="172">
        <v>10</v>
      </c>
      <c r="H308" s="172">
        <v>0</v>
      </c>
      <c r="I308" s="172">
        <v>10</v>
      </c>
      <c r="J308" s="172">
        <v>0</v>
      </c>
      <c r="K308" s="172">
        <v>10</v>
      </c>
      <c r="L308" s="172"/>
      <c r="M308" s="172"/>
    </row>
    <row r="309" spans="1:13" ht="171.75" customHeight="1" outlineLevel="3">
      <c r="A309" s="173" t="s">
        <v>807</v>
      </c>
      <c r="B309" s="171" t="s">
        <v>770</v>
      </c>
      <c r="C309" s="171" t="s">
        <v>802</v>
      </c>
      <c r="D309" s="171" t="s">
        <v>365</v>
      </c>
      <c r="E309" s="171" t="s">
        <v>275</v>
      </c>
      <c r="F309" s="172">
        <f>SUM(F310)</f>
        <v>1512.8</v>
      </c>
      <c r="G309" s="172">
        <f aca="true" t="shared" si="139" ref="G309:M309">SUM(G310)</f>
        <v>1512.8</v>
      </c>
      <c r="H309" s="172">
        <f t="shared" si="139"/>
        <v>0</v>
      </c>
      <c r="I309" s="172">
        <f t="shared" si="139"/>
        <v>1512.8</v>
      </c>
      <c r="J309" s="172">
        <f t="shared" si="139"/>
        <v>0</v>
      </c>
      <c r="K309" s="172">
        <f t="shared" si="139"/>
        <v>1512.8</v>
      </c>
      <c r="L309" s="172">
        <f t="shared" si="139"/>
        <v>1512.8</v>
      </c>
      <c r="M309" s="172">
        <f t="shared" si="139"/>
        <v>1512.8</v>
      </c>
    </row>
    <row r="310" spans="1:13" ht="94.5" customHeight="1" outlineLevel="4">
      <c r="A310" s="173" t="s">
        <v>657</v>
      </c>
      <c r="B310" s="171" t="s">
        <v>770</v>
      </c>
      <c r="C310" s="171" t="s">
        <v>802</v>
      </c>
      <c r="D310" s="171" t="s">
        <v>365</v>
      </c>
      <c r="E310" s="171" t="s">
        <v>281</v>
      </c>
      <c r="F310" s="172">
        <v>1512.8</v>
      </c>
      <c r="G310" s="172">
        <v>1512.8</v>
      </c>
      <c r="H310" s="172">
        <v>0</v>
      </c>
      <c r="I310" s="172">
        <v>1512.8</v>
      </c>
      <c r="J310" s="172">
        <v>0</v>
      </c>
      <c r="K310" s="172">
        <v>1512.8</v>
      </c>
      <c r="L310" s="172">
        <v>1512.8</v>
      </c>
      <c r="M310" s="172">
        <v>1512.8</v>
      </c>
    </row>
    <row r="311" spans="1:13" ht="187.5" customHeight="1" outlineLevel="3">
      <c r="A311" s="173" t="s">
        <v>808</v>
      </c>
      <c r="B311" s="171" t="s">
        <v>770</v>
      </c>
      <c r="C311" s="171" t="s">
        <v>802</v>
      </c>
      <c r="D311" s="171" t="s">
        <v>367</v>
      </c>
      <c r="E311" s="171" t="s">
        <v>275</v>
      </c>
      <c r="F311" s="172">
        <f>SUM(F312:F314)</f>
        <v>4261.9</v>
      </c>
      <c r="G311" s="172">
        <f aca="true" t="shared" si="140" ref="G311:M311">SUM(G312:G314)</f>
        <v>4318.2</v>
      </c>
      <c r="H311" s="172">
        <f t="shared" si="140"/>
        <v>0</v>
      </c>
      <c r="I311" s="172">
        <f t="shared" si="140"/>
        <v>4318.2</v>
      </c>
      <c r="J311" s="172">
        <f t="shared" si="140"/>
        <v>0</v>
      </c>
      <c r="K311" s="172">
        <f t="shared" si="140"/>
        <v>4318.2</v>
      </c>
      <c r="L311" s="172">
        <f t="shared" si="140"/>
        <v>4292.0199999999995</v>
      </c>
      <c r="M311" s="172">
        <f t="shared" si="140"/>
        <v>4288.15</v>
      </c>
    </row>
    <row r="312" spans="1:13" ht="96" customHeight="1" outlineLevel="4">
      <c r="A312" s="173" t="s">
        <v>657</v>
      </c>
      <c r="B312" s="171" t="s">
        <v>770</v>
      </c>
      <c r="C312" s="171" t="s">
        <v>802</v>
      </c>
      <c r="D312" s="171" t="s">
        <v>367</v>
      </c>
      <c r="E312" s="171" t="s">
        <v>281</v>
      </c>
      <c r="F312" s="172">
        <v>3780.7</v>
      </c>
      <c r="G312" s="172">
        <v>3780.7</v>
      </c>
      <c r="H312" s="172">
        <v>0</v>
      </c>
      <c r="I312" s="172">
        <v>3780.7</v>
      </c>
      <c r="J312" s="172">
        <v>0</v>
      </c>
      <c r="K312" s="172">
        <v>3780.7</v>
      </c>
      <c r="L312" s="172">
        <v>3780.7</v>
      </c>
      <c r="M312" s="172">
        <v>3780.7</v>
      </c>
    </row>
    <row r="313" spans="1:13" ht="32.25" customHeight="1" outlineLevel="4">
      <c r="A313" s="173" t="s">
        <v>658</v>
      </c>
      <c r="B313" s="171" t="s">
        <v>770</v>
      </c>
      <c r="C313" s="171" t="s">
        <v>802</v>
      </c>
      <c r="D313" s="171" t="s">
        <v>367</v>
      </c>
      <c r="E313" s="171" t="s">
        <v>283</v>
      </c>
      <c r="F313" s="172">
        <v>466.2</v>
      </c>
      <c r="G313" s="172">
        <v>522.5</v>
      </c>
      <c r="H313" s="172">
        <v>0</v>
      </c>
      <c r="I313" s="172">
        <v>522.5</v>
      </c>
      <c r="J313" s="172">
        <v>0</v>
      </c>
      <c r="K313" s="172">
        <v>522.5</v>
      </c>
      <c r="L313" s="172">
        <v>496.32</v>
      </c>
      <c r="M313" s="172">
        <v>507.45</v>
      </c>
    </row>
    <row r="314" spans="1:13" ht="15.75" outlineLevel="4">
      <c r="A314" s="173" t="s">
        <v>662</v>
      </c>
      <c r="B314" s="171" t="s">
        <v>770</v>
      </c>
      <c r="C314" s="171" t="s">
        <v>802</v>
      </c>
      <c r="D314" s="171" t="s">
        <v>367</v>
      </c>
      <c r="E314" s="171" t="s">
        <v>285</v>
      </c>
      <c r="F314" s="172">
        <v>15</v>
      </c>
      <c r="G314" s="172">
        <v>15</v>
      </c>
      <c r="H314" s="172">
        <v>0</v>
      </c>
      <c r="I314" s="172">
        <v>15</v>
      </c>
      <c r="J314" s="172">
        <v>0</v>
      </c>
      <c r="K314" s="172">
        <v>15</v>
      </c>
      <c r="L314" s="172">
        <v>15</v>
      </c>
      <c r="M314" s="172"/>
    </row>
    <row r="315" spans="1:13" ht="110.25" customHeight="1" outlineLevel="4">
      <c r="A315" s="173" t="s">
        <v>809</v>
      </c>
      <c r="B315" s="171" t="s">
        <v>770</v>
      </c>
      <c r="C315" s="171" t="s">
        <v>802</v>
      </c>
      <c r="D315" s="171" t="s">
        <v>373</v>
      </c>
      <c r="E315" s="171" t="s">
        <v>275</v>
      </c>
      <c r="F315" s="172">
        <f>SUM(F316)</f>
        <v>10</v>
      </c>
      <c r="G315" s="172">
        <f aca="true" t="shared" si="141" ref="G315:M315">SUM(G316)</f>
        <v>0</v>
      </c>
      <c r="H315" s="172">
        <f t="shared" si="141"/>
        <v>0</v>
      </c>
      <c r="I315" s="172">
        <f t="shared" si="141"/>
        <v>0</v>
      </c>
      <c r="J315" s="172">
        <f t="shared" si="141"/>
        <v>0</v>
      </c>
      <c r="K315" s="172">
        <f t="shared" si="141"/>
        <v>0</v>
      </c>
      <c r="L315" s="172">
        <f t="shared" si="141"/>
        <v>10</v>
      </c>
      <c r="M315" s="172">
        <f t="shared" si="141"/>
        <v>0</v>
      </c>
    </row>
    <row r="316" spans="1:13" ht="32.25" customHeight="1" outlineLevel="4">
      <c r="A316" s="173" t="s">
        <v>658</v>
      </c>
      <c r="B316" s="171" t="s">
        <v>770</v>
      </c>
      <c r="C316" s="171" t="s">
        <v>802</v>
      </c>
      <c r="D316" s="171" t="s">
        <v>373</v>
      </c>
      <c r="E316" s="171" t="s">
        <v>283</v>
      </c>
      <c r="F316" s="172">
        <v>10</v>
      </c>
      <c r="G316" s="172"/>
      <c r="H316" s="172"/>
      <c r="I316" s="172"/>
      <c r="J316" s="172"/>
      <c r="K316" s="172"/>
      <c r="L316" s="172">
        <v>10</v>
      </c>
      <c r="M316" s="172"/>
    </row>
    <row r="317" spans="1:13" ht="111" customHeight="1" outlineLevel="4">
      <c r="A317" s="173" t="s">
        <v>810</v>
      </c>
      <c r="B317" s="171" t="s">
        <v>770</v>
      </c>
      <c r="C317" s="171" t="s">
        <v>802</v>
      </c>
      <c r="D317" s="171" t="s">
        <v>375</v>
      </c>
      <c r="E317" s="171" t="s">
        <v>275</v>
      </c>
      <c r="F317" s="172">
        <f>SUM(F318)</f>
        <v>10</v>
      </c>
      <c r="G317" s="172">
        <f aca="true" t="shared" si="142" ref="G317:M317">SUM(G318)</f>
        <v>0</v>
      </c>
      <c r="H317" s="172">
        <f t="shared" si="142"/>
        <v>0</v>
      </c>
      <c r="I317" s="172">
        <f t="shared" si="142"/>
        <v>0</v>
      </c>
      <c r="J317" s="172">
        <f t="shared" si="142"/>
        <v>0</v>
      </c>
      <c r="K317" s="172">
        <f t="shared" si="142"/>
        <v>0</v>
      </c>
      <c r="L317" s="172">
        <f t="shared" si="142"/>
        <v>10</v>
      </c>
      <c r="M317" s="172">
        <f t="shared" si="142"/>
        <v>0</v>
      </c>
    </row>
    <row r="318" spans="1:13" ht="33.75" customHeight="1" outlineLevel="4">
      <c r="A318" s="173" t="s">
        <v>658</v>
      </c>
      <c r="B318" s="171" t="s">
        <v>770</v>
      </c>
      <c r="C318" s="171" t="s">
        <v>802</v>
      </c>
      <c r="D318" s="171" t="s">
        <v>375</v>
      </c>
      <c r="E318" s="171" t="s">
        <v>283</v>
      </c>
      <c r="F318" s="172">
        <v>10</v>
      </c>
      <c r="G318" s="172"/>
      <c r="H318" s="172"/>
      <c r="I318" s="172"/>
      <c r="J318" s="172"/>
      <c r="K318" s="172"/>
      <c r="L318" s="172">
        <v>10</v>
      </c>
      <c r="M318" s="172"/>
    </row>
    <row r="319" spans="1:13" ht="15.75" outlineLevel="1">
      <c r="A319" s="180" t="s">
        <v>736</v>
      </c>
      <c r="B319" s="168" t="s">
        <v>770</v>
      </c>
      <c r="C319" s="168" t="s">
        <v>737</v>
      </c>
      <c r="D319" s="168" t="s">
        <v>651</v>
      </c>
      <c r="E319" s="168" t="s">
        <v>275</v>
      </c>
      <c r="F319" s="169">
        <f aca="true" t="shared" si="143" ref="F319:M319">SUM(F320,F327)</f>
        <v>1362.565</v>
      </c>
      <c r="G319" s="169">
        <f t="shared" si="143"/>
        <v>53</v>
      </c>
      <c r="H319" s="169">
        <f t="shared" si="143"/>
        <v>0</v>
      </c>
      <c r="I319" s="169">
        <f t="shared" si="143"/>
        <v>53</v>
      </c>
      <c r="J319" s="169">
        <f t="shared" si="143"/>
        <v>0</v>
      </c>
      <c r="K319" s="169">
        <f t="shared" si="143"/>
        <v>53</v>
      </c>
      <c r="L319" s="169">
        <f t="shared" si="143"/>
        <v>1835.507</v>
      </c>
      <c r="M319" s="169">
        <f t="shared" si="143"/>
        <v>1769.507</v>
      </c>
    </row>
    <row r="320" spans="1:13" ht="31.5" outlineLevel="2">
      <c r="A320" s="180" t="s">
        <v>738</v>
      </c>
      <c r="B320" s="168" t="s">
        <v>770</v>
      </c>
      <c r="C320" s="168" t="s">
        <v>739</v>
      </c>
      <c r="D320" s="168" t="s">
        <v>651</v>
      </c>
      <c r="E320" s="168" t="s">
        <v>275</v>
      </c>
      <c r="F320" s="169">
        <f aca="true" t="shared" si="144" ref="F320:M320">SUM(F321,F324)</f>
        <v>122</v>
      </c>
      <c r="G320" s="169">
        <f t="shared" si="144"/>
        <v>53</v>
      </c>
      <c r="H320" s="169">
        <f t="shared" si="144"/>
        <v>0</v>
      </c>
      <c r="I320" s="169">
        <f t="shared" si="144"/>
        <v>53</v>
      </c>
      <c r="J320" s="169">
        <f t="shared" si="144"/>
        <v>0</v>
      </c>
      <c r="K320" s="169">
        <f t="shared" si="144"/>
        <v>53</v>
      </c>
      <c r="L320" s="169">
        <f t="shared" si="144"/>
        <v>142</v>
      </c>
      <c r="M320" s="169">
        <f t="shared" si="144"/>
        <v>76</v>
      </c>
    </row>
    <row r="321" spans="1:13" ht="218.25" customHeight="1" outlineLevel="3">
      <c r="A321" s="173" t="s">
        <v>744</v>
      </c>
      <c r="B321" s="171" t="s">
        <v>770</v>
      </c>
      <c r="C321" s="171" t="s">
        <v>739</v>
      </c>
      <c r="D321" s="171" t="s">
        <v>470</v>
      </c>
      <c r="E321" s="171" t="s">
        <v>275</v>
      </c>
      <c r="F321" s="172">
        <f>SUM(F322:F323)</f>
        <v>72</v>
      </c>
      <c r="G321" s="172">
        <f aca="true" t="shared" si="145" ref="G321:M321">SUM(G322:G323)</f>
        <v>36</v>
      </c>
      <c r="H321" s="172">
        <f t="shared" si="145"/>
        <v>0</v>
      </c>
      <c r="I321" s="172">
        <f t="shared" si="145"/>
        <v>36</v>
      </c>
      <c r="J321" s="172">
        <f t="shared" si="145"/>
        <v>0</v>
      </c>
      <c r="K321" s="172">
        <f t="shared" si="145"/>
        <v>36</v>
      </c>
      <c r="L321" s="172">
        <f t="shared" si="145"/>
        <v>75</v>
      </c>
      <c r="M321" s="172">
        <f t="shared" si="145"/>
        <v>34</v>
      </c>
    </row>
    <row r="322" spans="1:13" ht="31.5" outlineLevel="4">
      <c r="A322" s="173" t="s">
        <v>661</v>
      </c>
      <c r="B322" s="171" t="s">
        <v>770</v>
      </c>
      <c r="C322" s="171" t="s">
        <v>739</v>
      </c>
      <c r="D322" s="171" t="s">
        <v>470</v>
      </c>
      <c r="E322" s="171" t="s">
        <v>293</v>
      </c>
      <c r="F322" s="172">
        <v>54</v>
      </c>
      <c r="G322" s="172">
        <v>36</v>
      </c>
      <c r="H322" s="172">
        <v>0</v>
      </c>
      <c r="I322" s="172">
        <v>36</v>
      </c>
      <c r="J322" s="172">
        <v>0</v>
      </c>
      <c r="K322" s="172">
        <v>36</v>
      </c>
      <c r="L322" s="172">
        <v>57</v>
      </c>
      <c r="M322" s="172">
        <v>16</v>
      </c>
    </row>
    <row r="323" spans="1:13" ht="63" outlineLevel="4">
      <c r="A323" s="173" t="s">
        <v>750</v>
      </c>
      <c r="B323" s="171" t="s">
        <v>770</v>
      </c>
      <c r="C323" s="171" t="s">
        <v>739</v>
      </c>
      <c r="D323" s="171" t="s">
        <v>470</v>
      </c>
      <c r="E323" s="171" t="s">
        <v>302</v>
      </c>
      <c r="F323" s="172">
        <v>18</v>
      </c>
      <c r="G323" s="172"/>
      <c r="H323" s="172"/>
      <c r="I323" s="172"/>
      <c r="J323" s="172"/>
      <c r="K323" s="172"/>
      <c r="L323" s="172">
        <v>18</v>
      </c>
      <c r="M323" s="172">
        <v>18</v>
      </c>
    </row>
    <row r="324" spans="1:13" ht="204.75" customHeight="1" outlineLevel="3">
      <c r="A324" s="173" t="s">
        <v>811</v>
      </c>
      <c r="B324" s="171" t="s">
        <v>770</v>
      </c>
      <c r="C324" s="171" t="s">
        <v>739</v>
      </c>
      <c r="D324" s="171" t="s">
        <v>472</v>
      </c>
      <c r="E324" s="171" t="s">
        <v>275</v>
      </c>
      <c r="F324" s="172">
        <f>SUM(F325:F326)</f>
        <v>50</v>
      </c>
      <c r="G324" s="172">
        <f aca="true" t="shared" si="146" ref="G324:M324">SUM(G325:G326)</f>
        <v>17</v>
      </c>
      <c r="H324" s="172">
        <f t="shared" si="146"/>
        <v>0</v>
      </c>
      <c r="I324" s="172">
        <f t="shared" si="146"/>
        <v>17</v>
      </c>
      <c r="J324" s="172">
        <f t="shared" si="146"/>
        <v>0</v>
      </c>
      <c r="K324" s="172">
        <f t="shared" si="146"/>
        <v>17</v>
      </c>
      <c r="L324" s="172">
        <f t="shared" si="146"/>
        <v>67</v>
      </c>
      <c r="M324" s="172">
        <f t="shared" si="146"/>
        <v>42</v>
      </c>
    </row>
    <row r="325" spans="1:13" ht="31.5" outlineLevel="4">
      <c r="A325" s="173" t="s">
        <v>661</v>
      </c>
      <c r="B325" s="171" t="s">
        <v>770</v>
      </c>
      <c r="C325" s="171" t="s">
        <v>739</v>
      </c>
      <c r="D325" s="171" t="s">
        <v>472</v>
      </c>
      <c r="E325" s="171" t="s">
        <v>293</v>
      </c>
      <c r="F325" s="172">
        <v>40</v>
      </c>
      <c r="G325" s="172">
        <v>17</v>
      </c>
      <c r="H325" s="172">
        <v>0</v>
      </c>
      <c r="I325" s="172">
        <v>17</v>
      </c>
      <c r="J325" s="172">
        <v>0</v>
      </c>
      <c r="K325" s="172">
        <v>17</v>
      </c>
      <c r="L325" s="172">
        <v>52</v>
      </c>
      <c r="M325" s="172">
        <v>22</v>
      </c>
    </row>
    <row r="326" spans="1:13" ht="63" outlineLevel="4">
      <c r="A326" s="173" t="s">
        <v>750</v>
      </c>
      <c r="B326" s="171" t="s">
        <v>770</v>
      </c>
      <c r="C326" s="171" t="s">
        <v>739</v>
      </c>
      <c r="D326" s="171" t="s">
        <v>472</v>
      </c>
      <c r="E326" s="171" t="s">
        <v>302</v>
      </c>
      <c r="F326" s="172">
        <v>10</v>
      </c>
      <c r="G326" s="172"/>
      <c r="H326" s="172"/>
      <c r="I326" s="172"/>
      <c r="J326" s="172"/>
      <c r="K326" s="172"/>
      <c r="L326" s="172">
        <v>15</v>
      </c>
      <c r="M326" s="172">
        <v>20</v>
      </c>
    </row>
    <row r="327" spans="1:13" ht="15.75" outlineLevel="4">
      <c r="A327" s="180" t="s">
        <v>812</v>
      </c>
      <c r="B327" s="168" t="s">
        <v>770</v>
      </c>
      <c r="C327" s="168" t="s">
        <v>813</v>
      </c>
      <c r="D327" s="168" t="s">
        <v>651</v>
      </c>
      <c r="E327" s="168" t="s">
        <v>275</v>
      </c>
      <c r="F327" s="169">
        <f>SUM(F328)</f>
        <v>1240.565</v>
      </c>
      <c r="G327" s="169">
        <f aca="true" t="shared" si="147" ref="G327:M328">SUM(G328)</f>
        <v>0</v>
      </c>
      <c r="H327" s="169">
        <f t="shared" si="147"/>
        <v>0</v>
      </c>
      <c r="I327" s="169">
        <f t="shared" si="147"/>
        <v>0</v>
      </c>
      <c r="J327" s="169">
        <f t="shared" si="147"/>
        <v>0</v>
      </c>
      <c r="K327" s="169">
        <f t="shared" si="147"/>
        <v>0</v>
      </c>
      <c r="L327" s="169">
        <f t="shared" si="147"/>
        <v>1693.507</v>
      </c>
      <c r="M327" s="169">
        <f t="shared" si="147"/>
        <v>1693.507</v>
      </c>
    </row>
    <row r="328" spans="1:13" ht="222" customHeight="1" outlineLevel="4">
      <c r="A328" s="173" t="s">
        <v>814</v>
      </c>
      <c r="B328" s="171" t="s">
        <v>770</v>
      </c>
      <c r="C328" s="171" t="s">
        <v>813</v>
      </c>
      <c r="D328" s="171" t="s">
        <v>291</v>
      </c>
      <c r="E328" s="171" t="s">
        <v>275</v>
      </c>
      <c r="F328" s="172">
        <f>SUM(F329)</f>
        <v>1240.565</v>
      </c>
      <c r="G328" s="172">
        <f t="shared" si="147"/>
        <v>0</v>
      </c>
      <c r="H328" s="172">
        <f t="shared" si="147"/>
        <v>0</v>
      </c>
      <c r="I328" s="172">
        <f t="shared" si="147"/>
        <v>0</v>
      </c>
      <c r="J328" s="172">
        <f t="shared" si="147"/>
        <v>0</v>
      </c>
      <c r="K328" s="172">
        <f t="shared" si="147"/>
        <v>0</v>
      </c>
      <c r="L328" s="172">
        <f t="shared" si="147"/>
        <v>1693.507</v>
      </c>
      <c r="M328" s="172">
        <f t="shared" si="147"/>
        <v>1693.507</v>
      </c>
    </row>
    <row r="329" spans="1:13" ht="31.5" outlineLevel="4">
      <c r="A329" s="173" t="s">
        <v>661</v>
      </c>
      <c r="B329" s="171" t="s">
        <v>770</v>
      </c>
      <c r="C329" s="171" t="s">
        <v>813</v>
      </c>
      <c r="D329" s="171" t="s">
        <v>291</v>
      </c>
      <c r="E329" s="171" t="s">
        <v>293</v>
      </c>
      <c r="F329" s="172">
        <v>1240.565</v>
      </c>
      <c r="G329" s="172"/>
      <c r="H329" s="172"/>
      <c r="I329" s="172"/>
      <c r="J329" s="172"/>
      <c r="K329" s="172"/>
      <c r="L329" s="172">
        <v>1693.507</v>
      </c>
      <c r="M329" s="172">
        <v>1693.507</v>
      </c>
    </row>
    <row r="330" spans="1:13" ht="78.75">
      <c r="A330" s="180" t="s">
        <v>815</v>
      </c>
      <c r="B330" s="168" t="s">
        <v>816</v>
      </c>
      <c r="C330" s="168" t="s">
        <v>650</v>
      </c>
      <c r="D330" s="168" t="s">
        <v>651</v>
      </c>
      <c r="E330" s="168" t="s">
        <v>275</v>
      </c>
      <c r="F330" s="169">
        <f>SUM(F331)</f>
        <v>1597.5</v>
      </c>
      <c r="G330" s="169">
        <f aca="true" t="shared" si="148" ref="G330:M330">SUM(G331)</f>
        <v>1793.9</v>
      </c>
      <c r="H330" s="169">
        <f t="shared" si="148"/>
        <v>0</v>
      </c>
      <c r="I330" s="169">
        <f t="shared" si="148"/>
        <v>1793.9</v>
      </c>
      <c r="J330" s="169">
        <f t="shared" si="148"/>
        <v>0</v>
      </c>
      <c r="K330" s="169">
        <f t="shared" si="148"/>
        <v>1793.9</v>
      </c>
      <c r="L330" s="169">
        <f t="shared" si="148"/>
        <v>1677.8</v>
      </c>
      <c r="M330" s="169">
        <f t="shared" si="148"/>
        <v>1516</v>
      </c>
    </row>
    <row r="331" spans="1:13" ht="21" customHeight="1" outlineLevel="1">
      <c r="A331" s="180" t="s">
        <v>693</v>
      </c>
      <c r="B331" s="168" t="s">
        <v>816</v>
      </c>
      <c r="C331" s="168" t="s">
        <v>694</v>
      </c>
      <c r="D331" s="168" t="s">
        <v>651</v>
      </c>
      <c r="E331" s="168" t="s">
        <v>275</v>
      </c>
      <c r="F331" s="169">
        <f>SUM(F332)</f>
        <v>1597.5</v>
      </c>
      <c r="G331" s="169">
        <f aca="true" t="shared" si="149" ref="G331:M331">SUM(G332)</f>
        <v>1793.9</v>
      </c>
      <c r="H331" s="169">
        <f t="shared" si="149"/>
        <v>0</v>
      </c>
      <c r="I331" s="169">
        <f t="shared" si="149"/>
        <v>1793.9</v>
      </c>
      <c r="J331" s="169">
        <f t="shared" si="149"/>
        <v>0</v>
      </c>
      <c r="K331" s="169">
        <f t="shared" si="149"/>
        <v>1793.9</v>
      </c>
      <c r="L331" s="169">
        <f t="shared" si="149"/>
        <v>1677.8</v>
      </c>
      <c r="M331" s="169">
        <f t="shared" si="149"/>
        <v>1516</v>
      </c>
    </row>
    <row r="332" spans="1:13" ht="19.5" customHeight="1" outlineLevel="2">
      <c r="A332" s="180" t="s">
        <v>695</v>
      </c>
      <c r="B332" s="168" t="s">
        <v>816</v>
      </c>
      <c r="C332" s="168" t="s">
        <v>696</v>
      </c>
      <c r="D332" s="168" t="s">
        <v>651</v>
      </c>
      <c r="E332" s="168" t="s">
        <v>275</v>
      </c>
      <c r="F332" s="169">
        <f>SUM(F333)</f>
        <v>1597.5</v>
      </c>
      <c r="G332" s="169">
        <f aca="true" t="shared" si="150" ref="G332:M332">SUM(G333)</f>
        <v>1793.9</v>
      </c>
      <c r="H332" s="169">
        <f t="shared" si="150"/>
        <v>0</v>
      </c>
      <c r="I332" s="169">
        <f t="shared" si="150"/>
        <v>1793.9</v>
      </c>
      <c r="J332" s="169">
        <f t="shared" si="150"/>
        <v>0</v>
      </c>
      <c r="K332" s="169">
        <f t="shared" si="150"/>
        <v>1793.9</v>
      </c>
      <c r="L332" s="169">
        <f t="shared" si="150"/>
        <v>1677.8</v>
      </c>
      <c r="M332" s="169">
        <f t="shared" si="150"/>
        <v>1516</v>
      </c>
    </row>
    <row r="333" spans="1:13" ht="219.75" customHeight="1" outlineLevel="3">
      <c r="A333" s="173" t="s">
        <v>817</v>
      </c>
      <c r="B333" s="171" t="s">
        <v>816</v>
      </c>
      <c r="C333" s="171" t="s">
        <v>696</v>
      </c>
      <c r="D333" s="171" t="s">
        <v>522</v>
      </c>
      <c r="E333" s="171" t="s">
        <v>275</v>
      </c>
      <c r="F333" s="172">
        <f>SUM(F334:F336)</f>
        <v>1597.5</v>
      </c>
      <c r="G333" s="172">
        <f aca="true" t="shared" si="151" ref="G333:M333">SUM(G334:G336)</f>
        <v>1793.9</v>
      </c>
      <c r="H333" s="172">
        <f t="shared" si="151"/>
        <v>0</v>
      </c>
      <c r="I333" s="172">
        <f t="shared" si="151"/>
        <v>1793.9</v>
      </c>
      <c r="J333" s="172">
        <f t="shared" si="151"/>
        <v>0</v>
      </c>
      <c r="K333" s="172">
        <f t="shared" si="151"/>
        <v>1793.9</v>
      </c>
      <c r="L333" s="172">
        <f t="shared" si="151"/>
        <v>1677.8</v>
      </c>
      <c r="M333" s="172">
        <f t="shared" si="151"/>
        <v>1516</v>
      </c>
    </row>
    <row r="334" spans="1:13" ht="95.25" customHeight="1" outlineLevel="4">
      <c r="A334" s="173" t="s">
        <v>657</v>
      </c>
      <c r="B334" s="171" t="s">
        <v>816</v>
      </c>
      <c r="C334" s="171" t="s">
        <v>696</v>
      </c>
      <c r="D334" s="171" t="s">
        <v>522</v>
      </c>
      <c r="E334" s="171" t="s">
        <v>281</v>
      </c>
      <c r="F334" s="172">
        <v>1516</v>
      </c>
      <c r="G334" s="172">
        <v>1643</v>
      </c>
      <c r="H334" s="172">
        <v>0</v>
      </c>
      <c r="I334" s="172">
        <v>1643</v>
      </c>
      <c r="J334" s="172">
        <v>0</v>
      </c>
      <c r="K334" s="172">
        <v>1643</v>
      </c>
      <c r="L334" s="172">
        <v>1516</v>
      </c>
      <c r="M334" s="172">
        <v>1516</v>
      </c>
    </row>
    <row r="335" spans="1:13" ht="33" customHeight="1" outlineLevel="4">
      <c r="A335" s="173" t="s">
        <v>658</v>
      </c>
      <c r="B335" s="171" t="s">
        <v>816</v>
      </c>
      <c r="C335" s="171" t="s">
        <v>696</v>
      </c>
      <c r="D335" s="171" t="s">
        <v>522</v>
      </c>
      <c r="E335" s="171" t="s">
        <v>283</v>
      </c>
      <c r="F335" s="172">
        <v>79.5</v>
      </c>
      <c r="G335" s="172">
        <v>148.9</v>
      </c>
      <c r="H335" s="172">
        <v>0</v>
      </c>
      <c r="I335" s="172">
        <v>148.9</v>
      </c>
      <c r="J335" s="172">
        <v>0</v>
      </c>
      <c r="K335" s="172">
        <v>148.9</v>
      </c>
      <c r="L335" s="172">
        <v>159.8</v>
      </c>
      <c r="M335" s="172"/>
    </row>
    <row r="336" spans="1:13" ht="20.25" customHeight="1" outlineLevel="4">
      <c r="A336" s="173" t="s">
        <v>662</v>
      </c>
      <c r="B336" s="171" t="s">
        <v>816</v>
      </c>
      <c r="C336" s="171" t="s">
        <v>696</v>
      </c>
      <c r="D336" s="171" t="s">
        <v>522</v>
      </c>
      <c r="E336" s="171" t="s">
        <v>285</v>
      </c>
      <c r="F336" s="172">
        <v>2</v>
      </c>
      <c r="G336" s="172">
        <v>2</v>
      </c>
      <c r="H336" s="172">
        <v>0</v>
      </c>
      <c r="I336" s="172">
        <v>2</v>
      </c>
      <c r="J336" s="172">
        <v>0</v>
      </c>
      <c r="K336" s="172">
        <v>2</v>
      </c>
      <c r="L336" s="172">
        <v>2</v>
      </c>
      <c r="M336" s="172"/>
    </row>
    <row r="337" spans="1:13" ht="15.75">
      <c r="A337" s="185" t="s">
        <v>642</v>
      </c>
      <c r="B337" s="185"/>
      <c r="C337" s="185"/>
      <c r="D337" s="185"/>
      <c r="E337" s="185"/>
      <c r="F337" s="205">
        <f aca="true" t="shared" si="152" ref="F337:M337">SUM(F24,F186,F209,F330)</f>
        <v>160911.402</v>
      </c>
      <c r="G337" s="205">
        <f t="shared" si="152"/>
        <v>139105.7</v>
      </c>
      <c r="H337" s="205">
        <f t="shared" si="152"/>
        <v>0</v>
      </c>
      <c r="I337" s="205">
        <f t="shared" si="152"/>
        <v>139105.7</v>
      </c>
      <c r="J337" s="205">
        <f t="shared" si="152"/>
        <v>0</v>
      </c>
      <c r="K337" s="205">
        <f t="shared" si="152"/>
        <v>139105.7</v>
      </c>
      <c r="L337" s="205">
        <f t="shared" si="152"/>
        <v>143432.595</v>
      </c>
      <c r="M337" s="205">
        <f t="shared" si="152"/>
        <v>131546.588</v>
      </c>
    </row>
    <row r="338" spans="1:13" ht="15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</row>
  </sheetData>
  <sheetProtection/>
  <mergeCells count="8">
    <mergeCell ref="A337:E337"/>
    <mergeCell ref="A19:M19"/>
    <mergeCell ref="A21:A22"/>
    <mergeCell ref="B21:B22"/>
    <mergeCell ref="C21:C22"/>
    <mergeCell ref="D21:D22"/>
    <mergeCell ref="E21:E22"/>
    <mergeCell ref="F21:M21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.00390625" style="0" customWidth="1"/>
    <col min="2" max="2" width="37.140625" style="0" customWidth="1"/>
    <col min="3" max="4" width="11.28125" style="0" customWidth="1"/>
    <col min="5" max="5" width="11.421875" style="0" customWidth="1"/>
  </cols>
  <sheetData>
    <row r="1" ht="15.75">
      <c r="E1" s="90" t="s">
        <v>250</v>
      </c>
    </row>
    <row r="2" ht="15.75">
      <c r="E2" s="90" t="s">
        <v>1</v>
      </c>
    </row>
    <row r="3" ht="15.75">
      <c r="E3" s="90" t="s">
        <v>245</v>
      </c>
    </row>
    <row r="4" ht="15.75">
      <c r="E4" s="90" t="s">
        <v>818</v>
      </c>
    </row>
    <row r="5" ht="15.75">
      <c r="E5" s="90" t="s">
        <v>1</v>
      </c>
    </row>
    <row r="6" ht="15.75">
      <c r="E6" s="90" t="s">
        <v>251</v>
      </c>
    </row>
    <row r="8" spans="2:5" ht="105" customHeight="1">
      <c r="B8" s="206" t="s">
        <v>819</v>
      </c>
      <c r="C8" s="206"/>
      <c r="D8" s="206"/>
      <c r="E8" s="206"/>
    </row>
    <row r="9" spans="2:5" ht="15.75">
      <c r="B9" s="89"/>
      <c r="C9" s="89"/>
      <c r="D9" s="89"/>
      <c r="E9" s="89"/>
    </row>
    <row r="10" spans="2:5" ht="17.25" customHeight="1">
      <c r="B10" s="207" t="s">
        <v>820</v>
      </c>
      <c r="C10" s="208" t="s">
        <v>4</v>
      </c>
      <c r="D10" s="209"/>
      <c r="E10" s="210"/>
    </row>
    <row r="11" spans="2:5" ht="15.75">
      <c r="B11" s="211"/>
      <c r="C11" s="212" t="s">
        <v>131</v>
      </c>
      <c r="D11" s="212" t="s">
        <v>132</v>
      </c>
      <c r="E11" s="213" t="s">
        <v>156</v>
      </c>
    </row>
    <row r="12" spans="2:5" ht="15.75">
      <c r="B12" s="148" t="s">
        <v>821</v>
      </c>
      <c r="C12" s="214"/>
      <c r="D12" s="214">
        <v>2</v>
      </c>
      <c r="E12" s="214"/>
    </row>
    <row r="13" spans="2:5" ht="15.75">
      <c r="B13" s="215" t="s">
        <v>822</v>
      </c>
      <c r="C13" s="214"/>
      <c r="D13" s="214">
        <v>0.5</v>
      </c>
      <c r="E13" s="214"/>
    </row>
    <row r="14" spans="2:5" ht="15.75">
      <c r="B14" s="216" t="s">
        <v>823</v>
      </c>
      <c r="C14" s="214"/>
      <c r="D14" s="214">
        <v>0.7</v>
      </c>
      <c r="E14" s="214"/>
    </row>
    <row r="15" spans="2:5" ht="15.75">
      <c r="B15" s="216" t="s">
        <v>824</v>
      </c>
      <c r="C15" s="214">
        <v>4</v>
      </c>
      <c r="D15" s="214">
        <v>0.7</v>
      </c>
      <c r="E15" s="214"/>
    </row>
    <row r="16" spans="2:5" ht="15.75">
      <c r="B16" s="216" t="s">
        <v>825</v>
      </c>
      <c r="C16" s="214">
        <v>5</v>
      </c>
      <c r="D16" s="214">
        <v>0.7</v>
      </c>
      <c r="E16" s="214"/>
    </row>
    <row r="17" spans="2:5" ht="15.75">
      <c r="B17" s="216" t="s">
        <v>826</v>
      </c>
      <c r="C17" s="214"/>
      <c r="D17" s="214">
        <v>0.4</v>
      </c>
      <c r="E17" s="214"/>
    </row>
    <row r="18" spans="2:5" ht="15.75">
      <c r="B18" s="217" t="s">
        <v>827</v>
      </c>
      <c r="C18" s="214">
        <f>SUM(C12:C17)</f>
        <v>9</v>
      </c>
      <c r="D18" s="214">
        <f>SUM(D12:D17)</f>
        <v>5.000000000000001</v>
      </c>
      <c r="E18" s="214">
        <f>SUM(E12:E17)</f>
        <v>0</v>
      </c>
    </row>
    <row r="19" spans="2:5" ht="15.75">
      <c r="B19" s="89"/>
      <c r="C19" s="89"/>
      <c r="D19" s="89"/>
      <c r="E19" s="89"/>
    </row>
    <row r="20" spans="2:5" ht="15.75">
      <c r="B20" s="89"/>
      <c r="C20" s="89"/>
      <c r="D20" s="89"/>
      <c r="E20" s="89"/>
    </row>
    <row r="21" spans="2:5" ht="15.75">
      <c r="B21" s="89"/>
      <c r="C21" s="89"/>
      <c r="D21" s="89"/>
      <c r="E21" s="89"/>
    </row>
    <row r="22" spans="2:5" ht="15.75">
      <c r="B22" s="89"/>
      <c r="C22" s="89"/>
      <c r="D22" s="89"/>
      <c r="E22" s="89"/>
    </row>
    <row r="23" spans="2:5" ht="15.75">
      <c r="B23" s="89"/>
      <c r="C23" s="89"/>
      <c r="D23" s="89"/>
      <c r="E23" s="89"/>
    </row>
    <row r="24" spans="2:5" ht="15.75">
      <c r="B24" s="89"/>
      <c r="C24" s="89"/>
      <c r="D24" s="89"/>
      <c r="E24" s="89"/>
    </row>
  </sheetData>
  <sheetProtection/>
  <mergeCells count="3">
    <mergeCell ref="B8:E8"/>
    <mergeCell ref="B10:B11"/>
    <mergeCell ref="C10:E10"/>
  </mergeCells>
  <printOptions/>
  <pageMargins left="0.984251968503937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Роман</cp:lastModifiedBy>
  <cp:lastPrinted>2015-08-26T10:02:58Z</cp:lastPrinted>
  <dcterms:created xsi:type="dcterms:W3CDTF">2013-01-01T12:42:26Z</dcterms:created>
  <dcterms:modified xsi:type="dcterms:W3CDTF">2015-09-03T12:58:00Z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