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815" activeTab="0"/>
  </bookViews>
  <sheets>
    <sheet name="норм." sheetId="1" r:id="rId1"/>
    <sheet name="доходы (руб.)" sheetId="2" r:id="rId2"/>
    <sheet name="Прил. 3" sheetId="3" r:id="rId3"/>
    <sheet name="админ. " sheetId="4" r:id="rId4"/>
    <sheet name="источ." sheetId="5" r:id="rId5"/>
    <sheet name="адм.источ.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</sheets>
  <externalReferences>
    <externalReference r:id="rId14"/>
    <externalReference r:id="rId15"/>
    <externalReference r:id="rId16"/>
  </externalReferences>
  <definedNames>
    <definedName name="BUDG_NAME" localSheetId="1">#REF!</definedName>
    <definedName name="BUDG_NAME">#REF!</definedName>
    <definedName name="calc_order" localSheetId="1">#REF!</definedName>
    <definedName name="calc_order">#REF!</definedName>
    <definedName name="checked" localSheetId="1">#REF!</definedName>
    <definedName name="checked">#REF!</definedName>
    <definedName name="CHIEF" localSheetId="1">#REF!</definedName>
    <definedName name="CHIEF">#REF!</definedName>
    <definedName name="CHIEF_DIV" localSheetId="1">#REF!</definedName>
    <definedName name="CHIEF_DIV">#REF!</definedName>
    <definedName name="CHIEF_FIN" localSheetId="1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od">#REF!</definedName>
    <definedName name="code" localSheetId="1">#REF!</definedName>
    <definedName name="code">#REF!</definedName>
    <definedName name="col1" localSheetId="1">#REF!</definedName>
    <definedName name="col1">#REF!</definedName>
    <definedName name="col10" localSheetId="1">#REF!</definedName>
    <definedName name="col10">#REF!</definedName>
    <definedName name="col11" localSheetId="1">#REF!</definedName>
    <definedName name="col11">#REF!</definedName>
    <definedName name="col12" localSheetId="1">#REF!</definedName>
    <definedName name="col12">#REF!</definedName>
    <definedName name="col13" localSheetId="1">#REF!</definedName>
    <definedName name="col13">#REF!</definedName>
    <definedName name="col14" localSheetId="1">#REF!</definedName>
    <definedName name="col14">#REF!</definedName>
    <definedName name="col15" localSheetId="1">#REF!</definedName>
    <definedName name="col15">#REF!</definedName>
    <definedName name="col16" localSheetId="1">#REF!</definedName>
    <definedName name="col16">#REF!</definedName>
    <definedName name="col17" localSheetId="1">#REF!</definedName>
    <definedName name="col17">#REF!</definedName>
    <definedName name="col18" localSheetId="1">#REF!</definedName>
    <definedName name="col18">#REF!</definedName>
    <definedName name="col19" localSheetId="1">#REF!</definedName>
    <definedName name="col19">#REF!</definedName>
    <definedName name="col2" localSheetId="1">#REF!</definedName>
    <definedName name="col2">#REF!</definedName>
    <definedName name="col20" localSheetId="1">#REF!</definedName>
    <definedName name="col20">#REF!</definedName>
    <definedName name="col21" localSheetId="1">#REF!</definedName>
    <definedName name="col21">#REF!</definedName>
    <definedName name="col22" localSheetId="1">#REF!</definedName>
    <definedName name="col22">#REF!</definedName>
    <definedName name="col23" localSheetId="1">#REF!</definedName>
    <definedName name="col23">#REF!</definedName>
    <definedName name="col24" localSheetId="1">#REF!</definedName>
    <definedName name="col24">#REF!</definedName>
    <definedName name="col25" localSheetId="1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1">#REF!</definedName>
    <definedName name="col3">#REF!</definedName>
    <definedName name="col4" localSheetId="1">#REF!</definedName>
    <definedName name="col4">#REF!</definedName>
    <definedName name="col5" localSheetId="1">#REF!</definedName>
    <definedName name="col5">#REF!</definedName>
    <definedName name="col6" localSheetId="1">#REF!</definedName>
    <definedName name="col6">#REF!</definedName>
    <definedName name="col7" localSheetId="1">#REF!</definedName>
    <definedName name="col7">#REF!</definedName>
    <definedName name="col8" localSheetId="1">#REF!</definedName>
    <definedName name="col8">#REF!</definedName>
    <definedName name="col9" localSheetId="1">#REF!</definedName>
    <definedName name="col9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 localSheetId="1">#REF!</definedName>
    <definedName name="del">#REF!</definedName>
    <definedName name="DEP_FULL_NAME" localSheetId="1">#REF!</definedName>
    <definedName name="DEP_FULL_NAME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 localSheetId="1">#REF!</definedName>
    <definedName name="doc_num">#REF!</definedName>
    <definedName name="doc_quarter" localSheetId="1">#REF!</definedName>
    <definedName name="doc_quarter">#REF!</definedName>
    <definedName name="End1" localSheetId="1">#REF!</definedName>
    <definedName name="End1">#REF!</definedName>
    <definedName name="End10" localSheetId="1">#REF!</definedName>
    <definedName name="End10">#REF!</definedName>
    <definedName name="End2" localSheetId="1">#REF!</definedName>
    <definedName name="End2">#REF!</definedName>
    <definedName name="End3" localSheetId="1">#REF!</definedName>
    <definedName name="End3">#REF!</definedName>
    <definedName name="End4" localSheetId="1">#REF!</definedName>
    <definedName name="End4">#REF!</definedName>
    <definedName name="End5" localSheetId="1">#REF!</definedName>
    <definedName name="End5">#REF!</definedName>
    <definedName name="End6" localSheetId="1">#REF!</definedName>
    <definedName name="End6">#REF!</definedName>
    <definedName name="End7" localSheetId="1">#REF!</definedName>
    <definedName name="End7">#REF!</definedName>
    <definedName name="End8" localSheetId="1">#REF!</definedName>
    <definedName name="End8">#REF!</definedName>
    <definedName name="End9" localSheetId="1">#REF!</definedName>
    <definedName name="End9">#REF!</definedName>
    <definedName name="EndRow" localSheetId="1">#REF!</definedName>
    <definedName name="EndRow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LBUH_POST_OUR" localSheetId="1">#REF!</definedName>
    <definedName name="GLBUH_POST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KADR_OUR" localSheetId="1">#REF!</definedName>
    <definedName name="kadr_OUR">#REF!</definedName>
    <definedName name="KASSIR_OUR" localSheetId="1">#REF!</definedName>
    <definedName name="kassir_OUR">#REF!</definedName>
    <definedName name="KASSIR_POST_OUR">#REF!</definedName>
    <definedName name="LAST_DOC_MODIFY" localSheetId="1">#REF!</definedName>
    <definedName name="LAST_DOC_MODIFY">#REF!</definedName>
    <definedName name="link_row" localSheetId="1">#REF!</definedName>
    <definedName name="link_row">#REF!</definedName>
    <definedName name="link_saved" localSheetId="1">#REF!</definedName>
    <definedName name="link_saved">#REF!</definedName>
    <definedName name="LONGNAME_OUR" localSheetId="1">#REF!</definedName>
    <definedName name="LONGNAME_OUR">#REF!</definedName>
    <definedName name="lr_new">#REF!</definedName>
    <definedName name="NASTR_PRN_DEP_NAME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row">#REF!</definedName>
    <definedName name="orders" localSheetId="1">#REF!</definedName>
    <definedName name="orders">#REF!</definedName>
    <definedName name="ORGNAME_OUR" localSheetId="1">#REF!</definedName>
    <definedName name="ORGNAME_OUR">#REF!</definedName>
    <definedName name="OUR_ADR" localSheetId="1">#REF!</definedName>
    <definedName name="OUR_ADR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print_null" localSheetId="1">#REF!</definedName>
    <definedName name="print_null">#REF!</definedName>
    <definedName name="prop_col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DATE_TYPE">#REF!</definedName>
    <definedName name="REM_MONTH">#REF!</definedName>
    <definedName name="REM_SONO" localSheetId="1">#REF!</definedName>
    <definedName name="REM_SONO">#REF!</definedName>
    <definedName name="REM_YEAR">#REF!</definedName>
    <definedName name="REPLACE_ZERO" localSheetId="1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ONO2" localSheetId="1">#REF!</definedName>
    <definedName name="SONO2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TOWN" localSheetId="1">#REF!</definedName>
    <definedName name="TOWN">#REF!</definedName>
    <definedName name="upd" localSheetId="1">#REF!</definedName>
    <definedName name="upd">#REF!</definedName>
    <definedName name="USER_PHONE" localSheetId="1">#REF!</definedName>
    <definedName name="USER_PHONE">#REF!</definedName>
    <definedName name="USER_POST" localSheetId="1">#REF!</definedName>
    <definedName name="USER_POST">#REF!</definedName>
    <definedName name="VED">#REF!</definedName>
    <definedName name="VED_NAME">#REF!</definedName>
    <definedName name="_xlnm.Print_Titles" localSheetId="5">'адм.источ.'!$7:$9</definedName>
    <definedName name="_xlnm.Print_Titles" localSheetId="3">'админ. '!$7:$8</definedName>
    <definedName name="_xlnm.Print_Titles" localSheetId="1">'доходы (руб.)'!$7:$9</definedName>
    <definedName name="_xlnm.Print_Titles" localSheetId="6">'Прил.7'!$7:$9</definedName>
    <definedName name="_xlnm.Print_Titles" localSheetId="7">'Прил.8'!$7:$9</definedName>
  </definedNames>
  <calcPr fullCalcOnLoad="1"/>
</workbook>
</file>

<file path=xl/sharedStrings.xml><?xml version="1.0" encoding="utf-8"?>
<sst xmlns="http://schemas.openxmlformats.org/spreadsheetml/2006/main" count="2307" uniqueCount="816">
  <si>
    <t>(в процентах)</t>
  </si>
  <si>
    <t>Код бюджетной классификации доходов бюджетов Российской Федерации</t>
  </si>
  <si>
    <t>Наименование дохода</t>
  </si>
  <si>
    <t>Бюджет  муниципального района</t>
  </si>
  <si>
    <t xml:space="preserve"> В части задолженности и перерасчетов по отмененным налогам, сборам и иным обязательным платежам: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</si>
  <si>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</si>
  <si>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</si>
  <si>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</si>
  <si>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</si>
  <si>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В части доходов от платных услуг: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</si>
  <si>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</si>
  <si>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</si>
  <si>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В части прочих неналоговых доходов:</t>
  </si>
  <si>
    <t>000 1 17 01050 05 0000 180</t>
  </si>
  <si>
    <t>Невыясненные поступления, зачисляемые в бюджеты муниципальных районов</t>
  </si>
  <si>
    <t>000 1 17 05050 05 0000 180</t>
  </si>
  <si>
    <t>Прочие неналоговые доходы бюджетов муниципальных районов</t>
  </si>
  <si>
    <t>к решению Совета Савинского муниципального района</t>
  </si>
  <si>
    <t>Приложение 1</t>
  </si>
  <si>
    <t xml:space="preserve">от     .12.2015 №     -р        </t>
  </si>
  <si>
    <t>Нормативы распределения доходов между бюджетами бюджетной системы Российской Федерации на 2016 год и плановый период 2017 и 2018 годов</t>
  </si>
  <si>
    <t>000 1 09 0053 10 0000 110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</si>
  <si>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</si>
  <si>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</si>
  <si>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000 1 09 0053 13 0000 110</t>
  </si>
  <si>
    <t>Приложение 2</t>
  </si>
  <si>
    <t xml:space="preserve">от   .12.2015 №   -р         </t>
  </si>
  <si>
    <t>Доходы бюджета Савинского муниципального района по кодам классификации доходов бюджетов на 2016 год и плановый период 2017 и 2018 годов</t>
  </si>
  <si>
    <t>Код классификации доходов бюджетов Российской Федерации</t>
  </si>
  <si>
    <t>Наименование доходов</t>
  </si>
  <si>
    <t>Сумма (руб.)</t>
  </si>
  <si>
    <t>2016 год</t>
  </si>
  <si>
    <t>2017 год</t>
  </si>
  <si>
    <t>2018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</si>
  <si>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</si>
  <si>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</si>
  <si>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</si>
  <si>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</si>
  <si>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</si>
  <si>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</si>
  <si>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</si>
  <si>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</si>
  <si>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</si>
  <si>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</si>
  <si>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</si>
  <si>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</si>
  <si>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</si>
  <si>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</si>
  <si>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</si>
  <si>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</si>
  <si>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</si>
  <si>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</si>
  <si>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</si>
  <si>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</si>
  <si>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</si>
  <si>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</si>
  <si>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</si>
  <si>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</si>
  <si>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</si>
  <si>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</si>
  <si>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</si>
  <si>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</si>
  <si>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</si>
  <si>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</si>
  <si>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</si>
  <si>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</si>
  <si>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</si>
  <si>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</si>
  <si>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</si>
  <si>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</si>
  <si>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</si>
  <si>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</si>
  <si>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</si>
  <si>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</si>
  <si>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</si>
  <si>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</si>
  <si>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</si>
  <si>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</si>
  <si>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</si>
  <si>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</si>
  <si>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</si>
  <si>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000 1 09 04053 05 0000 110</t>
  </si>
  <si>
    <t>Земельный налог (по обязательствам, возникшим до 1 января 2006 года), мобилизуемый на межселенных территориях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</si>
  <si>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</si>
  <si>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</si>
  <si>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</si>
  <si>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</si>
  <si>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</si>
  <si>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</si>
  <si>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</si>
  <si>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</si>
  <si>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</si>
  <si>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</si>
  <si>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</si>
  <si>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</si>
  <si>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</si>
  <si>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</si>
  <si>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</si>
  <si>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</si>
  <si>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</si>
  <si>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</si>
  <si>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</si>
  <si>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</si>
  <si>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</si>
  <si>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</si>
  <si>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</si>
  <si>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</si>
  <si>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</si>
  <si>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</si>
  <si>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</si>
  <si>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</si>
  <si>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</si>
  <si>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</si>
  <si>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</si>
  <si>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</si>
  <si>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</si>
  <si>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</si>
  <si>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</si>
  <si>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</si>
  <si>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</si>
  <si>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</si>
  <si>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</si>
  <si>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</si>
  <si>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</si>
  <si>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</si>
  <si>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</si>
  <si>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</si>
  <si>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</si>
  <si>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</si>
  <si>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</si>
  <si>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</si>
  <si>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</si>
  <si>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</si>
  <si>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</si>
  <si>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</si>
  <si>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</si>
  <si>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</si>
  <si>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</si>
  <si>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</si>
  <si>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</si>
  <si>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</si>
  <si>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</si>
  <si>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</si>
  <si>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</si>
  <si>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</si>
  <si>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</si>
  <si>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</si>
  <si>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</si>
  <si>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</si>
  <si>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</si>
  <si>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</si>
  <si>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</si>
  <si>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</si>
  <si>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</si>
  <si>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</si>
  <si>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</si>
  <si>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</si>
  <si>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</si>
  <si>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</si>
  <si>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</si>
  <si>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</si>
  <si>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</si>
  <si>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</si>
  <si>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</si>
  <si>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</si>
  <si>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</si>
  <si>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</si>
  <si>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</si>
  <si>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</si>
  <si>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</si>
  <si>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</si>
  <si>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</si>
  <si>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</si>
  <si>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</si>
  <si>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000 2 02 03000 00 0000 151</t>
  </si>
  <si>
    <t>Субвенции бюджетам субъектов Российской Федерации и муниципальных образований</t>
  </si>
  <si>
    <t>000 2 02 03007 00 0000 151</t>
  </si>
  <si>
    <t>Субвенции бюджетам  на  составление  (изменение)                                  списков  кандидатов   в   присяжные   заседатели                                   федеральных судов общей юрисдикции в  Российской                                  Федерации</t>
  </si>
  <si>
    <t>000 2 02 03007 05 0000 151</t>
  </si>
  <si>
    <t>Субвенции бюджетам муниципальных районов на  составление  (изменение) списков  кандидатов   в   присяжные   заседатели  федеральных судов общей юрисдикции в  Российской  Федерации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</si>
  <si>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</si>
  <si>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</si>
  <si>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</si>
  <si>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</si>
  <si>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</si>
  <si>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</si>
  <si>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</si>
  <si>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</si>
  <si>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</si>
  <si>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</si>
  <si>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</si>
  <si>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</si>
  <si>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</si>
  <si>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</si>
  <si>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</si>
  <si>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</si>
  <si>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</si>
  <si>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</si>
  <si>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</si>
  <si>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</si>
  <si>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</si>
  <si>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</si>
  <si>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</si>
  <si>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Приложение 3</t>
  </si>
  <si>
    <t>от     .12.2015 №   -р</t>
  </si>
  <si>
    <t>Объем межбюджетных трансфертов, получаемых из бюджетов поселений в 2016 году и плановом периоде 2017 и 2018 годов</t>
  </si>
  <si>
    <t>На осуществление части полномочий по организации и осуществлению муниципального внешнего финансового контроля</t>
  </si>
  <si>
    <t>№ п/п</t>
  </si>
  <si>
    <t>Наименование муниципального образования</t>
  </si>
  <si>
    <t>Сумма (тыс.руб.)</t>
  </si>
  <si>
    <t>1.</t>
  </si>
  <si>
    <t>Савинское городское поселение</t>
  </si>
  <si>
    <t>2.</t>
  </si>
  <si>
    <t>Савинское сельское поселение</t>
  </si>
  <si>
    <t>3.</t>
  </si>
  <si>
    <t>Архиповское сельское поселение</t>
  </si>
  <si>
    <t>4.</t>
  </si>
  <si>
    <t>Вознесенское сельское поселение</t>
  </si>
  <si>
    <t>5.</t>
  </si>
  <si>
    <t>Воскресенское сельское поселение</t>
  </si>
  <si>
    <t>6.</t>
  </si>
  <si>
    <t>Горячевское сельское поселение</t>
  </si>
  <si>
    <t>Итого:</t>
  </si>
  <si>
    <t>На осуществление части полномочий по организации и осуществлению муниципального внетреннего финансового контроля</t>
  </si>
  <si>
    <t>На осуществление части полномочий в области градостроительной деятельности</t>
  </si>
  <si>
    <t>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</t>
  </si>
  <si>
    <t>На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</si>
  <si>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Осуществление части полномочий по организации и осуществлению мероприятий по работе с детьми и молодежью в поселении</t>
  </si>
  <si>
    <t>Приложение 4</t>
  </si>
  <si>
    <t>от   .12.2015 №   -р</t>
  </si>
  <si>
    <t xml:space="preserve">                  Перечень и коды главных администраторов доходов бюджета Савинского муниципального района на 2016 год и плановый период 2017 и 2018 годов</t>
  </si>
  <si>
    <t>Наименование главного администратора и кода доходов бюджета муниципального района</t>
  </si>
  <si>
    <t>главного администратора доходов</t>
  </si>
  <si>
    <t>доходов бюджета муниципального района</t>
  </si>
  <si>
    <t>048</t>
  </si>
  <si>
    <t>Управление Федеральной службы по надзору в сфере природопользования по Ивановской области</t>
  </si>
  <si>
    <t>1 12 01010 01 0000 120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</si>
  <si>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</si>
  <si>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</si>
  <si>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</si>
  <si>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1 12 01040 01 0000 120</t>
  </si>
  <si>
    <t>Управление Федерального казначейства по Ивановской области</t>
  </si>
  <si>
    <t>1 03 02230 01 0000 110</t>
  </si>
  <si>
    <t>1 03 02240 01 0000 110</t>
  </si>
  <si>
    <t>1 03 02250 01 0000 110</t>
  </si>
  <si>
    <t>1 03 02260 01 0000 110</t>
  </si>
  <si>
    <t>Администрация Савинского муниципального района</t>
  </si>
  <si>
    <t>1 08 07150 01 1000 110</t>
  </si>
  <si>
    <t>Государственная пошлина за выдачу разрешения  на  установку рекламной конструкции</t>
  </si>
  <si>
    <t>1 13 01995 05 0000 130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</si>
  <si>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</si>
  <si>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</si>
  <si>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</si>
  <si>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1 17 05050 05 0000 180</t>
  </si>
  <si>
    <t>Финансовое управление администрации Савинского муниципального района</t>
  </si>
  <si>
    <t>2 02 01001 05 0000 151</t>
  </si>
  <si>
    <t>2 02 02999 05 0000 151</t>
  </si>
  <si>
    <t>2 02 03007 05 0000 151</t>
  </si>
  <si>
    <t>2 02 03024 05 0000 151</t>
  </si>
  <si>
    <t>2 02 03999 05 0000 151</t>
  </si>
  <si>
    <t>2 02 04014 05 0000 151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</si>
  <si>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</si>
  <si>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 иных платежей, а также сумм  процентов за несвоевременное осуществление такого возврата и процентов, начисленных на излишне взысканные суммы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</si>
  <si>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</si>
  <si>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</si>
  <si>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образования администрации Савинского муниципального района</t>
  </si>
  <si>
    <t>Отдел земельно-имущественных отношений администрации Савинского муниципального района</t>
  </si>
  <si>
    <t>1 11 05013 10 0000 120</t>
  </si>
  <si>
    <t>1 11 05013 13 0000 120</t>
  </si>
  <si>
    <t>1 11 05035 05 0000 120</t>
  </si>
  <si>
    <t>1 11 09045 05 0000 120</t>
  </si>
  <si>
    <t>1 14 02053 05 0000 410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</si>
  <si>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</si>
  <si>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</si>
  <si>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</si>
  <si>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Управление Федеральной службы по надзору в сфере защиты прав потребителей и благополучия человека по Ивановской области</t>
  </si>
  <si>
    <t>1 16 28000 01 0000 140</t>
  </si>
  <si>
    <t>Управление Федеральной налоговой службы по Ивановской области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</si>
  <si>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</si>
  <si>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</si>
  <si>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</si>
  <si>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</si>
  <si>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</si>
  <si>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</si>
  <si>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1 05 02010 02 0000 110</t>
  </si>
  <si>
    <t>1 05 03010 01 0000 110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</si>
  <si>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</si>
  <si>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</si>
  <si>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1 08 03010 01 0000 110</t>
  </si>
  <si>
    <t>1 09 04053 05 0000 110</t>
  </si>
  <si>
    <t>Управление Министерства внутренних дел Российской Федерации по Ивановской области</t>
  </si>
  <si>
    <t>1 16 21050 05 0000 140</t>
  </si>
  <si>
    <t>Управление Федеральной миграционной службы по Ивановской области</t>
  </si>
  <si>
    <t>1 16 43000 01 0000 140</t>
  </si>
  <si>
    <t>Управление Федеральной службы государственной регистрации, кадастра и картографии</t>
  </si>
  <si>
    <t>1 16 25060 01 0000 140</t>
  </si>
  <si>
    <t>Приложение 5</t>
  </si>
  <si>
    <t xml:space="preserve">от   .12.2015 №   -р                </t>
  </si>
  <si>
    <t>Источники внутреннего финансирования дефицита  бюджета Савинского муниципального района на 2016 год и плановый период 2017 и 2018 годов</t>
  </si>
  <si>
    <t>Код классификации источников финансирования дефицита бюджета</t>
  </si>
  <si>
    <t>Наименование кода классификации источников финансирования дефицита бюджета</t>
  </si>
  <si>
    <t xml:space="preserve">2017 год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</si>
  <si>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</si>
  <si>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</si>
  <si>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</si>
  <si>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</si>
  <si>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</si>
  <si>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</si>
  <si>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</si>
  <si>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</si>
  <si>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</si>
  <si>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</si>
  <si>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</si>
  <si>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</si>
  <si>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</si>
  <si>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</si>
  <si>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</si>
  <si>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</si>
  <si>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</si>
  <si>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</si>
  <si>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000 01 05 02 01 05 0000 610</t>
  </si>
  <si>
    <t>Уменьшение прочих остатков денежных средств бюджетов муниципальных районов</t>
  </si>
  <si>
    <t>Приложение 6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</si>
  <si>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2016 год и  плановый период 2017 и 2018 годов по кодам классификации источников финансирования дефицита бюджетов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</si>
  <si>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</si>
  <si>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</si>
  <si>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источников внутреннего финансирования дефицита бюджета</t>
  </si>
  <si>
    <t>О1 00 00 00 00 0000 000</t>
  </si>
  <si>
    <t>О1 05 00 00 00 0000 000</t>
  </si>
  <si>
    <t>О1 05 00 00 00 0000 500</t>
  </si>
  <si>
    <t>01 05 02 00 00 0000 500</t>
  </si>
  <si>
    <t>01 05 02 01 00 0000 510</t>
  </si>
  <si>
    <t>О1 05 02 01 05 0000 510</t>
  </si>
  <si>
    <t>О1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</si>
  <si>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</si>
  <si>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</si>
  <si>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</si>
  <si>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Уменьшение прочих остатков денежных средств бюджетов</t>
  </si>
  <si>
    <t>О1 05 02 01 05 0000 610</t>
  </si>
  <si>
    <t>Приложение 7</t>
  </si>
  <si>
    <t>от     .12.2015 №    -р</t>
  </si>
  <si>
    <t>Распределение бюджетных ассигнований по целевым статьям (муниципальным программам Савинского муниципального района и не включенным в муниципальные программы Савинского муниципального района направлениям деятельности органов местного самоуправления Савинского муниципального района), группам видов расходов классификации расходов бюджета Савинского муниципального района на 2016 год и плановый период 2017 и 2018 годов</t>
  </si>
  <si>
    <t>Наименование</t>
  </si>
  <si>
    <t>Целевая статья</t>
  </si>
  <si>
    <t>Вид расходов</t>
  </si>
  <si>
    <t xml:space="preserve">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</si>
  <si>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</si>
  <si>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>000</t>
  </si>
  <si>
    <t xml:space="preserve">    Подпрограмма "Дошкольник"</t>
  </si>
  <si>
    <t>0110000000</t>
  </si>
  <si>
    <t xml:space="preserve">     Основное мероприятие "Развитие дошкольного образования"</t>
  </si>
  <si>
    <t>0110100000</t>
  </si>
  <si>
    <t xml:space="preserve">      Обеспечение деятельности дошкольных образовательных организаций</t>
  </si>
  <si>
    <t>0110100201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</si>
  <si>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</si>
  <si>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</si>
  <si>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</si>
  <si>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</si>
  <si>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Иные бюджетные ассигнования</t>
  </si>
  <si>
    <t>800</t>
  </si>
  <si>
    <t xml:space="preserve">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</t>
  </si>
  <si>
    <t>0110180100</t>
  </si>
  <si>
    <t xml:space="preserve">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</si>
  <si>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</si>
  <si>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Социальное обеспечение и иные выплаты населению</t>
  </si>
  <si>
    <t>300</t>
  </si>
  <si>
    <t xml:space="preserve">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</si>
  <si>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</si>
  <si>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Подпрограмма "Школьное образование"</t>
  </si>
  <si>
    <t>0120000000</t>
  </si>
  <si>
    <t xml:space="preserve">    Основное мероприятие "Развитие школьного образования"</t>
  </si>
  <si>
    <t>0120100000</t>
  </si>
  <si>
    <t xml:space="preserve">      Обеспечение деятельности муниципальных общеобразовательных организаций</t>
  </si>
  <si>
    <t>0120100202</t>
  </si>
  <si>
    <t xml:space="preserve">        Предоставление субсидий бюджетным, автономным учреждениям и иным некоммерческим 
организациям</t>
  </si>
  <si>
    <t>600</t>
  </si>
  <si>
    <t xml:space="preserve">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</si>
  <si>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</si>
  <si>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Подпрограмма "Модернизация дополнительного образования"</t>
  </si>
  <si>
    <t>0130000000</t>
  </si>
  <si>
    <t xml:space="preserve">    Основное мероприятие "Развитие дополнительного образования"</t>
  </si>
  <si>
    <t>0130100000</t>
  </si>
  <si>
    <t xml:space="preserve">      Обеспечение деятельности муниципальных организаций дополнительного образования детей</t>
  </si>
  <si>
    <t>0130100203</t>
  </si>
  <si>
    <t xml:space="preserve">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</si>
  <si>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</si>
  <si>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</si>
  <si>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</si>
  <si>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Подпрограмма "Здоровье детей Савинского района"</t>
  </si>
  <si>
    <t>0140000000</t>
  </si>
  <si>
    <t xml:space="preserve">    "Основное мероприятие «Укрепление здоровья детей"</t>
  </si>
  <si>
    <t>0140100000</t>
  </si>
  <si>
    <t xml:space="preserve">      Питание детей из многодетных семей в дошкольных образовательных учреждениях</t>
  </si>
  <si>
    <t>0140102008</t>
  </si>
  <si>
    <t xml:space="preserve">      Организация отдыха детей</t>
  </si>
  <si>
    <t>0140102009</t>
  </si>
  <si>
    <t xml:space="preserve">      Организация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</si>
  <si>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</si>
  <si>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</si>
  <si>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</si>
  <si>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</si>
  <si>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</si>
  <si>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</si>
  <si>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</si>
  <si>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Обеспечение деятельности отраслевого отдела администрации Савинского муниципального района</t>
  </si>
  <si>
    <t>0190100105</t>
  </si>
  <si>
    <t xml:space="preserve">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</si>
  <si>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</si>
  <si>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Подпрограмма "Профессионал"</t>
  </si>
  <si>
    <t>01А0000000</t>
  </si>
  <si>
    <t xml:space="preserve">    Основное мероприятие "Развитие кадрового потенциала"</t>
  </si>
  <si>
    <t>01А0100000</t>
  </si>
  <si>
    <t xml:space="preserve">      Курсовая подготовка, семинары, конференции, консультации</t>
  </si>
  <si>
    <t>01А0102022</t>
  </si>
  <si>
    <t xml:space="preserve">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</si>
  <si>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</si>
  <si>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Основное мероприятие "Организация и осуществление организованной перевозки группы детей"</t>
  </si>
  <si>
    <t>01Б0100000</t>
  </si>
  <si>
    <t xml:space="preserve">      Обеспечение перевозок школьников</t>
  </si>
  <si>
    <t>01Б0102026</t>
  </si>
  <si>
    <t xml:space="preserve">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</si>
  <si>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</si>
  <si>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Подпрограмма "Обеспечение жильем молодых семей"</t>
  </si>
  <si>
    <t>0210000000</t>
  </si>
  <si>
    <t xml:space="preserve">   Основное мероприятие "Обеспечение жильем молодых семей"</t>
  </si>
  <si>
    <t>0210100000</t>
  </si>
  <si>
    <t xml:space="preserve">      Предоставление социальных выплат молодым семьям на приобретение (строительство) жилого помещения</t>
  </si>
  <si>
    <t>02101L0200</t>
  </si>
  <si>
    <t xml:space="preserve">    Подпрограмма "Муниципальная поддержка граждан в сфере ипотечного жилищного кредитования"</t>
  </si>
  <si>
    <t>0220000000</t>
  </si>
  <si>
    <t xml:space="preserve">   Основное мероприятие "Поддержка граждан в сфере ипотечного жилищного кредитования"</t>
  </si>
  <si>
    <t>0220100000</t>
  </si>
  <si>
    <t xml:space="preserve">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</t>
  </si>
  <si>
    <t>02201S0280</t>
  </si>
  <si>
    <t xml:space="preserve">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</si>
  <si>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</si>
  <si>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Подпрограмма "Профилактика правонарушений в Савинском муниципальном районе"</t>
  </si>
  <si>
    <t>0310000000</t>
  </si>
  <si>
    <t xml:space="preserve">   Основное мероприятие "Охрана общественного порядка и профилактика правонарушений"</t>
  </si>
  <si>
    <t>0310100000</t>
  </si>
  <si>
    <t xml:space="preserve">      Установка систем видеонаблюдения в местах массового скопления людей</t>
  </si>
  <si>
    <t>0310109002</t>
  </si>
  <si>
    <t xml:space="preserve">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</si>
  <si>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</si>
  <si>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Подпрограмма "Организация проведения мероприятий по отлову и содержанию безнадзорных животных" муниципальной программы Савинского муниципального района "Охрана окружающей среды Савинского муниципального района"</t>
  </si>
  <si>
    <t>0410000000</t>
  </si>
  <si>
    <t xml:space="preserve">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</si>
  <si>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</si>
  <si>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</si>
  <si>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</si>
  <si>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</si>
  <si>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</si>
  <si>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</si>
  <si>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</si>
  <si>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</si>
  <si>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</si>
  <si>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</si>
  <si>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</si>
  <si>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Организация физкультурно-спортивной работы</t>
  </si>
  <si>
    <t>0510102035</t>
  </si>
  <si>
    <t xml:space="preserve">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</si>
  <si>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</si>
  <si>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</si>
  <si>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</si>
  <si>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Подпрограмма "Молодежная политика с детьми и подростками в Савинском муниципальном районе"</t>
  </si>
  <si>
    <t>0610000000</t>
  </si>
  <si>
    <t xml:space="preserve">   Основное мероприятие  "Организация участия в различных видах мероприятий"</t>
  </si>
  <si>
    <t>0610100000</t>
  </si>
  <si>
    <t xml:space="preserve">      Организация участия во всероссийских и региональных конкурсах, форумах, фестивалях, выставках, акциях и других мероприятиях</t>
  </si>
  <si>
    <t>0610102038</t>
  </si>
  <si>
    <t xml:space="preserve">      Организация и проведение районных конкурсов, форумов, слетов, фестивалей, выставок, акций, месячников и других мероприятий</t>
  </si>
  <si>
    <t>0610102039</t>
  </si>
  <si>
    <t xml:space="preserve">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</t>
  </si>
  <si>
    <t>0610102040</t>
  </si>
  <si>
    <t xml:space="preserve">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</si>
  <si>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</si>
  <si>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Основное мероприятие "Создание условий успешной социализации и эффективной самореализации молодежи"</t>
  </si>
  <si>
    <t>0610200000</t>
  </si>
  <si>
    <t xml:space="preserve">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</t>
  </si>
  <si>
    <t>0610202042</t>
  </si>
  <si>
    <t xml:space="preserve">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</t>
  </si>
  <si>
    <t>0610202043</t>
  </si>
  <si>
    <t xml:space="preserve">      Организация групповой и индивидуальной работы с подростками "группы риска" по профилактике правонарушений, а так же организация их досуга</t>
  </si>
  <si>
    <t>0610202044</t>
  </si>
  <si>
    <t>0610208806</t>
  </si>
  <si>
    <t xml:space="preserve">      Осуществление полномочий по созданию и организации деятельности  комиссий по делам несовершеннолетних и защите их прав</t>
  </si>
  <si>
    <t>0610280360</t>
  </si>
  <si>
    <t xml:space="preserve">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</si>
  <si>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</si>
  <si>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Основное мероприятие "Пропаганда семейных ценностей среди молодежи"</t>
  </si>
  <si>
    <t>0620100000</t>
  </si>
  <si>
    <t xml:space="preserve">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</t>
  </si>
  <si>
    <t>0620102050</t>
  </si>
  <si>
    <t xml:space="preserve">      Организация участия молодых семей и работающей молодежи в региональных конкурсах, фестивалях, клубах и других мероприятиях</t>
  </si>
  <si>
    <t>0620102051</t>
  </si>
  <si>
    <t>0620108806</t>
  </si>
  <si>
    <t xml:space="preserve">    Подпрограмма "Поддержка молодых специалистов муниципальных учреждений образования Савинского муниципального района и ОБУЗ «Савинская ЦРБ""</t>
  </si>
  <si>
    <t>0630000000</t>
  </si>
  <si>
    <t xml:space="preserve">   Основное мероприятие  "Содействие профессиональному и личному развитию молодых специалистов"</t>
  </si>
  <si>
    <t>0630100000</t>
  </si>
  <si>
    <t xml:space="preserve">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</si>
  <si>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</si>
  <si>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</si>
  <si>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</si>
  <si>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</si>
  <si>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</si>
  <si>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</si>
  <si>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</si>
  <si>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Основное мероприятие "Предоставление государственных и муниципальных услуг"</t>
  </si>
  <si>
    <t>0710100000</t>
  </si>
  <si>
    <t xml:space="preserve">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</si>
  <si>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</si>
  <si>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Обеспечение деятельности территориально обособленных структурных подразделений муниципального учреждения Савинского муниципального района «Многофункциональный центр предоставления государственных и муниципальных услуг» (удаленных рабочих мест)</t>
  </si>
  <si>
    <t>0710100208</t>
  </si>
  <si>
    <t xml:space="preserve">    Подпрограмма "Развитие малого и среднего предпринимательства в Савинском муниципальном районе"</t>
  </si>
  <si>
    <t>0720000000</t>
  </si>
  <si>
    <t xml:space="preserve">   Основное мероприятие "Содействие развитию малого и среднего предпринимательства"</t>
  </si>
  <si>
    <t>0720100000</t>
  </si>
  <si>
    <t xml:space="preserve">      Информирование субъектов малого и среднего предпринимательства о возможности получения муниципальной и государственной поддержки</t>
  </si>
  <si>
    <t>0720102054</t>
  </si>
  <si>
    <t xml:space="preserve">      Организация и проведение мероприятий в рамках празднования Дня российского предпринимательства</t>
  </si>
  <si>
    <t>0720102055</t>
  </si>
  <si>
    <t xml:space="preserve">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</t>
  </si>
  <si>
    <t>0720106001</t>
  </si>
  <si>
    <t xml:space="preserve">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</t>
  </si>
  <si>
    <t>0720106002</t>
  </si>
  <si>
    <t xml:space="preserve">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</si>
  <si>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</si>
  <si>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Подпрограмма "Развитие и содержание автомобильных дорог общего пользования местного значения"</t>
  </si>
  <si>
    <t>0810000000</t>
  </si>
  <si>
    <t xml:space="preserve">   Основное мероприятие "Дорожная деятельность"</t>
  </si>
  <si>
    <t>0810100000</t>
  </si>
  <si>
    <t xml:space="preserve">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</si>
  <si>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</si>
  <si>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Строительство (реконструкция) автомобильных дорог общего пользования местного значения</t>
  </si>
  <si>
    <t>0810104004</t>
  </si>
  <si>
    <t xml:space="preserve">        Капитальные вложения в объекты недвижимого имущества государственной (муниципальной) собственности</t>
  </si>
  <si>
    <t>400</t>
  </si>
  <si>
    <t xml:space="preserve">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</si>
  <si>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</si>
  <si>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Основное мероприятие "Создание условий для предоставления транспортных услуг населению"</t>
  </si>
  <si>
    <t>0820100000</t>
  </si>
  <si>
    <t xml:space="preserve">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</si>
  <si>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</si>
  <si>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Муниципальная программа Савинского муниципального района "Развитие сельского хозяйства в Савинском муниципальном районе на 2014-2020 годы"</t>
  </si>
  <si>
    <t>0900000000</t>
  </si>
  <si>
    <t xml:space="preserve">    Подпрограмма "Обеспечение деятельности отдела сельского хозяйства и развития сельских территорий администрации Савинского муниципального района"</t>
  </si>
  <si>
    <t>0910000000</t>
  </si>
  <si>
    <t xml:space="preserve">    Основное мероприятие "Обеспечение деятельности исполнительных органов местного самоуправления Савинского муниципального района"</t>
  </si>
  <si>
    <t>0910100000</t>
  </si>
  <si>
    <t xml:space="preserve">      Обеспечение деятельности отдела сельского хозяйства и развития сельских территорий администрации Савинского муниципального района</t>
  </si>
  <si>
    <t>0910100104</t>
  </si>
  <si>
    <t xml:space="preserve">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</si>
  <si>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</si>
  <si>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</si>
  <si>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1020000000</t>
  </si>
  <si>
    <t xml:space="preserve">   Основное мероприятие "Управление резервными средствами муниципального района"</t>
  </si>
  <si>
    <t>1020100000</t>
  </si>
  <si>
    <t xml:space="preserve">      Резервный фонд администрации Савинского муниципального района</t>
  </si>
  <si>
    <t>1020109003</t>
  </si>
  <si>
    <t xml:space="preserve">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</si>
  <si>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</si>
  <si>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</si>
  <si>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Обеспечение деятельности финансового управления администрации Савинского муниципального района</t>
  </si>
  <si>
    <t>1030100103</t>
  </si>
  <si>
    <t xml:space="preserve">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</si>
  <si>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</si>
  <si>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Подпрограмма "Развитие муниципальной службы"</t>
  </si>
  <si>
    <t>1110000000</t>
  </si>
  <si>
    <t xml:space="preserve">   Основное мероприятие "Развитие кадрового потенциала"</t>
  </si>
  <si>
    <t>1110100000</t>
  </si>
  <si>
    <t xml:space="preserve">      Уплата членских взносов в Совет муниципальных образований Ивановской области</t>
  </si>
  <si>
    <t>1110109004</t>
  </si>
  <si>
    <t xml:space="preserve">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</si>
  <si>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</si>
  <si>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Подпрограмма "Пенсионное обеспечение муниципальных служащих"</t>
  </si>
  <si>
    <t>1120000000</t>
  </si>
  <si>
    <t xml:space="preserve">   Основное мероприятие "Пенсионное обеспечение муниципальных служащих"</t>
  </si>
  <si>
    <t>1120100000</t>
  </si>
  <si>
    <t xml:space="preserve">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</si>
  <si>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</si>
  <si>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Подпрограмма "Информационное обеспечение деятельности органов местного самоуправления"</t>
  </si>
  <si>
    <t>1130000000</t>
  </si>
  <si>
    <t xml:space="preserve">   Основное мероприятие "Информационная открытость деятельности органов местного самоуправления"</t>
  </si>
  <si>
    <t>1130100000</t>
  </si>
  <si>
    <t xml:space="preserve">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</si>
  <si>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</si>
  <si>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Основное мероприятие "Межрегиональное и межмуниципальное сотрудничество"</t>
  </si>
  <si>
    <t>1130200000</t>
  </si>
  <si>
    <t xml:space="preserve">      Организация приема делегаций</t>
  </si>
  <si>
    <t>1130202064</t>
  </si>
  <si>
    <t xml:space="preserve">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</si>
  <si>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</si>
  <si>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 xml:space="preserve">    Основное мероприятие "Организация участия в различных видах мероприятий"</t>
  </si>
  <si>
    <t>1140100000</t>
  </si>
  <si>
    <t xml:space="preserve">      Мероприятия посвященные государственным и профессиональным праздникам, знаменательным датам</t>
  </si>
  <si>
    <t>1140102066</t>
  </si>
  <si>
    <t xml:space="preserve">      Организация и проведение культурно-массовых мероприятий</t>
  </si>
  <si>
    <t>1140102067</t>
  </si>
  <si>
    <t xml:space="preserve">    Подпрограмма "Поощрение отдельных категорий граждан"</t>
  </si>
  <si>
    <t>1150000000</t>
  </si>
  <si>
    <t xml:space="preserve">   Основное мероприятие "Поощрение отдельных категорий граждан"</t>
  </si>
  <si>
    <t>1150100000</t>
  </si>
  <si>
    <t xml:space="preserve">      Приобретение ценных подарков</t>
  </si>
  <si>
    <t>1150102068</t>
  </si>
  <si>
    <t xml:space="preserve">      Выплата вознаграждений</t>
  </si>
  <si>
    <t>1150107007</t>
  </si>
  <si>
    <t xml:space="preserve">    Подпрограмма "Обеспечение деятельности органов местного самоуправления Савинского муниципального района"</t>
  </si>
  <si>
    <t>1160000000</t>
  </si>
  <si>
    <t>1160200000</t>
  </si>
  <si>
    <t xml:space="preserve">      Обеспечение деятельности администрации Савинского муниципального района</t>
  </si>
  <si>
    <t>1160200102</t>
  </si>
  <si>
    <t xml:space="preserve">   Основное мероприятие "Энергосбережение и повышение энергетической эффективности"</t>
  </si>
  <si>
    <t>1160300000</t>
  </si>
  <si>
    <t xml:space="preserve">      Реализация комплекса энергосберегающих мероприятий для снижения расходов топливно-энергетических ресурсов</t>
  </si>
  <si>
    <t>1160302069</t>
  </si>
  <si>
    <t xml:space="preserve">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</si>
  <si>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</si>
  <si>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Подпрограмма "Управление и распоряжение муниципальным имуществом Савинского муниципального района"</t>
  </si>
  <si>
    <t>1210000000</t>
  </si>
  <si>
    <t xml:space="preserve">   Основное мероприятие "Управление и распоряжение муниципальным имуществом"</t>
  </si>
  <si>
    <t>1210100000</t>
  </si>
  <si>
    <t xml:space="preserve">      Изготовление технической документации на недвижимое имущество Савинского муниципального района</t>
  </si>
  <si>
    <t>1210102070</t>
  </si>
  <si>
    <t xml:space="preserve">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</si>
  <si>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</si>
  <si>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Подпрограмма "Управление и распоряжение земельными ресурсами Савинского муниципального района"</t>
  </si>
  <si>
    <t>1220000000</t>
  </si>
  <si>
    <t xml:space="preserve">  Основное мероприятие "Управление и распоряжение земельными ресурсами"</t>
  </si>
  <si>
    <t>1220100000</t>
  </si>
  <si>
    <t xml:space="preserve">      Формирование земельных участков для исполнения полномочий Савинского муниципального района</t>
  </si>
  <si>
    <t>1220102072</t>
  </si>
  <si>
    <t xml:space="preserve">      Оценка рыночной стоимости земельных участков, размера платы за право заключения договоров аренды</t>
  </si>
  <si>
    <t>1220102073</t>
  </si>
  <si>
    <t xml:space="preserve">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</si>
  <si>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</si>
  <si>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Иные непрограммные мероприятия</t>
  </si>
  <si>
    <t>4190000000</t>
  </si>
  <si>
    <t xml:space="preserve">      Субсидии отдельным общественным организациям и иным некоммерческим объединениям</t>
  </si>
  <si>
    <t>4190006004</t>
  </si>
  <si>
    <t xml:space="preserve">      Осуществление отдельных государственных полномочий в сфере административных правонарушений</t>
  </si>
  <si>
    <t>4190080350</t>
  </si>
  <si>
    <t xml:space="preserve">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</si>
  <si>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</si>
  <si>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</si>
  <si>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</si>
  <si>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</si>
  <si>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 xml:space="preserve">        Межбюджетные трансферты</t>
  </si>
  <si>
    <t>500</t>
  </si>
  <si>
    <t>Всего расходов:</t>
  </si>
  <si>
    <t>Приложение 8</t>
  </si>
  <si>
    <t>от    .12.2015 №   -р</t>
  </si>
  <si>
    <t>Ведомственная структура расходов бюджета Савинского муниципального района на 2016 год и плановый период 2017 и 2018 годов</t>
  </si>
  <si>
    <t xml:space="preserve">Код главного распорядителя
</t>
  </si>
  <si>
    <t>Раздел, подраздел</t>
  </si>
  <si>
    <t>Вид
расходов</t>
  </si>
  <si>
    <t xml:space="preserve">  Администрация Савинского муниципального района Ивановской области</t>
  </si>
  <si>
    <t>111</t>
  </si>
  <si>
    <t>0000</t>
  </si>
  <si>
    <t>0000000000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</si>
  <si>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</si>
  <si>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</si>
  <si>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</si>
  <si>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</si>
  <si>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Осуществление полномочий по созданию и организации деятельности  комиссий по делам несовершеннолетних и защите их прав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</si>
  <si>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</si>
  <si>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Закупка товаров, работ и услуг для обеспечения государственных (муниципальных) нужд</t>
  </si>
  <si>
    <t xml:space="preserve">        Обеспечение деятельности администрации Савинского муниципального района</t>
  </si>
  <si>
    <t xml:space="preserve">          Иные бюджетные ассигнования</t>
  </si>
  <si>
    <t xml:space="preserve">      Резервные фонды</t>
  </si>
  <si>
    <t>0111</t>
  </si>
  <si>
    <t xml:space="preserve">        Резервный фонд администрации Савинского муниципального района</t>
  </si>
  <si>
    <t xml:space="preserve">      Другие общегосударственные вопросы</t>
  </si>
  <si>
    <t>0113</t>
  </si>
  <si>
    <t xml:space="preserve">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</si>
  <si>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 xml:space="preserve">        Обеспечение деятельности территориально обособленных структурных подразделений муниципального учреждения Савинского муниципального района «Многофункциональный центр предоставления государственных и муниципальных услуг» (удаленных рабочих мест)</t>
  </si>
  <si>
    <t xml:space="preserve">        Уплата членских взносов в Совет муниципальных образований Ивановской области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</si>
  <si>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</si>
  <si>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 xml:space="preserve">        Организация приема делегаций</t>
  </si>
  <si>
    <t xml:space="preserve">        Приобретение ценных подарков</t>
  </si>
  <si>
    <t xml:space="preserve">        Выплата вознаграждений</t>
  </si>
  <si>
    <t xml:space="preserve">        Реализация комплекса энергосберегающих мероприятий для снижения расходов топливно-энергетических ресурсов</t>
  </si>
  <si>
    <t xml:space="preserve">        Изготовление технической документации на недвижимое имущество Савинского муниципального района</t>
  </si>
  <si>
    <t xml:space="preserve">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</si>
  <si>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 xml:space="preserve">        Осуществление отдельных государственных полномочий в сфере административных правонарушений</t>
  </si>
  <si>
    <t xml:space="preserve">    НАЦИОНАЛЬНАЯ БЕЗОПАСНОСТЬ И ПРАВООХРАНИТЕЛЬНАЯ ДЕЯТЕЛЬНОСТЬ</t>
  </si>
  <si>
    <t>0300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</si>
  <si>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</si>
  <si>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</si>
  <si>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Установка систем видеонаблюдения в местах массового скопления людей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</si>
  <si>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</si>
  <si>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</si>
  <si>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</si>
  <si>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</si>
  <si>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</si>
  <si>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 xml:space="preserve">      Транспорт</t>
  </si>
  <si>
    <t>0408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</si>
  <si>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</si>
  <si>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 xml:space="preserve">      Дорожное хозяйство (дорожные фонды)</t>
  </si>
  <si>
    <t>0409</t>
  </si>
  <si>
    <t xml:space="preserve">        Содержание дорог общего пользования местного значения вне границ населенных пунктов в границах муниципального района</t>
  </si>
  <si>
    <t xml:space="preserve">        Строительство (реконструкция) автомобильных дорог общего пользования местного значения</t>
  </si>
  <si>
    <t xml:space="preserve">          Капитальные вложения в объекты недвижимого имущества государственной (муниципальной) собственности
</t>
  </si>
  <si>
    <t xml:space="preserve">      Другие вопросы в области национальной экономики</t>
  </si>
  <si>
    <t>0412</t>
  </si>
  <si>
    <t xml:space="preserve">        Информирование субъектов малого и среднего предпринимательства о возможности получения муниципальной и государственной поддержки</t>
  </si>
  <si>
    <t xml:space="preserve">        Организация и проведение мероприятий в рамках празднования Дня российского предпринимательства</t>
  </si>
  <si>
    <t xml:space="preserve">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</t>
  </si>
  <si>
    <t xml:space="preserve">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</t>
  </si>
  <si>
    <t xml:space="preserve">        Формирование земельных участков для исполнения полномочий Савинского муниципального района</t>
  </si>
  <si>
    <t xml:space="preserve">        Оценка рыночной стоимости земельных участков, размера платы за право заключения договоров аренды</t>
  </si>
  <si>
    <t xml:space="preserve">    ОБРАЗОВАНИЕ</t>
  </si>
  <si>
    <t>0700</t>
  </si>
  <si>
    <t xml:space="preserve">      Профессиональная подготовка, переподготовка и повышение квалификации</t>
  </si>
  <si>
    <t>0705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</si>
  <si>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</si>
  <si>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 xml:space="preserve">      Молодежная политика и оздоровление детей</t>
  </si>
  <si>
    <t>0707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</si>
  <si>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</t>
  </si>
  <si>
    <t xml:space="preserve">        Организация и проведение районных конкурсов, форумов, слетов, фестивалей, выставок, акций, месячников и других мероприятий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</si>
  <si>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</t>
  </si>
  <si>
    <t xml:space="preserve">        Осуществление части полномочий по организации и осуществлению мероприятий по работе с детьми и молодежью в поселении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</si>
  <si>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</si>
  <si>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</t>
  </si>
  <si>
    <t xml:space="preserve">        Организация групповой и индивидуальной работы с подростками "группы риска" по профилактике правонарушений, а так же организация их досуга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</si>
  <si>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</t>
  </si>
  <si>
    <t xml:space="preserve">        Организация участия молодых семей и работающей молодежи в региональных конкурсах, фестивалях, клубах и других мероприятиях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</si>
  <si>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</si>
  <si>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</si>
  <si>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</si>
  <si>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</si>
  <si>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Предоставление социальных выплат молодым семьям на приобретение (строительство) жилого помещения</t>
  </si>
  <si>
    <t xml:space="preserve">          Социальное обеспечение и иные выплаты населению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</si>
  <si>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</t>
  </si>
  <si>
    <t xml:space="preserve">      Другие вопросы в области социальной политики</t>
  </si>
  <si>
    <t>1006</t>
  </si>
  <si>
    <t xml:space="preserve">        Субсидии отдельным общественным организациям и иным некоммерческим объединениям</t>
  </si>
  <si>
    <t xml:space="preserve">          Предоставление субсидий бюджетным, автономным учреждениям и иным некоммерческим 
организациям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</si>
  <si>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</si>
  <si>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</si>
  <si>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</si>
  <si>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</si>
  <si>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Обеспечение деятельности муниципального бюджетного учреждения "Савинский спортивный комплекс "Атлант"</t>
  </si>
  <si>
    <t xml:space="preserve">        Организация физкультурно-спортивной работы</t>
  </si>
  <si>
    <t xml:space="preserve">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</si>
  <si>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 Финансовое управление администрации Савинского муниципального района Ивановской области</t>
  </si>
  <si>
    <t>112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</si>
  <si>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</si>
  <si>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</si>
  <si>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деятельности финансового управления администрации Савинского муниципального района</t>
  </si>
  <si>
    <t xml:space="preserve">        Мероприятия посвященные государственным и профессиональным праздникам, знаменательным датам</t>
  </si>
  <si>
    <t xml:space="preserve">        Организация и проведение культурно-массовых мероприятий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</si>
  <si>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</si>
  <si>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  Межбюджетные трансферты</t>
  </si>
  <si>
    <t xml:space="preserve">      Пенсионное обеспечение</t>
  </si>
  <si>
    <t>1001</t>
  </si>
  <si>
    <t xml:space="preserve">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</si>
  <si>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 xml:space="preserve">  Отдел образования администрации Савинского муниципального района Ивановской области</t>
  </si>
  <si>
    <t>113</t>
  </si>
  <si>
    <t xml:space="preserve">      Дошкольное образование</t>
  </si>
  <si>
    <t>0701</t>
  </si>
  <si>
    <t xml:space="preserve">        Обеспечение деятельности дошкольных образовательных организаций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</si>
  <si>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</si>
  <si>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</si>
  <si>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Обеспечение перевозок школьников</t>
  </si>
  <si>
    <t xml:space="preserve">      Общее образование</t>
  </si>
  <si>
    <t>0702</t>
  </si>
  <si>
    <t xml:space="preserve">        Обеспечение деятельности муниципальных общеобразовательных организаций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</si>
  <si>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</si>
  <si>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Обеспечение деятельности муниципальных организаций дополнительного образования детей</t>
  </si>
  <si>
    <t xml:space="preserve">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</si>
  <si>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</si>
  <si>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        Курсовая подготовка, семинары, конференции, консультации</t>
  </si>
  <si>
    <t xml:space="preserve">        Питание детей из многодетных семей в дошкольных образовательных учреждениях</t>
  </si>
  <si>
    <t xml:space="preserve">        Организация отдыха детей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</si>
  <si>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</si>
  <si>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 xml:space="preserve">        Организация двухразового питания в лагерях дневного пребывания детей-сирот и детей, находящихся в трудной жизненной ситуации</t>
  </si>
  <si>
    <t xml:space="preserve">      Другие вопросы в области образования</t>
  </si>
  <si>
    <t>0709</t>
  </si>
  <si>
    <t xml:space="preserve">        Обеспечение деятельности отраслевого отдела администрации Савинского муниципального района</t>
  </si>
  <si>
    <t xml:space="preserve">        Обеспечение деятельности структурных подразделений отраслевого отдела администрации Савинского муниципального района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</si>
  <si>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</si>
  <si>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</si>
  <si>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 xml:space="preserve">      Охрана семьи и детства</t>
  </si>
  <si>
    <t>1004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</si>
  <si>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</si>
  <si>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</si>
  <si>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117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</si>
  <si>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</t>
  </si>
  <si>
    <t>Приложение 9</t>
  </si>
  <si>
    <t>Программа муниципальных внутренних заимствований Савинского муниципального района на 2016 год и плановый период 2017 и 2018 годов</t>
  </si>
  <si>
    <t>Вид долгового обязательства</t>
  </si>
  <si>
    <t>Муниципальные займы Савинского муниципального района, осуществляемые путем выпуска ценных бумаг</t>
  </si>
  <si>
    <t>Привлечение</t>
  </si>
  <si>
    <t>Погашение</t>
  </si>
  <si>
    <t xml:space="preserve">Бюджетные кредиты от других бюджетов бюджетной системы Российской Федерации </t>
  </si>
  <si>
    <t xml:space="preserve">Кредиты кредитных организаций </t>
  </si>
  <si>
    <t>Общий объем заимствований, направляемых на покрытие дефицита бюджета</t>
  </si>
  <si>
    <t>Общий объем заимствований, направленных на погашение долга</t>
  </si>
  <si>
    <t>Приложение 10</t>
  </si>
  <si>
    <t>Программа муниципальных гарантий Савинского муниципального района в валюте Российской Федерации на 2016 год и на плановый период 2017 и 2018 годов</t>
  </si>
  <si>
    <t>1.1 Перечень подлежащих предоставлению муниципальных гарантий Савинского муниципального района в 2016 год и плановом периоде 2017 и 2018 годов</t>
  </si>
  <si>
    <t>Цель гарантирования</t>
  </si>
  <si>
    <t>Наименование принципала</t>
  </si>
  <si>
    <t>Сумма гарантирования (руб.)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</si>
  <si>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</si>
  <si>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</si>
  <si>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</si>
  <si>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Общая сумма</t>
  </si>
  <si>
    <t>нет</t>
  </si>
  <si>
    <t>1.2. Общий объем бюджетных ассигнований, предусмотренных на исполнение муниципальных гарантий Савинского муниципального района по возможным гарантийным случаям, в 2016 году и плановом периоде 2017 и 2018 годов</t>
  </si>
  <si>
    <t>Исполнение муниципальных гарантий Савинского муниципального района</t>
  </si>
  <si>
    <t>Объем бюджетных ассигнований на исполнение гарантий по возможным гарантийным случаям (руб.)</t>
  </si>
  <si>
    <t>Приложение 11</t>
  </si>
  <si>
    <t>Распределение межбюджетных трансфертов, предоставляемых из бюджета Савинского муниципального района бюджетам муниципальных образований на 2016 год и плановый период 2017 и 2018 годов</t>
  </si>
  <si>
    <t>Наименование муниципальных образований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</si>
</sst>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0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 Cyr"/>
      <family val="0"/>
    </font>
    <font>
      <b/>
      <sz val="13.5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 horizontal="left"/>
      <protection/>
    </xf>
    <xf numFmtId="49" fontId="32" fillId="0" borderId="1">
      <alignment/>
      <protection/>
    </xf>
    <xf numFmtId="4" fontId="32" fillId="0" borderId="2">
      <alignment horizontal="right"/>
      <protection/>
    </xf>
    <xf numFmtId="4" fontId="32" fillId="0" borderId="3">
      <alignment horizontal="right"/>
      <protection/>
    </xf>
    <xf numFmtId="49" fontId="32" fillId="0" borderId="0">
      <alignment horizontal="right"/>
      <protection/>
    </xf>
    <xf numFmtId="0" fontId="32" fillId="0" borderId="1">
      <alignment/>
      <protection/>
    </xf>
    <xf numFmtId="4" fontId="32" fillId="0" borderId="4">
      <alignment horizontal="right"/>
      <protection/>
    </xf>
    <xf numFmtId="49" fontId="32" fillId="0" borderId="5">
      <alignment horizontal="center"/>
      <protection/>
    </xf>
    <xf numFmtId="4" fontId="32" fillId="0" borderId="6">
      <alignment horizontal="right"/>
      <protection/>
    </xf>
    <xf numFmtId="0" fontId="38" fillId="0" borderId="0">
      <alignment horizontal="center"/>
      <protection/>
    </xf>
    <xf numFmtId="0" fontId="38" fillId="0" borderId="1">
      <alignment/>
      <protection/>
    </xf>
    <xf numFmtId="0" fontId="32" fillId="0" borderId="7">
      <alignment horizontal="left" wrapText="1"/>
      <protection/>
    </xf>
    <xf numFmtId="0" fontId="32" fillId="0" borderId="8">
      <alignment horizontal="left" wrapText="1" indent="1"/>
      <protection/>
    </xf>
    <xf numFmtId="0" fontId="32" fillId="0" borderId="7">
      <alignment horizontal="left" wrapText="1" indent="2"/>
      <protection/>
    </xf>
    <xf numFmtId="0" fontId="32" fillId="0" borderId="9">
      <alignment horizontal="left" wrapText="1" indent="2"/>
      <protection/>
    </xf>
    <xf numFmtId="0" fontId="32" fillId="0" borderId="0">
      <alignment horizontal="center" wrapText="1"/>
      <protection/>
    </xf>
    <xf numFmtId="49" fontId="32" fillId="0" borderId="1">
      <alignment horizontal="left"/>
      <protection/>
    </xf>
    <xf numFmtId="49" fontId="32" fillId="0" borderId="10">
      <alignment horizontal="center" wrapText="1"/>
      <protection/>
    </xf>
    <xf numFmtId="49" fontId="32" fillId="0" borderId="10">
      <alignment horizontal="left" wrapText="1"/>
      <protection/>
    </xf>
    <xf numFmtId="49" fontId="32" fillId="0" borderId="10">
      <alignment horizontal="center" shrinkToFit="1"/>
      <protection/>
    </xf>
    <xf numFmtId="49" fontId="32" fillId="0" borderId="1">
      <alignment horizontal="center"/>
      <protection/>
    </xf>
    <xf numFmtId="0" fontId="32" fillId="0" borderId="11">
      <alignment horizontal="center"/>
      <protection/>
    </xf>
    <xf numFmtId="0" fontId="32" fillId="0" borderId="0">
      <alignment horizontal="center"/>
      <protection/>
    </xf>
    <xf numFmtId="49" fontId="32" fillId="0" borderId="1">
      <alignment/>
      <protection/>
    </xf>
    <xf numFmtId="49" fontId="32" fillId="0" borderId="2">
      <alignment horizontal="center" shrinkToFit="1"/>
      <protection/>
    </xf>
    <xf numFmtId="0" fontId="32" fillId="0" borderId="1">
      <alignment horizontal="center"/>
      <protection/>
    </xf>
    <xf numFmtId="49" fontId="32" fillId="0" borderId="11">
      <alignment horizontal="center"/>
      <protection/>
    </xf>
    <xf numFmtId="49" fontId="32" fillId="0" borderId="0">
      <alignment horizontal="left"/>
      <protection/>
    </xf>
    <xf numFmtId="49" fontId="38" fillId="0" borderId="0">
      <alignment/>
      <protection/>
    </xf>
    <xf numFmtId="49" fontId="32" fillId="0" borderId="4">
      <alignment horizontal="center"/>
      <protection/>
    </xf>
    <xf numFmtId="0" fontId="38" fillId="0" borderId="12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2" fillId="0" borderId="0">
      <alignment vertical="center"/>
      <protection/>
    </xf>
    <xf numFmtId="0" fontId="38" fillId="0" borderId="12">
      <alignment horizontal="center" vertical="center" textRotation="90"/>
      <protection/>
    </xf>
    <xf numFmtId="49" fontId="32" fillId="0" borderId="13">
      <alignment horizontal="center" vertical="center" wrapText="1"/>
      <protection/>
    </xf>
    <xf numFmtId="0" fontId="38" fillId="0" borderId="14">
      <alignment/>
      <protection/>
    </xf>
    <xf numFmtId="49" fontId="39" fillId="0" borderId="15">
      <alignment horizontal="left" vertical="center" wrapText="1"/>
      <protection/>
    </xf>
    <xf numFmtId="49" fontId="32" fillId="0" borderId="16">
      <alignment horizontal="left" vertical="center" wrapText="1" indent="2"/>
      <protection/>
    </xf>
    <xf numFmtId="49" fontId="32" fillId="0" borderId="9">
      <alignment horizontal="left" vertical="center" wrapText="1" indent="3"/>
      <protection/>
    </xf>
    <xf numFmtId="49" fontId="32" fillId="0" borderId="15">
      <alignment horizontal="left" vertical="center" wrapText="1" indent="3"/>
      <protection/>
    </xf>
    <xf numFmtId="49" fontId="32" fillId="0" borderId="17">
      <alignment horizontal="left" vertical="center" wrapText="1" indent="3"/>
      <protection/>
    </xf>
    <xf numFmtId="0" fontId="39" fillId="0" borderId="14">
      <alignment horizontal="left" vertical="center" wrapText="1"/>
      <protection/>
    </xf>
    <xf numFmtId="49" fontId="32" fillId="0" borderId="11">
      <alignment horizontal="left" vertical="center" wrapText="1" indent="3"/>
      <protection/>
    </xf>
    <xf numFmtId="49" fontId="32" fillId="0" borderId="0">
      <alignment horizontal="left" vertical="center" wrapText="1" indent="3"/>
      <protection/>
    </xf>
    <xf numFmtId="49" fontId="32" fillId="0" borderId="1">
      <alignment horizontal="left" vertical="center" wrapText="1" indent="3"/>
      <protection/>
    </xf>
    <xf numFmtId="49" fontId="39" fillId="0" borderId="14">
      <alignment horizontal="left" vertical="center" wrapText="1"/>
      <protection/>
    </xf>
    <xf numFmtId="49" fontId="32" fillId="0" borderId="18">
      <alignment horizontal="center" vertical="center" wrapText="1"/>
      <protection/>
    </xf>
    <xf numFmtId="49" fontId="38" fillId="0" borderId="19">
      <alignment horizontal="center"/>
      <protection/>
    </xf>
    <xf numFmtId="49" fontId="38" fillId="0" borderId="20">
      <alignment horizontal="center" vertical="center" wrapText="1"/>
      <protection/>
    </xf>
    <xf numFmtId="49" fontId="32" fillId="0" borderId="21">
      <alignment horizontal="center" vertical="center" wrapText="1"/>
      <protection/>
    </xf>
    <xf numFmtId="49" fontId="32" fillId="0" borderId="10">
      <alignment horizontal="center" vertical="center" wrapText="1"/>
      <protection/>
    </xf>
    <xf numFmtId="49" fontId="32" fillId="0" borderId="20">
      <alignment horizontal="center" vertical="center" wrapText="1"/>
      <protection/>
    </xf>
    <xf numFmtId="49" fontId="32" fillId="0" borderId="22">
      <alignment horizontal="center" vertical="center" wrapText="1"/>
      <protection/>
    </xf>
    <xf numFmtId="49" fontId="32" fillId="0" borderId="23">
      <alignment horizontal="center" vertical="center" wrapText="1"/>
      <protection/>
    </xf>
    <xf numFmtId="49" fontId="32" fillId="0" borderId="0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8" fillId="0" borderId="19">
      <alignment horizontal="center" vertical="center" wrapText="1"/>
      <protection/>
    </xf>
    <xf numFmtId="0" fontId="32" fillId="0" borderId="13">
      <alignment horizontal="center" vertical="top"/>
      <protection/>
    </xf>
    <xf numFmtId="49" fontId="32" fillId="0" borderId="13">
      <alignment horizontal="center" vertical="top" wrapText="1"/>
      <protection/>
    </xf>
    <xf numFmtId="4" fontId="32" fillId="0" borderId="24">
      <alignment horizontal="right"/>
      <protection/>
    </xf>
    <xf numFmtId="0" fontId="32" fillId="0" borderId="25">
      <alignment/>
      <protection/>
    </xf>
    <xf numFmtId="4" fontId="32" fillId="0" borderId="18">
      <alignment horizontal="right"/>
      <protection/>
    </xf>
    <xf numFmtId="4" fontId="32" fillId="0" borderId="23">
      <alignment horizontal="right" shrinkToFit="1"/>
      <protection/>
    </xf>
    <xf numFmtId="4" fontId="32" fillId="0" borderId="0">
      <alignment horizontal="right" shrinkToFit="1"/>
      <protection/>
    </xf>
    <xf numFmtId="0" fontId="38" fillId="0" borderId="13">
      <alignment horizontal="center" vertical="top"/>
      <protection/>
    </xf>
    <xf numFmtId="0" fontId="32" fillId="0" borderId="13">
      <alignment horizontal="center" vertical="top" wrapText="1"/>
      <protection/>
    </xf>
    <xf numFmtId="0" fontId="32" fillId="0" borderId="13">
      <alignment horizontal="center" vertical="top"/>
      <protection/>
    </xf>
    <xf numFmtId="4" fontId="32" fillId="0" borderId="26">
      <alignment horizontal="right"/>
      <protection/>
    </xf>
    <xf numFmtId="0" fontId="32" fillId="0" borderId="27">
      <alignment/>
      <protection/>
    </xf>
    <xf numFmtId="4" fontId="32" fillId="0" borderId="28">
      <alignment horizontal="right"/>
      <protection/>
    </xf>
    <xf numFmtId="0" fontId="32" fillId="0" borderId="1">
      <alignment horizontal="right"/>
      <protection/>
    </xf>
    <xf numFmtId="0" fontId="38" fillId="0" borderId="13">
      <alignment horizontal="center" vertical="top"/>
      <protection/>
    </xf>
    <xf numFmtId="0" fontId="2" fillId="2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32" fillId="0" borderId="0">
      <alignment horizontal="left"/>
      <protection/>
    </xf>
    <xf numFmtId="0" fontId="32" fillId="0" borderId="0">
      <alignment/>
      <protection/>
    </xf>
    <xf numFmtId="0" fontId="41" fillId="0" borderId="0">
      <alignment/>
      <protection/>
    </xf>
    <xf numFmtId="0" fontId="2" fillId="20" borderId="1">
      <alignment/>
      <protection/>
    </xf>
    <xf numFmtId="0" fontId="32" fillId="0" borderId="12">
      <alignment horizontal="center" vertical="top" wrapText="1"/>
      <protection/>
    </xf>
    <xf numFmtId="0" fontId="32" fillId="0" borderId="12">
      <alignment horizontal="center" vertical="center"/>
      <protection/>
    </xf>
    <xf numFmtId="0" fontId="2" fillId="20" borderId="29">
      <alignment/>
      <protection/>
    </xf>
    <xf numFmtId="0" fontId="32" fillId="0" borderId="30">
      <alignment horizontal="left" wrapText="1"/>
      <protection/>
    </xf>
    <xf numFmtId="0" fontId="32" fillId="0" borderId="7">
      <alignment horizontal="left" wrapText="1" indent="1"/>
      <protection/>
    </xf>
    <xf numFmtId="0" fontId="32" fillId="0" borderId="14">
      <alignment horizontal="left" wrapText="1" indent="2"/>
      <protection/>
    </xf>
    <xf numFmtId="0" fontId="2" fillId="20" borderId="3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2" fillId="0" borderId="1">
      <alignment wrapText="1"/>
      <protection/>
    </xf>
    <xf numFmtId="0" fontId="32" fillId="0" borderId="29">
      <alignment wrapText="1"/>
      <protection/>
    </xf>
    <xf numFmtId="0" fontId="32" fillId="0" borderId="11">
      <alignment horizontal="left"/>
      <protection/>
    </xf>
    <xf numFmtId="0" fontId="32" fillId="0" borderId="13">
      <alignment horizontal="center" vertical="top" wrapText="1"/>
      <protection/>
    </xf>
    <xf numFmtId="0" fontId="32" fillId="0" borderId="18">
      <alignment horizontal="center" vertical="center"/>
      <protection/>
    </xf>
    <xf numFmtId="0" fontId="2" fillId="20" borderId="32">
      <alignment/>
      <protection/>
    </xf>
    <xf numFmtId="49" fontId="32" fillId="0" borderId="19">
      <alignment horizontal="center" wrapText="1"/>
      <protection/>
    </xf>
    <xf numFmtId="49" fontId="32" fillId="0" borderId="21">
      <alignment horizontal="center" wrapText="1"/>
      <protection/>
    </xf>
    <xf numFmtId="49" fontId="32" fillId="0" borderId="20">
      <alignment horizontal="center"/>
      <protection/>
    </xf>
    <xf numFmtId="0" fontId="2" fillId="20" borderId="11">
      <alignment/>
      <protection/>
    </xf>
    <xf numFmtId="0" fontId="2" fillId="20" borderId="33">
      <alignment/>
      <protection/>
    </xf>
    <xf numFmtId="0" fontId="32" fillId="0" borderId="23">
      <alignment/>
      <protection/>
    </xf>
    <xf numFmtId="0" fontId="32" fillId="0" borderId="0">
      <alignment horizontal="center"/>
      <protection/>
    </xf>
    <xf numFmtId="49" fontId="32" fillId="0" borderId="11">
      <alignment/>
      <protection/>
    </xf>
    <xf numFmtId="49" fontId="32" fillId="0" borderId="0">
      <alignment/>
      <protection/>
    </xf>
    <xf numFmtId="0" fontId="32" fillId="0" borderId="13">
      <alignment horizontal="center" vertical="center"/>
      <protection/>
    </xf>
    <xf numFmtId="0" fontId="2" fillId="20" borderId="34">
      <alignment/>
      <protection/>
    </xf>
    <xf numFmtId="49" fontId="32" fillId="0" borderId="24">
      <alignment horizontal="center"/>
      <protection/>
    </xf>
    <xf numFmtId="49" fontId="32" fillId="0" borderId="25">
      <alignment horizontal="center"/>
      <protection/>
    </xf>
    <xf numFmtId="49" fontId="32" fillId="0" borderId="13">
      <alignment horizontal="center"/>
      <protection/>
    </xf>
    <xf numFmtId="49" fontId="32" fillId="0" borderId="13">
      <alignment horizontal="center" vertical="top" wrapText="1"/>
      <protection/>
    </xf>
    <xf numFmtId="49" fontId="32" fillId="0" borderId="13">
      <alignment horizontal="center" vertical="top" wrapText="1"/>
      <protection/>
    </xf>
    <xf numFmtId="0" fontId="2" fillId="20" borderId="35">
      <alignment/>
      <protection/>
    </xf>
    <xf numFmtId="4" fontId="32" fillId="0" borderId="13">
      <alignment horizontal="right"/>
      <protection/>
    </xf>
    <xf numFmtId="0" fontId="32" fillId="21" borderId="23">
      <alignment/>
      <protection/>
    </xf>
    <xf numFmtId="49" fontId="32" fillId="0" borderId="36">
      <alignment horizontal="center" vertical="top"/>
      <protection/>
    </xf>
    <xf numFmtId="49" fontId="2" fillId="0" borderId="0">
      <alignment/>
      <protection/>
    </xf>
    <xf numFmtId="0" fontId="32" fillId="0" borderId="0">
      <alignment horizontal="right"/>
      <protection/>
    </xf>
    <xf numFmtId="49" fontId="32" fillId="0" borderId="0">
      <alignment horizontal="right"/>
      <protection/>
    </xf>
    <xf numFmtId="0" fontId="44" fillId="0" borderId="0">
      <alignment/>
      <protection/>
    </xf>
    <xf numFmtId="0" fontId="44" fillId="0" borderId="37">
      <alignment/>
      <protection/>
    </xf>
    <xf numFmtId="49" fontId="45" fillId="0" borderId="38">
      <alignment horizontal="right"/>
      <protection/>
    </xf>
    <xf numFmtId="0" fontId="32" fillId="0" borderId="38">
      <alignment horizontal="right"/>
      <protection/>
    </xf>
    <xf numFmtId="0" fontId="44" fillId="0" borderId="1">
      <alignment/>
      <protection/>
    </xf>
    <xf numFmtId="0" fontId="32" fillId="0" borderId="18">
      <alignment horizontal="center"/>
      <protection/>
    </xf>
    <xf numFmtId="49" fontId="2" fillId="0" borderId="39">
      <alignment horizontal="center"/>
      <protection/>
    </xf>
    <xf numFmtId="14" fontId="32" fillId="0" borderId="40">
      <alignment horizontal="center"/>
      <protection/>
    </xf>
    <xf numFmtId="0" fontId="32" fillId="0" borderId="41">
      <alignment horizontal="center"/>
      <protection/>
    </xf>
    <xf numFmtId="49" fontId="32" fillId="0" borderId="42">
      <alignment horizontal="center"/>
      <protection/>
    </xf>
    <xf numFmtId="49" fontId="32" fillId="0" borderId="40">
      <alignment horizontal="center"/>
      <protection/>
    </xf>
    <xf numFmtId="0" fontId="32" fillId="0" borderId="40">
      <alignment horizontal="center"/>
      <protection/>
    </xf>
    <xf numFmtId="49" fontId="32" fillId="0" borderId="43">
      <alignment horizontal="center"/>
      <protection/>
    </xf>
    <xf numFmtId="0" fontId="41" fillId="0" borderId="23">
      <alignment/>
      <protection/>
    </xf>
    <xf numFmtId="49" fontId="32" fillId="0" borderId="36">
      <alignment horizontal="center" vertical="top" wrapText="1"/>
      <protection/>
    </xf>
    <xf numFmtId="0" fontId="32" fillId="0" borderId="44">
      <alignment horizontal="center" vertical="center"/>
      <protection/>
    </xf>
    <xf numFmtId="4" fontId="32" fillId="0" borderId="5">
      <alignment horizontal="right"/>
      <protection/>
    </xf>
    <xf numFmtId="49" fontId="32" fillId="0" borderId="27">
      <alignment horizontal="center"/>
      <protection/>
    </xf>
    <xf numFmtId="0" fontId="32" fillId="0" borderId="0">
      <alignment horizontal="left" wrapText="1"/>
      <protection/>
    </xf>
    <xf numFmtId="0" fontId="32" fillId="0" borderId="1">
      <alignment horizontal="left"/>
      <protection/>
    </xf>
    <xf numFmtId="0" fontId="32" fillId="0" borderId="8">
      <alignment horizontal="left" wrapText="1"/>
      <protection/>
    </xf>
    <xf numFmtId="0" fontId="32" fillId="0" borderId="29">
      <alignment/>
      <protection/>
    </xf>
    <xf numFmtId="0" fontId="38" fillId="0" borderId="45">
      <alignment horizontal="left" wrapText="1"/>
      <protection/>
    </xf>
    <xf numFmtId="0" fontId="32" fillId="0" borderId="4">
      <alignment horizontal="left" wrapText="1" indent="2"/>
      <protection/>
    </xf>
    <xf numFmtId="49" fontId="32" fillId="0" borderId="0">
      <alignment horizontal="center" wrapText="1"/>
      <protection/>
    </xf>
    <xf numFmtId="49" fontId="32" fillId="0" borderId="20">
      <alignment horizontal="center" wrapText="1"/>
      <protection/>
    </xf>
    <xf numFmtId="0" fontId="32" fillId="0" borderId="32">
      <alignment/>
      <protection/>
    </xf>
    <xf numFmtId="0" fontId="32" fillId="0" borderId="46">
      <alignment horizontal="center" wrapText="1"/>
      <protection/>
    </xf>
    <xf numFmtId="0" fontId="2" fillId="20" borderId="23">
      <alignment/>
      <protection/>
    </xf>
    <xf numFmtId="49" fontId="32" fillId="0" borderId="10">
      <alignment horizontal="center"/>
      <protection/>
    </xf>
    <xf numFmtId="49" fontId="32" fillId="0" borderId="0">
      <alignment horizontal="center"/>
      <protection/>
    </xf>
    <xf numFmtId="49" fontId="32" fillId="0" borderId="2">
      <alignment horizontal="center" wrapText="1"/>
      <protection/>
    </xf>
    <xf numFmtId="49" fontId="32" fillId="0" borderId="3">
      <alignment horizontal="center" wrapText="1"/>
      <protection/>
    </xf>
    <xf numFmtId="49" fontId="32" fillId="0" borderId="2">
      <alignment horizontal="center"/>
      <protection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8" fillId="28" borderId="47" applyNumberFormat="0" applyAlignment="0" applyProtection="0"/>
    <xf numFmtId="0" fontId="59" fillId="29" borderId="48" applyNumberFormat="0" applyAlignment="0" applyProtection="0"/>
    <xf numFmtId="0" fontId="60" fillId="29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1" fillId="0" borderId="49" applyNumberFormat="0" applyFill="0" applyAlignment="0" applyProtection="0"/>
    <xf numFmtId="0" fontId="62" fillId="0" borderId="50" applyNumberFormat="0" applyFill="0" applyAlignment="0" applyProtection="0"/>
    <xf numFmtId="0" fontId="63" fillId="0" borderId="5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2" applyNumberFormat="0" applyFill="0" applyAlignment="0" applyProtection="0"/>
    <xf numFmtId="0" fontId="65" fillId="30" borderId="53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2" borderId="0">
      <alignment/>
      <protection/>
    </xf>
    <xf numFmtId="0" fontId="0" fillId="0" borderId="0">
      <alignment/>
      <protection/>
    </xf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4" borderId="54" applyNumberFormat="0" applyFont="0" applyAlignment="0" applyProtection="0"/>
    <xf numFmtId="9" fontId="0" fillId="0" borderId="0" applyFont="0" applyFill="0" applyBorder="0" applyAlignment="0" applyProtection="0"/>
    <xf numFmtId="0" fontId="70" fillId="0" borderId="55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2" fillId="35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Alignment="1">
      <alignment/>
    </xf>
    <xf numFmtId="0" fontId="73" fillId="0" borderId="56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75" fillId="0" borderId="56" xfId="0" applyFont="1" applyBorder="1" applyAlignment="1">
      <alignment/>
    </xf>
    <xf numFmtId="0" fontId="75" fillId="0" borderId="56" xfId="0" applyFont="1" applyBorder="1" applyAlignment="1">
      <alignment horizontal="center"/>
    </xf>
    <xf numFmtId="0" fontId="5" fillId="0" borderId="56" xfId="212" applyFont="1" applyBorder="1">
      <alignment/>
      <protection/>
    </xf>
    <xf numFmtId="0" fontId="75" fillId="0" borderId="56" xfId="0" applyFont="1" applyBorder="1" applyAlignment="1">
      <alignment horizontal="left" wrapText="1"/>
    </xf>
    <xf numFmtId="0" fontId="75" fillId="0" borderId="56" xfId="0" applyFont="1" applyBorder="1" applyAlignment="1">
      <alignment horizontal="center" wrapText="1"/>
    </xf>
    <xf numFmtId="0" fontId="75" fillId="0" borderId="0" xfId="0" applyFont="1" applyAlignment="1">
      <alignment horizontal="center"/>
    </xf>
    <xf numFmtId="0" fontId="75" fillId="0" borderId="56" xfId="0" applyFont="1" applyBorder="1" applyAlignment="1">
      <alignment horizontal="justify" wrapText="1"/>
    </xf>
    <xf numFmtId="0" fontId="5" fillId="0" borderId="56" xfId="212" applyFont="1" applyFill="1" applyBorder="1" applyAlignment="1">
      <alignment horizontal="justify" wrapText="1"/>
      <protection/>
    </xf>
    <xf numFmtId="0" fontId="75" fillId="0" borderId="56" xfId="0" applyFont="1" applyBorder="1" applyAlignment="1">
      <alignment horizontal="justify" vertical="center" wrapText="1"/>
    </xf>
    <xf numFmtId="0" fontId="74" fillId="0" borderId="56" xfId="0" applyFont="1" applyBorder="1" applyAlignment="1">
      <alignment horizontal="center" vertical="center" wrapText="1"/>
    </xf>
    <xf numFmtId="0" fontId="5" fillId="0" borderId="0" xfId="212" applyFont="1" applyAlignment="1">
      <alignment horizontal="right" wrapText="1"/>
      <protection/>
    </xf>
    <xf numFmtId="0" fontId="75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73" fillId="0" borderId="57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5" fillId="0" borderId="0" xfId="212" applyFont="1">
      <alignment/>
      <protection/>
    </xf>
    <xf numFmtId="0" fontId="5" fillId="0" borderId="0" xfId="212" applyFont="1" applyAlignment="1">
      <alignment horizontal="right"/>
      <protection/>
    </xf>
    <xf numFmtId="0" fontId="2" fillId="0" borderId="0" xfId="212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6" fillId="0" borderId="0" xfId="212" applyFont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26" fillId="0" borderId="56" xfId="212" applyFont="1" applyBorder="1" applyAlignment="1">
      <alignment horizontal="center" vertical="center" wrapText="1"/>
      <protection/>
    </xf>
    <xf numFmtId="0" fontId="76" fillId="0" borderId="56" xfId="0" applyFont="1" applyBorder="1" applyAlignment="1">
      <alignment horizontal="center" vertical="center" wrapText="1"/>
    </xf>
    <xf numFmtId="0" fontId="77" fillId="0" borderId="56" xfId="0" applyFont="1" applyBorder="1" applyAlignment="1">
      <alignment wrapText="1"/>
    </xf>
    <xf numFmtId="0" fontId="26" fillId="0" borderId="56" xfId="212" applyFont="1" applyBorder="1" applyAlignment="1">
      <alignment horizontal="center" vertical="center" wrapText="1"/>
      <protection/>
    </xf>
    <xf numFmtId="0" fontId="27" fillId="0" borderId="56" xfId="212" applyFont="1" applyBorder="1" applyAlignment="1">
      <alignment horizontal="center" vertical="center" wrapText="1"/>
      <protection/>
    </xf>
    <xf numFmtId="0" fontId="27" fillId="0" borderId="56" xfId="212" applyFont="1" applyBorder="1" applyAlignment="1">
      <alignment horizontal="center"/>
      <protection/>
    </xf>
    <xf numFmtId="0" fontId="27" fillId="0" borderId="56" xfId="212" applyFont="1" applyBorder="1" applyAlignment="1">
      <alignment horizontal="justify"/>
      <protection/>
    </xf>
    <xf numFmtId="4" fontId="27" fillId="0" borderId="56" xfId="212" applyNumberFormat="1" applyFont="1" applyBorder="1" applyAlignment="1">
      <alignment shrinkToFit="1"/>
      <protection/>
    </xf>
    <xf numFmtId="0" fontId="28" fillId="0" borderId="56" xfId="212" applyFont="1" applyBorder="1" applyAlignment="1">
      <alignment horizontal="center"/>
      <protection/>
    </xf>
    <xf numFmtId="0" fontId="28" fillId="0" borderId="56" xfId="212" applyFont="1" applyBorder="1" applyAlignment="1">
      <alignment horizontal="justify" vertical="center" wrapText="1"/>
      <protection/>
    </xf>
    <xf numFmtId="4" fontId="28" fillId="0" borderId="56" xfId="212" applyNumberFormat="1" applyFont="1" applyBorder="1" applyAlignment="1">
      <alignment shrinkToFit="1"/>
      <protection/>
    </xf>
    <xf numFmtId="49" fontId="29" fillId="0" borderId="56" xfId="0" applyNumberFormat="1" applyFont="1" applyFill="1" applyBorder="1" applyAlignment="1">
      <alignment horizontal="center" shrinkToFit="1"/>
    </xf>
    <xf numFmtId="0" fontId="29" fillId="0" borderId="56" xfId="0" applyFont="1" applyFill="1" applyBorder="1" applyAlignment="1">
      <alignment horizontal="justify" wrapText="1"/>
    </xf>
    <xf numFmtId="4" fontId="29" fillId="0" borderId="56" xfId="212" applyNumberFormat="1" applyFont="1" applyBorder="1" applyAlignment="1">
      <alignment shrinkToFit="1"/>
      <protection/>
    </xf>
    <xf numFmtId="49" fontId="27" fillId="0" borderId="56" xfId="0" applyNumberFormat="1" applyFont="1" applyFill="1" applyBorder="1" applyAlignment="1">
      <alignment horizontal="center" shrinkToFit="1"/>
    </xf>
    <xf numFmtId="0" fontId="27" fillId="0" borderId="56" xfId="0" applyFont="1" applyFill="1" applyBorder="1" applyAlignment="1">
      <alignment horizontal="justify" wrapText="1"/>
    </xf>
    <xf numFmtId="4" fontId="27" fillId="0" borderId="56" xfId="0" applyNumberFormat="1" applyFont="1" applyFill="1" applyBorder="1" applyAlignment="1">
      <alignment shrinkToFit="1"/>
    </xf>
    <xf numFmtId="49" fontId="28" fillId="0" borderId="56" xfId="0" applyNumberFormat="1" applyFont="1" applyFill="1" applyBorder="1" applyAlignment="1">
      <alignment horizontal="center" shrinkToFit="1"/>
    </xf>
    <xf numFmtId="0" fontId="28" fillId="0" borderId="56" xfId="0" applyFont="1" applyFill="1" applyBorder="1" applyAlignment="1">
      <alignment horizontal="justify" wrapText="1"/>
    </xf>
    <xf numFmtId="4" fontId="28" fillId="0" borderId="56" xfId="0" applyNumberFormat="1" applyFont="1" applyFill="1" applyBorder="1" applyAlignment="1">
      <alignment shrinkToFit="1"/>
    </xf>
    <xf numFmtId="0" fontId="27" fillId="0" borderId="56" xfId="212" applyFont="1" applyBorder="1" applyAlignment="1">
      <alignment horizontal="justify" vertical="center" wrapText="1"/>
      <protection/>
    </xf>
    <xf numFmtId="0" fontId="30" fillId="0" borderId="56" xfId="212" applyFont="1" applyBorder="1" applyAlignment="1">
      <alignment horizontal="center"/>
      <protection/>
    </xf>
    <xf numFmtId="0" fontId="28" fillId="0" borderId="56" xfId="212" applyFont="1" applyBorder="1" applyAlignment="1">
      <alignment horizontal="justify" wrapText="1"/>
      <protection/>
    </xf>
    <xf numFmtId="49" fontId="31" fillId="0" borderId="56" xfId="0" applyNumberFormat="1" applyFont="1" applyFill="1" applyBorder="1" applyAlignment="1">
      <alignment horizontal="center" shrinkToFit="1"/>
    </xf>
    <xf numFmtId="0" fontId="31" fillId="0" borderId="56" xfId="0" applyFont="1" applyFill="1" applyBorder="1" applyAlignment="1">
      <alignment horizontal="justify" wrapText="1"/>
    </xf>
    <xf numFmtId="4" fontId="31" fillId="0" borderId="56" xfId="212" applyNumberFormat="1" applyFont="1" applyBorder="1" applyAlignment="1">
      <alignment shrinkToFit="1"/>
      <protection/>
    </xf>
    <xf numFmtId="0" fontId="29" fillId="0" borderId="56" xfId="212" applyFont="1" applyBorder="1" applyAlignment="1">
      <alignment horizontal="center"/>
      <protection/>
    </xf>
    <xf numFmtId="0" fontId="27" fillId="0" borderId="56" xfId="122" applyNumberFormat="1" applyFont="1" applyBorder="1" applyAlignment="1" applyProtection="1">
      <alignment wrapText="1"/>
      <protection/>
    </xf>
    <xf numFmtId="0" fontId="29" fillId="0" borderId="56" xfId="122" applyNumberFormat="1" applyFont="1" applyBorder="1" applyAlignment="1" applyProtection="1">
      <alignment horizontal="justify" wrapText="1"/>
      <protection/>
    </xf>
    <xf numFmtId="0" fontId="31" fillId="0" borderId="56" xfId="212" applyFont="1" applyBorder="1" applyAlignment="1">
      <alignment horizontal="center"/>
      <protection/>
    </xf>
    <xf numFmtId="0" fontId="31" fillId="0" borderId="56" xfId="122" applyNumberFormat="1" applyFont="1" applyBorder="1" applyAlignment="1" applyProtection="1">
      <alignment horizontal="justify" wrapText="1"/>
      <protection/>
    </xf>
    <xf numFmtId="0" fontId="27" fillId="0" borderId="56" xfId="212" applyFont="1" applyBorder="1" applyAlignment="1">
      <alignment horizontal="justify" wrapText="1"/>
      <protection/>
    </xf>
    <xf numFmtId="0" fontId="31" fillId="0" borderId="56" xfId="212" applyFont="1" applyBorder="1" applyAlignment="1">
      <alignment horizontal="justify" wrapText="1"/>
      <protection/>
    </xf>
    <xf numFmtId="0" fontId="78" fillId="0" borderId="56" xfId="211" applyFont="1" applyBorder="1" applyAlignment="1">
      <alignment horizontal="center" shrinkToFit="1"/>
      <protection/>
    </xf>
    <xf numFmtId="0" fontId="78" fillId="0" borderId="56" xfId="210" applyFont="1" applyBorder="1" applyAlignment="1">
      <alignment horizontal="justify" wrapText="1"/>
      <protection/>
    </xf>
    <xf numFmtId="0" fontId="79" fillId="0" borderId="56" xfId="211" applyFont="1" applyBorder="1" applyAlignment="1">
      <alignment horizontal="center" shrinkToFit="1"/>
      <protection/>
    </xf>
    <xf numFmtId="0" fontId="79" fillId="0" borderId="56" xfId="210" applyFont="1" applyBorder="1" applyAlignment="1">
      <alignment horizontal="justify" wrapText="1"/>
      <protection/>
    </xf>
    <xf numFmtId="4" fontId="28" fillId="0" borderId="56" xfId="212" applyNumberFormat="1" applyFont="1" applyBorder="1">
      <alignment/>
      <protection/>
    </xf>
    <xf numFmtId="4" fontId="31" fillId="0" borderId="56" xfId="212" applyNumberFormat="1" applyFont="1" applyBorder="1">
      <alignment/>
      <protection/>
    </xf>
    <xf numFmtId="0" fontId="27" fillId="0" borderId="56" xfId="0" applyFont="1" applyFill="1" applyBorder="1" applyAlignment="1">
      <alignment horizontal="center"/>
    </xf>
    <xf numFmtId="0" fontId="27" fillId="0" borderId="56" xfId="0" applyFont="1" applyBorder="1" applyAlignment="1">
      <alignment horizontal="justify" vertical="center" wrapText="1"/>
    </xf>
    <xf numFmtId="0" fontId="27" fillId="0" borderId="56" xfId="0" applyFont="1" applyBorder="1" applyAlignment="1">
      <alignment horizontal="center"/>
    </xf>
    <xf numFmtId="0" fontId="80" fillId="0" borderId="56" xfId="0" applyFont="1" applyBorder="1" applyAlignment="1">
      <alignment horizontal="center"/>
    </xf>
    <xf numFmtId="0" fontId="30" fillId="0" borderId="56" xfId="0" applyFont="1" applyBorder="1" applyAlignment="1">
      <alignment horizontal="justify" vertical="center" wrapText="1"/>
    </xf>
    <xf numFmtId="4" fontId="30" fillId="0" borderId="56" xfId="212" applyNumberFormat="1" applyFont="1" applyBorder="1" applyAlignment="1">
      <alignment shrinkToFit="1"/>
      <protection/>
    </xf>
    <xf numFmtId="0" fontId="28" fillId="0" borderId="56" xfId="0" applyFont="1" applyBorder="1" applyAlignment="1">
      <alignment horizontal="center"/>
    </xf>
    <xf numFmtId="0" fontId="28" fillId="0" borderId="56" xfId="0" applyFont="1" applyBorder="1" applyAlignment="1">
      <alignment horizontal="justify" wrapText="1"/>
    </xf>
    <xf numFmtId="0" fontId="31" fillId="0" borderId="56" xfId="0" applyFont="1" applyBorder="1" applyAlignment="1">
      <alignment horizontal="center"/>
    </xf>
    <xf numFmtId="0" fontId="31" fillId="0" borderId="56" xfId="0" applyFont="1" applyBorder="1" applyAlignment="1">
      <alignment horizontal="justify" vertical="center" wrapText="1"/>
    </xf>
    <xf numFmtId="49" fontId="30" fillId="0" borderId="56" xfId="0" applyNumberFormat="1" applyFont="1" applyFill="1" applyBorder="1" applyAlignment="1">
      <alignment horizontal="center" shrinkToFit="1"/>
    </xf>
    <xf numFmtId="0" fontId="30" fillId="0" borderId="56" xfId="0" applyFont="1" applyFill="1" applyBorder="1" applyAlignment="1">
      <alignment wrapText="1"/>
    </xf>
    <xf numFmtId="0" fontId="28" fillId="0" borderId="56" xfId="0" applyFont="1" applyFill="1" applyBorder="1" applyAlignment="1">
      <alignment wrapText="1"/>
    </xf>
    <xf numFmtId="0" fontId="31" fillId="0" borderId="56" xfId="0" applyFont="1" applyFill="1" applyBorder="1" applyAlignment="1">
      <alignment wrapText="1"/>
    </xf>
    <xf numFmtId="0" fontId="30" fillId="0" borderId="56" xfId="0" applyFont="1" applyFill="1" applyBorder="1" applyAlignment="1">
      <alignment horizontal="justify" wrapText="1"/>
    </xf>
    <xf numFmtId="0" fontId="81" fillId="0" borderId="56" xfId="0" applyFont="1" applyBorder="1" applyAlignment="1">
      <alignment horizontal="center"/>
    </xf>
    <xf numFmtId="0" fontId="82" fillId="0" borderId="56" xfId="0" applyFont="1" applyBorder="1" applyAlignment="1">
      <alignment horizontal="center"/>
    </xf>
    <xf numFmtId="4" fontId="36" fillId="0" borderId="56" xfId="212" applyNumberFormat="1" applyFont="1" applyBorder="1" applyAlignment="1">
      <alignment shrinkToFit="1"/>
      <protection/>
    </xf>
    <xf numFmtId="0" fontId="34" fillId="0" borderId="56" xfId="0" applyFont="1" applyBorder="1" applyAlignment="1">
      <alignment horizontal="justify" wrapText="1"/>
    </xf>
    <xf numFmtId="0" fontId="34" fillId="0" borderId="56" xfId="0" applyFont="1" applyBorder="1" applyAlignment="1">
      <alignment wrapText="1"/>
    </xf>
    <xf numFmtId="0" fontId="33" fillId="0" borderId="56" xfId="0" applyFont="1" applyBorder="1" applyAlignment="1">
      <alignment horizontal="justify" wrapText="1"/>
    </xf>
    <xf numFmtId="0" fontId="37" fillId="0" borderId="56" xfId="0" applyFont="1" applyBorder="1" applyAlignment="1">
      <alignment horizontal="justify" wrapText="1"/>
    </xf>
    <xf numFmtId="0" fontId="27" fillId="0" borderId="56" xfId="0" applyFont="1" applyBorder="1" applyAlignment="1">
      <alignment/>
    </xf>
    <xf numFmtId="0" fontId="9" fillId="0" borderId="0" xfId="220" applyFont="1">
      <alignment/>
      <protection/>
    </xf>
    <xf numFmtId="0" fontId="46" fillId="0" borderId="0" xfId="212" applyFont="1" applyAlignment="1">
      <alignment horizontal="right"/>
      <protection/>
    </xf>
    <xf numFmtId="0" fontId="1" fillId="0" borderId="0" xfId="220">
      <alignment/>
      <protection/>
    </xf>
    <xf numFmtId="0" fontId="8" fillId="0" borderId="0" xfId="220" applyFont="1" applyBorder="1" applyAlignment="1">
      <alignment horizontal="center" wrapText="1"/>
      <protection/>
    </xf>
    <xf numFmtId="0" fontId="47" fillId="0" borderId="0" xfId="219" applyFont="1">
      <alignment/>
      <protection/>
    </xf>
    <xf numFmtId="0" fontId="47" fillId="0" borderId="0" xfId="219" applyFont="1" applyAlignment="1">
      <alignment horizontal="left"/>
      <protection/>
    </xf>
    <xf numFmtId="0" fontId="3" fillId="0" borderId="0" xfId="219">
      <alignment/>
      <protection/>
    </xf>
    <xf numFmtId="0" fontId="9" fillId="0" borderId="0" xfId="220" applyFont="1" applyBorder="1" applyAlignment="1">
      <alignment horizontal="center" wrapText="1"/>
      <protection/>
    </xf>
    <xf numFmtId="0" fontId="8" fillId="0" borderId="60" xfId="220" applyFont="1" applyBorder="1" applyAlignment="1">
      <alignment horizontal="center" vertical="center" wrapText="1"/>
      <protection/>
    </xf>
    <xf numFmtId="0" fontId="26" fillId="0" borderId="60" xfId="219" applyFont="1" applyBorder="1" applyAlignment="1">
      <alignment horizontal="center" vertical="center" wrapText="1"/>
      <protection/>
    </xf>
    <xf numFmtId="0" fontId="1" fillId="0" borderId="0" xfId="220" applyAlignment="1">
      <alignment horizontal="center" vertical="center" wrapText="1"/>
      <protection/>
    </xf>
    <xf numFmtId="0" fontId="26" fillId="0" borderId="60" xfId="219" applyFont="1" applyBorder="1" applyAlignment="1">
      <alignment horizontal="center" vertical="center" wrapText="1"/>
      <protection/>
    </xf>
    <xf numFmtId="0" fontId="8" fillId="0" borderId="60" xfId="220" applyFont="1" applyBorder="1" applyAlignment="1">
      <alignment horizontal="center" vertical="center" wrapText="1"/>
      <protection/>
    </xf>
    <xf numFmtId="0" fontId="9" fillId="0" borderId="61" xfId="220" applyFont="1" applyBorder="1" applyAlignment="1">
      <alignment horizontal="center" vertical="center" wrapText="1"/>
      <protection/>
    </xf>
    <xf numFmtId="0" fontId="46" fillId="0" borderId="61" xfId="219" applyFont="1" applyBorder="1" applyAlignment="1">
      <alignment horizontal="left" vertical="center" wrapText="1"/>
      <protection/>
    </xf>
    <xf numFmtId="164" fontId="46" fillId="0" borderId="60" xfId="219" applyNumberFormat="1" applyFont="1" applyBorder="1" applyAlignment="1">
      <alignment horizontal="right" vertical="center" wrapText="1"/>
      <protection/>
    </xf>
    <xf numFmtId="164" fontId="9" fillId="0" borderId="60" xfId="220" applyNumberFormat="1" applyFont="1" applyBorder="1" applyAlignment="1">
      <alignment horizontal="right" vertical="center" wrapText="1"/>
      <protection/>
    </xf>
    <xf numFmtId="0" fontId="9" fillId="0" borderId="60" xfId="220" applyFont="1" applyBorder="1" applyAlignment="1">
      <alignment horizontal="center"/>
      <protection/>
    </xf>
    <xf numFmtId="0" fontId="46" fillId="0" borderId="60" xfId="219" applyFont="1" applyBorder="1" applyAlignment="1">
      <alignment horizontal="left" wrapText="1"/>
      <protection/>
    </xf>
    <xf numFmtId="164" fontId="9" fillId="0" borderId="60" xfId="220" applyNumberFormat="1" applyFont="1" applyBorder="1" applyAlignment="1">
      <alignment horizontal="right"/>
      <protection/>
    </xf>
    <xf numFmtId="0" fontId="9" fillId="0" borderId="60" xfId="220" applyFont="1" applyBorder="1">
      <alignment/>
      <protection/>
    </xf>
    <xf numFmtId="0" fontId="9" fillId="0" borderId="62" xfId="220" applyFont="1" applyFill="1" applyBorder="1" applyAlignment="1">
      <alignment horizontal="center"/>
      <protection/>
    </xf>
    <xf numFmtId="164" fontId="46" fillId="0" borderId="60" xfId="219" applyNumberFormat="1" applyFont="1" applyBorder="1" applyAlignment="1">
      <alignment horizontal="right" wrapText="1"/>
      <protection/>
    </xf>
    <xf numFmtId="164" fontId="9" fillId="0" borderId="60" xfId="220" applyNumberFormat="1" applyFont="1" applyBorder="1" applyAlignment="1">
      <alignment horizontal="right" wrapText="1"/>
      <protection/>
    </xf>
    <xf numFmtId="0" fontId="8" fillId="0" borderId="60" xfId="220" applyFont="1" applyBorder="1">
      <alignment/>
      <protection/>
    </xf>
    <xf numFmtId="164" fontId="8" fillId="0" borderId="60" xfId="220" applyNumberFormat="1" applyFont="1" applyBorder="1">
      <alignment/>
      <protection/>
    </xf>
    <xf numFmtId="0" fontId="7" fillId="0" borderId="0" xfId="220" applyFont="1" applyBorder="1" applyAlignment="1">
      <alignment horizontal="center" wrapText="1"/>
      <protection/>
    </xf>
    <xf numFmtId="0" fontId="6" fillId="0" borderId="60" xfId="220" applyFont="1" applyBorder="1" applyAlignment="1">
      <alignment horizontal="center" vertical="center" wrapText="1"/>
      <protection/>
    </xf>
    <xf numFmtId="0" fontId="48" fillId="0" borderId="60" xfId="219" applyFont="1" applyBorder="1" applyAlignment="1">
      <alignment horizontal="center" vertical="center" wrapText="1"/>
      <protection/>
    </xf>
    <xf numFmtId="0" fontId="48" fillId="0" borderId="60" xfId="219" applyFont="1" applyBorder="1" applyAlignment="1">
      <alignment horizontal="center" vertical="center" wrapText="1"/>
      <protection/>
    </xf>
    <xf numFmtId="0" fontId="6" fillId="0" borderId="60" xfId="220" applyFont="1" applyBorder="1" applyAlignment="1">
      <alignment horizontal="center" vertical="center" wrapText="1"/>
      <protection/>
    </xf>
    <xf numFmtId="0" fontId="7" fillId="0" borderId="61" xfId="220" applyFont="1" applyBorder="1" applyAlignment="1">
      <alignment horizontal="center" vertical="center" wrapText="1"/>
      <protection/>
    </xf>
    <xf numFmtId="0" fontId="5" fillId="0" borderId="61" xfId="219" applyFont="1" applyBorder="1" applyAlignment="1">
      <alignment horizontal="left" vertical="center" wrapText="1"/>
      <protection/>
    </xf>
    <xf numFmtId="165" fontId="5" fillId="0" borderId="60" xfId="219" applyNumberFormat="1" applyFont="1" applyBorder="1" applyAlignment="1">
      <alignment horizontal="right" vertical="center" wrapText="1"/>
      <protection/>
    </xf>
    <xf numFmtId="165" fontId="7" fillId="0" borderId="60" xfId="220" applyNumberFormat="1" applyFont="1" applyBorder="1" applyAlignment="1">
      <alignment horizontal="right" vertical="center" wrapText="1"/>
      <protection/>
    </xf>
    <xf numFmtId="0" fontId="7" fillId="0" borderId="60" xfId="220" applyFont="1" applyBorder="1" applyAlignment="1">
      <alignment horizontal="center"/>
      <protection/>
    </xf>
    <xf numFmtId="0" fontId="6" fillId="0" borderId="60" xfId="220" applyFont="1" applyBorder="1">
      <alignment/>
      <protection/>
    </xf>
    <xf numFmtId="165" fontId="6" fillId="0" borderId="60" xfId="220" applyNumberFormat="1" applyFont="1" applyBorder="1">
      <alignment/>
      <protection/>
    </xf>
    <xf numFmtId="0" fontId="75" fillId="0" borderId="0" xfId="0" applyFont="1" applyAlignment="1">
      <alignment/>
    </xf>
    <xf numFmtId="0" fontId="3" fillId="0" borderId="0" xfId="217">
      <alignment/>
      <protection/>
    </xf>
    <xf numFmtId="0" fontId="3" fillId="0" borderId="0" xfId="217" applyBorder="1">
      <alignment/>
      <protection/>
    </xf>
    <xf numFmtId="0" fontId="26" fillId="0" borderId="0" xfId="217" applyFont="1" applyAlignment="1">
      <alignment horizontal="center" wrapText="1"/>
      <protection/>
    </xf>
    <xf numFmtId="0" fontId="30" fillId="0" borderId="0" xfId="217" applyFont="1">
      <alignment/>
      <protection/>
    </xf>
    <xf numFmtId="0" fontId="48" fillId="0" borderId="57" xfId="217" applyFont="1" applyBorder="1" applyAlignment="1">
      <alignment horizontal="center" vertical="center" wrapText="1"/>
      <protection/>
    </xf>
    <xf numFmtId="0" fontId="75" fillId="0" borderId="59" xfId="0" applyFont="1" applyBorder="1" applyAlignment="1">
      <alignment horizontal="center" vertical="center" wrapText="1"/>
    </xf>
    <xf numFmtId="0" fontId="48" fillId="0" borderId="63" xfId="217" applyFont="1" applyBorder="1" applyAlignment="1">
      <alignment horizontal="center" vertical="center" wrapText="1"/>
      <protection/>
    </xf>
    <xf numFmtId="0" fontId="48" fillId="0" borderId="56" xfId="217" applyFont="1" applyBorder="1" applyAlignment="1">
      <alignment horizontal="center" vertical="center" wrapText="1"/>
      <protection/>
    </xf>
    <xf numFmtId="0" fontId="75" fillId="0" borderId="64" xfId="0" applyFont="1" applyBorder="1" applyAlignment="1">
      <alignment wrapText="1"/>
    </xf>
    <xf numFmtId="49" fontId="48" fillId="0" borderId="56" xfId="217" applyNumberFormat="1" applyFont="1" applyBorder="1" applyAlignment="1">
      <alignment horizontal="center" wrapText="1"/>
      <protection/>
    </xf>
    <xf numFmtId="0" fontId="48" fillId="0" borderId="56" xfId="217" applyFont="1" applyBorder="1" applyAlignment="1">
      <alignment horizontal="center" wrapText="1"/>
      <protection/>
    </xf>
    <xf numFmtId="0" fontId="74" fillId="0" borderId="56" xfId="0" applyFont="1" applyBorder="1" applyAlignment="1">
      <alignment horizontal="justify" wrapText="1"/>
    </xf>
    <xf numFmtId="49" fontId="5" fillId="0" borderId="56" xfId="217" applyNumberFormat="1" applyFont="1" applyBorder="1" applyAlignment="1">
      <alignment horizontal="center" wrapText="1"/>
      <protection/>
    </xf>
    <xf numFmtId="49" fontId="5" fillId="0" borderId="56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justify" wrapText="1"/>
    </xf>
    <xf numFmtId="0" fontId="48" fillId="0" borderId="56" xfId="217" applyFont="1" applyBorder="1" applyAlignment="1">
      <alignment horizontal="center"/>
      <protection/>
    </xf>
    <xf numFmtId="0" fontId="5" fillId="0" borderId="56" xfId="217" applyFont="1" applyBorder="1" applyAlignment="1">
      <alignment horizontal="center" wrapText="1"/>
      <protection/>
    </xf>
    <xf numFmtId="0" fontId="48" fillId="36" borderId="56" xfId="217" applyFont="1" applyFill="1" applyBorder="1" applyAlignment="1">
      <alignment horizontal="center"/>
      <protection/>
    </xf>
    <xf numFmtId="0" fontId="48" fillId="36" borderId="56" xfId="217" applyFont="1" applyFill="1" applyBorder="1" applyAlignment="1">
      <alignment/>
      <protection/>
    </xf>
    <xf numFmtId="0" fontId="48" fillId="36" borderId="56" xfId="217" applyFont="1" applyFill="1" applyBorder="1" applyAlignment="1">
      <alignment horizontal="justify" wrapText="1"/>
      <protection/>
    </xf>
    <xf numFmtId="0" fontId="5" fillId="36" borderId="56" xfId="217" applyFont="1" applyFill="1" applyBorder="1" applyAlignment="1">
      <alignment horizontal="center"/>
      <protection/>
    </xf>
    <xf numFmtId="0" fontId="5" fillId="36" borderId="56" xfId="217" applyFont="1" applyFill="1" applyBorder="1" applyAlignment="1">
      <alignment/>
      <protection/>
    </xf>
    <xf numFmtId="0" fontId="5" fillId="36" borderId="56" xfId="217" applyFont="1" applyFill="1" applyBorder="1" applyAlignment="1">
      <alignment horizontal="justify" wrapText="1"/>
      <protection/>
    </xf>
    <xf numFmtId="0" fontId="5" fillId="0" borderId="56" xfId="212" applyFont="1" applyBorder="1" applyAlignment="1">
      <alignment/>
      <protection/>
    </xf>
    <xf numFmtId="0" fontId="5" fillId="0" borderId="56" xfId="217" applyFont="1" applyBorder="1" applyAlignment="1">
      <alignment/>
      <protection/>
    </xf>
    <xf numFmtId="0" fontId="48" fillId="0" borderId="56" xfId="217" applyFont="1" applyBorder="1" applyAlignment="1">
      <alignment horizontal="justify" wrapText="1"/>
      <protection/>
    </xf>
    <xf numFmtId="0" fontId="5" fillId="0" borderId="56" xfId="217" applyFont="1" applyBorder="1" applyAlignment="1">
      <alignment horizontal="center"/>
      <protection/>
    </xf>
    <xf numFmtId="0" fontId="5" fillId="0" borderId="56" xfId="217" applyFont="1" applyBorder="1" applyAlignment="1">
      <alignment horizontal="justify" wrapText="1"/>
      <protection/>
    </xf>
    <xf numFmtId="49" fontId="5" fillId="0" borderId="56" xfId="0" applyNumberFormat="1" applyFont="1" applyFill="1" applyBorder="1" applyAlignment="1">
      <alignment/>
    </xf>
    <xf numFmtId="0" fontId="75" fillId="0" borderId="56" xfId="0" applyFont="1" applyBorder="1" applyAlignment="1">
      <alignment horizontal="left"/>
    </xf>
    <xf numFmtId="0" fontId="7" fillId="0" borderId="56" xfId="0" applyFont="1" applyBorder="1" applyAlignment="1">
      <alignment horizontal="justify" wrapText="1"/>
    </xf>
    <xf numFmtId="0" fontId="5" fillId="0" borderId="56" xfId="209" applyFont="1" applyFill="1" applyBorder="1" applyAlignment="1">
      <alignment horizontal="justify" wrapText="1"/>
      <protection/>
    </xf>
    <xf numFmtId="49" fontId="5" fillId="0" borderId="56" xfId="0" applyNumberFormat="1" applyFont="1" applyFill="1" applyBorder="1" applyAlignment="1">
      <alignment horizontal="left"/>
    </xf>
    <xf numFmtId="0" fontId="5" fillId="0" borderId="56" xfId="212" applyFont="1" applyBorder="1" applyAlignment="1">
      <alignment horizontal="center"/>
      <protection/>
    </xf>
    <xf numFmtId="0" fontId="5" fillId="0" borderId="56" xfId="122" applyNumberFormat="1" applyFont="1" applyBorder="1" applyAlignment="1" applyProtection="1">
      <alignment horizontal="justify" wrapText="1"/>
      <protection/>
    </xf>
    <xf numFmtId="0" fontId="5" fillId="0" borderId="56" xfId="212" applyFont="1" applyBorder="1" applyAlignment="1">
      <alignment horizontal="justify" wrapText="1"/>
      <protection/>
    </xf>
    <xf numFmtId="49" fontId="5" fillId="0" borderId="56" xfId="0" applyNumberFormat="1" applyFont="1" applyFill="1" applyBorder="1" applyAlignment="1">
      <alignment horizontal="center" shrinkToFit="1"/>
    </xf>
    <xf numFmtId="0" fontId="75" fillId="0" borderId="0" xfId="0" applyFont="1" applyAlignment="1">
      <alignment/>
    </xf>
    <xf numFmtId="0" fontId="0" fillId="0" borderId="0" xfId="0" applyAlignment="1">
      <alignment horizontal="right" wrapText="1"/>
    </xf>
    <xf numFmtId="0" fontId="47" fillId="0" borderId="0" xfId="217" applyFont="1">
      <alignment/>
      <protection/>
    </xf>
    <xf numFmtId="0" fontId="47" fillId="0" borderId="0" xfId="217" applyFont="1" applyAlignment="1">
      <alignment horizontal="left"/>
      <protection/>
    </xf>
    <xf numFmtId="0" fontId="3" fillId="0" borderId="0" xfId="217" applyAlignment="1">
      <alignment/>
      <protection/>
    </xf>
    <xf numFmtId="0" fontId="26" fillId="0" borderId="0" xfId="217" applyFont="1" applyAlignment="1">
      <alignment horizontal="center" vertical="center" wrapText="1"/>
      <protection/>
    </xf>
    <xf numFmtId="0" fontId="77" fillId="0" borderId="0" xfId="0" applyFont="1" applyAlignment="1">
      <alignment horizontal="center" vertical="center" wrapText="1"/>
    </xf>
    <xf numFmtId="0" fontId="49" fillId="0" borderId="0" xfId="217" applyFont="1" applyAlignment="1">
      <alignment horizontal="right"/>
      <protection/>
    </xf>
    <xf numFmtId="0" fontId="48" fillId="0" borderId="56" xfId="217" applyFont="1" applyBorder="1" applyAlignment="1">
      <alignment horizontal="center" vertical="center" wrapText="1"/>
      <protection/>
    </xf>
    <xf numFmtId="0" fontId="0" fillId="0" borderId="56" xfId="0" applyBorder="1" applyAlignment="1">
      <alignment wrapText="1"/>
    </xf>
    <xf numFmtId="0" fontId="48" fillId="0" borderId="64" xfId="217" applyFont="1" applyBorder="1" applyAlignment="1">
      <alignment horizontal="center" vertical="center" wrapText="1"/>
      <protection/>
    </xf>
    <xf numFmtId="0" fontId="48" fillId="0" borderId="56" xfId="217" applyFont="1" applyBorder="1" applyAlignment="1">
      <alignment horizontal="center" vertical="center"/>
      <protection/>
    </xf>
    <xf numFmtId="0" fontId="48" fillId="0" borderId="63" xfId="217" applyFont="1" applyBorder="1" applyAlignment="1">
      <alignment horizontal="center" vertical="center" wrapText="1"/>
      <protection/>
    </xf>
    <xf numFmtId="0" fontId="48" fillId="0" borderId="56" xfId="217" applyFont="1" applyBorder="1" applyAlignment="1">
      <alignment horizontal="left"/>
      <protection/>
    </xf>
    <xf numFmtId="0" fontId="48" fillId="0" borderId="56" xfId="217" applyFont="1" applyBorder="1" applyAlignment="1">
      <alignment horizontal="left" wrapText="1"/>
      <protection/>
    </xf>
    <xf numFmtId="4" fontId="48" fillId="0" borderId="56" xfId="217" applyNumberFormat="1" applyFont="1" applyBorder="1" applyAlignment="1">
      <alignment horizontal="right" shrinkToFit="1"/>
      <protection/>
    </xf>
    <xf numFmtId="0" fontId="5" fillId="0" borderId="56" xfId="217" applyFont="1" applyBorder="1">
      <alignment/>
      <protection/>
    </xf>
    <xf numFmtId="0" fontId="5" fillId="0" borderId="56" xfId="217" applyFont="1" applyBorder="1" applyAlignment="1">
      <alignment wrapText="1"/>
      <protection/>
    </xf>
    <xf numFmtId="4" fontId="5" fillId="0" borderId="56" xfId="217" applyNumberFormat="1" applyFont="1" applyBorder="1" applyAlignment="1">
      <alignment shrinkToFit="1"/>
      <protection/>
    </xf>
    <xf numFmtId="0" fontId="30" fillId="0" borderId="64" xfId="217" applyFont="1" applyBorder="1">
      <alignment/>
      <protection/>
    </xf>
    <xf numFmtId="4" fontId="30" fillId="0" borderId="56" xfId="217" applyNumberFormat="1" applyFont="1" applyBorder="1" applyAlignment="1">
      <alignment shrinkToFit="1"/>
      <protection/>
    </xf>
    <xf numFmtId="0" fontId="28" fillId="0" borderId="56" xfId="217" applyFont="1" applyBorder="1">
      <alignment/>
      <protection/>
    </xf>
    <xf numFmtId="4" fontId="28" fillId="0" borderId="56" xfId="217" applyNumberFormat="1" applyFont="1" applyBorder="1" applyAlignment="1">
      <alignment shrinkToFit="1"/>
      <protection/>
    </xf>
    <xf numFmtId="0" fontId="28" fillId="0" borderId="63" xfId="217" applyFont="1" applyBorder="1">
      <alignment/>
      <protection/>
    </xf>
    <xf numFmtId="0" fontId="28" fillId="0" borderId="65" xfId="217" applyFont="1" applyBorder="1" applyAlignment="1">
      <alignment wrapText="1"/>
      <protection/>
    </xf>
    <xf numFmtId="0" fontId="36" fillId="0" borderId="56" xfId="217" applyFont="1" applyBorder="1">
      <alignment/>
      <protection/>
    </xf>
    <xf numFmtId="0" fontId="36" fillId="0" borderId="56" xfId="217" applyFont="1" applyBorder="1" applyAlignment="1">
      <alignment wrapText="1"/>
      <protection/>
    </xf>
    <xf numFmtId="4" fontId="36" fillId="0" borderId="56" xfId="217" applyNumberFormat="1" applyFont="1" applyBorder="1" applyAlignment="1">
      <alignment shrinkToFit="1"/>
      <protection/>
    </xf>
    <xf numFmtId="0" fontId="30" fillId="0" borderId="56" xfId="217" applyFont="1" applyBorder="1">
      <alignment/>
      <protection/>
    </xf>
    <xf numFmtId="0" fontId="28" fillId="0" borderId="56" xfId="217" applyFont="1" applyFill="1" applyBorder="1">
      <alignment/>
      <protection/>
    </xf>
    <xf numFmtId="0" fontId="28" fillId="0" borderId="63" xfId="217" applyFont="1" applyFill="1" applyBorder="1">
      <alignment/>
      <protection/>
    </xf>
    <xf numFmtId="0" fontId="28" fillId="0" borderId="65" xfId="217" applyFont="1" applyFill="1" applyBorder="1" applyAlignment="1">
      <alignment wrapText="1"/>
      <protection/>
    </xf>
    <xf numFmtId="0" fontId="50" fillId="0" borderId="0" xfId="217" applyFont="1">
      <alignment/>
      <protection/>
    </xf>
    <xf numFmtId="0" fontId="36" fillId="0" borderId="56" xfId="217" applyFont="1" applyFill="1" applyBorder="1" applyAlignment="1">
      <alignment wrapText="1"/>
      <protection/>
    </xf>
    <xf numFmtId="0" fontId="7" fillId="0" borderId="0" xfId="220" applyFont="1" applyAlignment="1">
      <alignment horizontal="right"/>
      <protection/>
    </xf>
    <xf numFmtId="0" fontId="3" fillId="0" borderId="0" xfId="217" applyAlignment="1">
      <alignment wrapText="1"/>
      <protection/>
    </xf>
    <xf numFmtId="0" fontId="48" fillId="0" borderId="0" xfId="217" applyFont="1" applyAlignment="1">
      <alignment horizontal="center" wrapText="1"/>
      <protection/>
    </xf>
    <xf numFmtId="0" fontId="7" fillId="0" borderId="0" xfId="220" applyFont="1" applyAlignment="1">
      <alignment horizontal="center" wrapText="1"/>
      <protection/>
    </xf>
    <xf numFmtId="0" fontId="7" fillId="0" borderId="0" xfId="220" applyFont="1" applyAlignment="1">
      <alignment horizontal="center" wrapText="1"/>
      <protection/>
    </xf>
    <xf numFmtId="0" fontId="5" fillId="0" borderId="0" xfId="217" applyFont="1">
      <alignment/>
      <protection/>
    </xf>
    <xf numFmtId="0" fontId="48" fillId="0" borderId="57" xfId="217" applyFont="1" applyBorder="1" applyAlignment="1">
      <alignment horizontal="center" wrapText="1"/>
      <protection/>
    </xf>
    <xf numFmtId="0" fontId="48" fillId="0" borderId="59" xfId="217" applyFont="1" applyBorder="1" applyAlignment="1">
      <alignment horizontal="center" wrapText="1"/>
      <protection/>
    </xf>
    <xf numFmtId="0" fontId="1" fillId="0" borderId="56" xfId="220" applyBorder="1" applyAlignment="1">
      <alignment wrapText="1"/>
      <protection/>
    </xf>
    <xf numFmtId="0" fontId="27" fillId="0" borderId="56" xfId="217" applyFont="1" applyBorder="1" applyAlignment="1">
      <alignment horizontal="center" vertical="center" wrapText="1"/>
      <protection/>
    </xf>
    <xf numFmtId="0" fontId="5" fillId="0" borderId="64" xfId="217" applyFont="1" applyBorder="1" applyAlignment="1">
      <alignment horizontal="center" vertical="center" wrapText="1"/>
      <protection/>
    </xf>
    <xf numFmtId="0" fontId="48" fillId="0" borderId="64" xfId="217" applyFont="1" applyBorder="1" applyAlignment="1">
      <alignment horizontal="center" vertical="center" wrapText="1"/>
      <protection/>
    </xf>
    <xf numFmtId="4" fontId="48" fillId="0" borderId="56" xfId="217" applyNumberFormat="1" applyFont="1" applyBorder="1" applyAlignment="1">
      <alignment horizontal="right" vertical="center" shrinkToFit="1"/>
      <protection/>
    </xf>
    <xf numFmtId="0" fontId="5" fillId="0" borderId="56" xfId="217" applyFont="1" applyBorder="1" applyAlignment="1">
      <alignment horizontal="left" vertical="center" wrapText="1"/>
      <protection/>
    </xf>
    <xf numFmtId="0" fontId="30" fillId="0" borderId="56" xfId="217" applyFont="1" applyBorder="1" applyAlignment="1">
      <alignment horizontal="center"/>
      <protection/>
    </xf>
    <xf numFmtId="0" fontId="30" fillId="0" borderId="56" xfId="217" applyFont="1" applyBorder="1" applyAlignment="1">
      <alignment wrapText="1"/>
      <protection/>
    </xf>
    <xf numFmtId="0" fontId="28" fillId="0" borderId="56" xfId="217" applyFont="1" applyBorder="1" applyAlignment="1">
      <alignment horizontal="center"/>
      <protection/>
    </xf>
    <xf numFmtId="0" fontId="28" fillId="0" borderId="56" xfId="217" applyFont="1" applyBorder="1" applyAlignment="1">
      <alignment wrapText="1"/>
      <protection/>
    </xf>
    <xf numFmtId="0" fontId="36" fillId="0" borderId="56" xfId="217" applyFont="1" applyBorder="1" applyAlignment="1">
      <alignment horizontal="center"/>
      <protection/>
    </xf>
    <xf numFmtId="4" fontId="31" fillId="0" borderId="56" xfId="217" applyNumberFormat="1" applyFont="1" applyBorder="1" applyAlignment="1">
      <alignment shrinkToFit="1"/>
      <protection/>
    </xf>
    <xf numFmtId="0" fontId="31" fillId="0" borderId="56" xfId="217" applyFont="1" applyBorder="1" applyAlignment="1">
      <alignment horizontal="center"/>
      <protection/>
    </xf>
    <xf numFmtId="0" fontId="31" fillId="0" borderId="56" xfId="217" applyFont="1" applyBorder="1">
      <alignment/>
      <protection/>
    </xf>
    <xf numFmtId="0" fontId="31" fillId="0" borderId="56" xfId="217" applyFont="1" applyBorder="1" applyAlignment="1">
      <alignment wrapText="1"/>
      <protection/>
    </xf>
    <xf numFmtId="0" fontId="5" fillId="0" borderId="0" xfId="214" applyFont="1" applyAlignment="1">
      <alignment horizontal="right"/>
      <protection/>
    </xf>
    <xf numFmtId="0" fontId="3" fillId="32" borderId="0" xfId="222" applyFont="1" applyFill="1">
      <alignment/>
      <protection/>
    </xf>
    <xf numFmtId="0" fontId="5" fillId="0" borderId="0" xfId="215" applyFont="1" applyAlignment="1">
      <alignment horizontal="right"/>
      <protection/>
    </xf>
    <xf numFmtId="0" fontId="76" fillId="0" borderId="0" xfId="213" applyFont="1" applyAlignment="1">
      <alignment horizontal="center" wrapText="1"/>
      <protection/>
    </xf>
    <xf numFmtId="0" fontId="3" fillId="32" borderId="0" xfId="222" applyFont="1" applyFill="1" applyAlignment="1">
      <alignment wrapText="1"/>
      <protection/>
    </xf>
    <xf numFmtId="0" fontId="73" fillId="32" borderId="56" xfId="223" applyFont="1" applyFill="1" applyBorder="1" applyAlignment="1">
      <alignment horizontal="center" vertical="center" wrapText="1"/>
      <protection/>
    </xf>
    <xf numFmtId="0" fontId="74" fillId="0" borderId="56" xfId="223" applyFont="1" applyBorder="1" applyAlignment="1">
      <alignment horizontal="center" vertical="center" wrapText="1"/>
      <protection/>
    </xf>
    <xf numFmtId="0" fontId="73" fillId="32" borderId="56" xfId="223" applyFont="1" applyFill="1" applyBorder="1" applyAlignment="1">
      <alignment horizontal="center" vertical="center" wrapText="1"/>
      <protection/>
    </xf>
    <xf numFmtId="0" fontId="73" fillId="36" borderId="56" xfId="222" applyFont="1" applyFill="1" applyBorder="1" applyAlignment="1">
      <alignment horizontal="justify" wrapText="1"/>
      <protection/>
    </xf>
    <xf numFmtId="49" fontId="73" fillId="36" borderId="56" xfId="222" applyNumberFormat="1" applyFont="1" applyFill="1" applyBorder="1" applyAlignment="1">
      <alignment horizontal="center" vertical="top" shrinkToFit="1"/>
      <protection/>
    </xf>
    <xf numFmtId="4" fontId="73" fillId="36" borderId="56" xfId="222" applyNumberFormat="1" applyFont="1" applyFill="1" applyBorder="1" applyAlignment="1">
      <alignment horizontal="right" vertical="top" shrinkToFit="1"/>
      <protection/>
    </xf>
    <xf numFmtId="0" fontId="83" fillId="36" borderId="56" xfId="222" applyFont="1" applyFill="1" applyBorder="1" applyAlignment="1">
      <alignment horizontal="justify" wrapText="1"/>
      <protection/>
    </xf>
    <xf numFmtId="49" fontId="83" fillId="36" borderId="56" xfId="222" applyNumberFormat="1" applyFont="1" applyFill="1" applyBorder="1" applyAlignment="1">
      <alignment horizontal="center" vertical="top" shrinkToFit="1"/>
      <protection/>
    </xf>
    <xf numFmtId="4" fontId="83" fillId="36" borderId="56" xfId="222" applyNumberFormat="1" applyFont="1" applyFill="1" applyBorder="1" applyAlignment="1">
      <alignment horizontal="right" vertical="top" shrinkToFit="1"/>
      <protection/>
    </xf>
    <xf numFmtId="0" fontId="73" fillId="36" borderId="66" xfId="222" applyFont="1" applyFill="1" applyBorder="1" applyAlignment="1">
      <alignment horizontal="right"/>
      <protection/>
    </xf>
    <xf numFmtId="4" fontId="73" fillId="36" borderId="66" xfId="222" applyNumberFormat="1" applyFont="1" applyFill="1" applyBorder="1" applyAlignment="1">
      <alignment horizontal="right" vertical="top" shrinkToFit="1"/>
      <protection/>
    </xf>
    <xf numFmtId="0" fontId="84" fillId="32" borderId="0" xfId="222" applyFont="1" applyFill="1">
      <alignment/>
      <protection/>
    </xf>
    <xf numFmtId="0" fontId="0" fillId="0" borderId="0" xfId="213">
      <alignment/>
      <protection/>
    </xf>
    <xf numFmtId="0" fontId="84" fillId="32" borderId="0" xfId="222" applyFont="1" applyFill="1" applyAlignment="1">
      <alignment wrapText="1"/>
      <protection/>
    </xf>
    <xf numFmtId="0" fontId="76" fillId="0" borderId="0" xfId="213" applyFont="1" applyAlignment="1">
      <alignment horizontal="center" wrapText="1"/>
      <protection/>
    </xf>
    <xf numFmtId="0" fontId="3" fillId="32" borderId="0" xfId="222" applyFont="1" applyFill="1" applyAlignment="1">
      <alignment wrapText="1"/>
      <protection/>
    </xf>
    <xf numFmtId="0" fontId="73" fillId="32" borderId="63" xfId="221" applyFont="1" applyFill="1" applyBorder="1" applyAlignment="1">
      <alignment horizontal="center" vertical="center" wrapText="1"/>
      <protection/>
    </xf>
    <xf numFmtId="0" fontId="73" fillId="32" borderId="57" xfId="221" applyFont="1" applyFill="1" applyBorder="1" applyAlignment="1">
      <alignment horizontal="center" vertical="center" wrapText="1"/>
      <protection/>
    </xf>
    <xf numFmtId="0" fontId="3" fillId="32" borderId="58" xfId="222" applyFont="1" applyFill="1" applyBorder="1" applyAlignment="1">
      <alignment horizontal="center" vertical="center" wrapText="1"/>
      <protection/>
    </xf>
    <xf numFmtId="0" fontId="3" fillId="32" borderId="59" xfId="222" applyFont="1" applyFill="1" applyBorder="1" applyAlignment="1">
      <alignment horizontal="center" vertical="center" wrapText="1"/>
      <protection/>
    </xf>
    <xf numFmtId="0" fontId="73" fillId="32" borderId="64" xfId="221" applyFont="1" applyFill="1" applyBorder="1" applyAlignment="1">
      <alignment horizontal="center" vertical="center" wrapText="1"/>
      <protection/>
    </xf>
    <xf numFmtId="0" fontId="73" fillId="32" borderId="56" xfId="221" applyFont="1" applyFill="1" applyBorder="1" applyAlignment="1">
      <alignment horizontal="center" vertical="center" wrapText="1"/>
      <protection/>
    </xf>
    <xf numFmtId="0" fontId="73" fillId="32" borderId="56" xfId="222" applyFont="1" applyFill="1" applyBorder="1" applyAlignment="1">
      <alignment horizontal="justify" vertical="top" wrapText="1"/>
      <protection/>
    </xf>
    <xf numFmtId="49" fontId="73" fillId="32" borderId="56" xfId="222" applyNumberFormat="1" applyFont="1" applyFill="1" applyBorder="1" applyAlignment="1">
      <alignment horizontal="center" vertical="top" shrinkToFit="1"/>
      <protection/>
    </xf>
    <xf numFmtId="49" fontId="83" fillId="32" borderId="56" xfId="222" applyNumberFormat="1" applyFont="1" applyFill="1" applyBorder="1" applyAlignment="1">
      <alignment horizontal="center" vertical="top" shrinkToFit="1"/>
      <protection/>
    </xf>
    <xf numFmtId="0" fontId="83" fillId="32" borderId="56" xfId="222" applyFont="1" applyFill="1" applyBorder="1" applyAlignment="1">
      <alignment horizontal="justify" vertical="top" wrapText="1"/>
      <protection/>
    </xf>
    <xf numFmtId="0" fontId="73" fillId="32" borderId="66" xfId="222" applyFont="1" applyFill="1" applyBorder="1" applyAlignment="1">
      <alignment horizontal="right"/>
      <protection/>
    </xf>
    <xf numFmtId="0" fontId="8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6" fillId="0" borderId="56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/>
    </xf>
    <xf numFmtId="0" fontId="74" fillId="0" borderId="56" xfId="0" applyFont="1" applyBorder="1" applyAlignment="1">
      <alignment vertical="top" wrapText="1"/>
    </xf>
    <xf numFmtId="165" fontId="74" fillId="0" borderId="56" xfId="0" applyNumberFormat="1" applyFont="1" applyBorder="1" applyAlignment="1">
      <alignment/>
    </xf>
    <xf numFmtId="0" fontId="75" fillId="0" borderId="56" xfId="0" applyFont="1" applyBorder="1" applyAlignment="1">
      <alignment vertical="top" wrapText="1"/>
    </xf>
    <xf numFmtId="165" fontId="75" fillId="0" borderId="56" xfId="0" applyNumberFormat="1" applyFont="1" applyBorder="1" applyAlignment="1">
      <alignment/>
    </xf>
    <xf numFmtId="0" fontId="74" fillId="0" borderId="56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4" fillId="0" borderId="0" xfId="0" applyFont="1" applyAlignment="1">
      <alignment horizontal="center" wrapText="1"/>
    </xf>
    <xf numFmtId="0" fontId="86" fillId="0" borderId="63" xfId="0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 wrapText="1"/>
    </xf>
    <xf numFmtId="0" fontId="87" fillId="0" borderId="58" xfId="0" applyFont="1" applyBorder="1" applyAlignment="1">
      <alignment horizontal="center" vertical="center" wrapText="1"/>
    </xf>
    <xf numFmtId="0" fontId="87" fillId="0" borderId="59" xfId="0" applyFont="1" applyBorder="1" applyAlignment="1">
      <alignment horizontal="center" vertical="center" wrapText="1"/>
    </xf>
    <xf numFmtId="0" fontId="87" fillId="0" borderId="64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0" fontId="88" fillId="0" borderId="56" xfId="0" applyFont="1" applyBorder="1" applyAlignment="1">
      <alignment horizontal="center"/>
    </xf>
    <xf numFmtId="164" fontId="75" fillId="0" borderId="56" xfId="0" applyNumberFormat="1" applyFont="1" applyBorder="1" applyAlignment="1">
      <alignment/>
    </xf>
    <xf numFmtId="0" fontId="88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wrapText="1"/>
    </xf>
    <xf numFmtId="0" fontId="0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86" fillId="0" borderId="56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75" fillId="0" borderId="56" xfId="0" applyFont="1" applyBorder="1" applyAlignment="1">
      <alignment horizontal="center" wrapText="1"/>
    </xf>
    <xf numFmtId="164" fontId="75" fillId="0" borderId="56" xfId="0" applyNumberFormat="1" applyFont="1" applyBorder="1" applyAlignment="1">
      <alignment horizontal="center" wrapText="1"/>
    </xf>
    <xf numFmtId="0" fontId="8" fillId="0" borderId="0" xfId="220" applyFont="1" applyBorder="1" applyAlignment="1">
      <alignment horizontal="center" vertical="center" wrapText="1"/>
      <protection/>
    </xf>
    <xf numFmtId="0" fontId="7" fillId="0" borderId="0" xfId="220" applyFont="1">
      <alignment/>
      <protection/>
    </xf>
    <xf numFmtId="0" fontId="6" fillId="0" borderId="60" xfId="220" applyFont="1" applyBorder="1" applyAlignment="1">
      <alignment horizontal="center"/>
      <protection/>
    </xf>
    <xf numFmtId="0" fontId="48" fillId="0" borderId="60" xfId="212" applyFont="1" applyFill="1" applyBorder="1" applyAlignment="1">
      <alignment horizontal="center"/>
      <protection/>
    </xf>
    <xf numFmtId="0" fontId="5" fillId="0" borderId="60" xfId="219" applyFont="1" applyBorder="1" applyAlignment="1">
      <alignment horizontal="left" vertical="center" wrapText="1"/>
      <protection/>
    </xf>
    <xf numFmtId="4" fontId="7" fillId="0" borderId="60" xfId="220" applyNumberFormat="1" applyFont="1" applyBorder="1">
      <alignment/>
      <protection/>
    </xf>
    <xf numFmtId="0" fontId="5" fillId="0" borderId="60" xfId="219" applyFont="1" applyBorder="1" applyAlignment="1">
      <alignment horizontal="left" wrapText="1"/>
      <protection/>
    </xf>
    <xf numFmtId="0" fontId="7" fillId="0" borderId="60" xfId="220" applyFont="1" applyBorder="1">
      <alignment/>
      <protection/>
    </xf>
  </cellXfs>
  <cellStyles count="2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_Расчет Пермь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21" xfId="110"/>
    <cellStyle name="xl22" xfId="111"/>
    <cellStyle name="xl23" xfId="112"/>
    <cellStyle name="xl24" xfId="113"/>
    <cellStyle name="xl25" xfId="114"/>
    <cellStyle name="xl26" xfId="115"/>
    <cellStyle name="xl27" xfId="116"/>
    <cellStyle name="xl28" xfId="117"/>
    <cellStyle name="xl29" xfId="118"/>
    <cellStyle name="xl30" xfId="119"/>
    <cellStyle name="xl31" xfId="120"/>
    <cellStyle name="xl32" xfId="121"/>
    <cellStyle name="xl33" xfId="122"/>
    <cellStyle name="xl34" xfId="123"/>
    <cellStyle name="xl35" xfId="124"/>
    <cellStyle name="xl36" xfId="125"/>
    <cellStyle name="xl37" xfId="126"/>
    <cellStyle name="xl38" xfId="127"/>
    <cellStyle name="xl39" xfId="128"/>
    <cellStyle name="xl40" xfId="129"/>
    <cellStyle name="xl41" xfId="130"/>
    <cellStyle name="xl42" xfId="131"/>
    <cellStyle name="xl43" xfId="132"/>
    <cellStyle name="xl44" xfId="133"/>
    <cellStyle name="xl45" xfId="134"/>
    <cellStyle name="xl46" xfId="135"/>
    <cellStyle name="xl47" xfId="136"/>
    <cellStyle name="xl48" xfId="137"/>
    <cellStyle name="xl49" xfId="138"/>
    <cellStyle name="xl50" xfId="139"/>
    <cellStyle name="xl51" xfId="140"/>
    <cellStyle name="xl52" xfId="141"/>
    <cellStyle name="xl53" xfId="142"/>
    <cellStyle name="xl54" xfId="143"/>
    <cellStyle name="xl55" xfId="144"/>
    <cellStyle name="xl56" xfId="145"/>
    <cellStyle name="xl57" xfId="146"/>
    <cellStyle name="xl58" xfId="147"/>
    <cellStyle name="xl59" xfId="148"/>
    <cellStyle name="xl60" xfId="149"/>
    <cellStyle name="xl61" xfId="150"/>
    <cellStyle name="xl62" xfId="151"/>
    <cellStyle name="xl63" xfId="152"/>
    <cellStyle name="xl64" xfId="153"/>
    <cellStyle name="xl65" xfId="154"/>
    <cellStyle name="xl66" xfId="155"/>
    <cellStyle name="xl67" xfId="156"/>
    <cellStyle name="xl68" xfId="157"/>
    <cellStyle name="xl69" xfId="158"/>
    <cellStyle name="xl70" xfId="159"/>
    <cellStyle name="xl71" xfId="160"/>
    <cellStyle name="xl72" xfId="161"/>
    <cellStyle name="xl73" xfId="162"/>
    <cellStyle name="xl74" xfId="163"/>
    <cellStyle name="xl75" xfId="164"/>
    <cellStyle name="xl76" xfId="165"/>
    <cellStyle name="xl77" xfId="166"/>
    <cellStyle name="xl78" xfId="167"/>
    <cellStyle name="xl79" xfId="168"/>
    <cellStyle name="xl80" xfId="169"/>
    <cellStyle name="xl81" xfId="170"/>
    <cellStyle name="xl82" xfId="171"/>
    <cellStyle name="xl83" xfId="172"/>
    <cellStyle name="xl84" xfId="173"/>
    <cellStyle name="xl85" xfId="174"/>
    <cellStyle name="xl86" xfId="175"/>
    <cellStyle name="xl87" xfId="176"/>
    <cellStyle name="xl88" xfId="177"/>
    <cellStyle name="xl89" xfId="178"/>
    <cellStyle name="xl90" xfId="179"/>
    <cellStyle name="xl91" xfId="180"/>
    <cellStyle name="xl92" xfId="181"/>
    <cellStyle name="xl93" xfId="182"/>
    <cellStyle name="xl94" xfId="183"/>
    <cellStyle name="xl95" xfId="184"/>
    <cellStyle name="xl96" xfId="185"/>
    <cellStyle name="xl97" xfId="186"/>
    <cellStyle name="xl98" xfId="187"/>
    <cellStyle name="xl99" xfId="188"/>
    <cellStyle name="Акцент1" xfId="189"/>
    <cellStyle name="Акцент2" xfId="190"/>
    <cellStyle name="Акцент3" xfId="191"/>
    <cellStyle name="Акцент4" xfId="192"/>
    <cellStyle name="Акцент5" xfId="193"/>
    <cellStyle name="Акцент6" xfId="194"/>
    <cellStyle name="Ввод " xfId="195"/>
    <cellStyle name="Вывод" xfId="196"/>
    <cellStyle name="Вычисление" xfId="197"/>
    <cellStyle name="Currency" xfId="198"/>
    <cellStyle name="Currency [0]" xfId="199"/>
    <cellStyle name="Денежный 2" xfId="200"/>
    <cellStyle name="Заголовок 1" xfId="201"/>
    <cellStyle name="Заголовок 2" xfId="202"/>
    <cellStyle name="Заголовок 3" xfId="203"/>
    <cellStyle name="Заголовок 4" xfId="204"/>
    <cellStyle name="Итог" xfId="205"/>
    <cellStyle name="Контрольная ячейка" xfId="206"/>
    <cellStyle name="Название" xfId="207"/>
    <cellStyle name="Нейтральный" xfId="208"/>
    <cellStyle name="Обычный 10" xfId="209"/>
    <cellStyle name="Обычный 12" xfId="210"/>
    <cellStyle name="Обычный 13" xfId="211"/>
    <cellStyle name="Обычный 2" xfId="212"/>
    <cellStyle name="Обычный 2 2" xfId="213"/>
    <cellStyle name="Обычный 2 3" xfId="214"/>
    <cellStyle name="Обычный 2 4" xfId="215"/>
    <cellStyle name="Обычный 2 5" xfId="216"/>
    <cellStyle name="Обычный 3" xfId="217"/>
    <cellStyle name="Обычный 3 2" xfId="218"/>
    <cellStyle name="Обычный 3 3" xfId="219"/>
    <cellStyle name="Обычный 4" xfId="220"/>
    <cellStyle name="Обычный 4 2" xfId="221"/>
    <cellStyle name="Обычный 5" xfId="222"/>
    <cellStyle name="Обычный 5 2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Финансовый 2" xfId="232"/>
    <cellStyle name="Хороший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7.7109375" style="0" customWidth="1"/>
    <col min="2" max="2" width="49.8515625" style="0" customWidth="1"/>
    <col min="3" max="3" width="18.140625" style="0" customWidth="1"/>
  </cols>
  <sheetData>
    <row r="1" spans="2:6" ht="15.75">
      <c r="B1" s="14" t="s">
        <v>18</v>
      </c>
      <c r="C1" s="15"/>
      <c r="E1" s="1"/>
      <c r="F1" s="1"/>
    </row>
    <row r="2" spans="2:6" ht="15.75">
      <c r="B2" s="14" t="s">
        <v>17</v>
      </c>
      <c r="C2" s="15"/>
      <c r="E2" s="1"/>
      <c r="F2" s="1"/>
    </row>
    <row r="3" spans="2:6" ht="15.75">
      <c r="B3" s="14" t="s">
        <v>19</v>
      </c>
      <c r="C3" s="15"/>
      <c r="E3" s="1"/>
      <c r="F3" s="1"/>
    </row>
    <row r="5" spans="1:3" ht="42" customHeight="1">
      <c r="A5" s="16" t="s">
        <v>20</v>
      </c>
      <c r="B5" s="17"/>
      <c r="C5" s="17"/>
    </row>
    <row r="7" ht="15.75">
      <c r="C7" s="9" t="s">
        <v>0</v>
      </c>
    </row>
    <row r="8" spans="1:3" ht="70.5" customHeight="1">
      <c r="A8" s="2" t="s">
        <v>1</v>
      </c>
      <c r="B8" s="3" t="s">
        <v>2</v>
      </c>
      <c r="C8" s="3" t="s">
        <v>3</v>
      </c>
    </row>
    <row r="9" spans="1:3" ht="15" customHeight="1">
      <c r="A9" s="2">
        <v>1</v>
      </c>
      <c r="B9" s="3">
        <v>2</v>
      </c>
      <c r="C9" s="3">
        <v>3</v>
      </c>
    </row>
    <row r="10" spans="1:3" ht="35.25" customHeight="1">
      <c r="A10" s="18" t="s">
        <v>4</v>
      </c>
      <c r="B10" s="19"/>
      <c r="C10" s="20"/>
    </row>
    <row r="11" spans="1:3" ht="45.75" customHeight="1">
      <c r="A11" s="4" t="s">
        <v>21</v>
      </c>
      <c r="B11" s="10" t="s">
        <v>22</v>
      </c>
      <c r="C11" s="8">
        <v>100</v>
      </c>
    </row>
    <row r="12" spans="1:3" ht="47.25" customHeight="1">
      <c r="A12" s="4" t="s">
        <v>24</v>
      </c>
      <c r="B12" s="10" t="s">
        <v>23</v>
      </c>
      <c r="C12" s="8">
        <v>100</v>
      </c>
    </row>
    <row r="13" spans="1:3" ht="79.5" customHeight="1">
      <c r="A13" s="4" t="s">
        <v>5</v>
      </c>
      <c r="B13" s="11" t="s">
        <v>6</v>
      </c>
      <c r="C13" s="5">
        <v>100</v>
      </c>
    </row>
    <row r="14" spans="1:3" ht="29.25" customHeight="1">
      <c r="A14" s="4" t="s">
        <v>7</v>
      </c>
      <c r="B14" s="10" t="s">
        <v>8</v>
      </c>
      <c r="C14" s="5">
        <v>100</v>
      </c>
    </row>
    <row r="15" spans="1:3" ht="23.25" customHeight="1">
      <c r="A15" s="13" t="s">
        <v>9</v>
      </c>
      <c r="B15" s="13"/>
      <c r="C15" s="13"/>
    </row>
    <row r="16" spans="1:3" ht="50.25" customHeight="1">
      <c r="A16" s="6" t="s">
        <v>10</v>
      </c>
      <c r="B16" s="10" t="s">
        <v>11</v>
      </c>
      <c r="C16" s="5">
        <v>100</v>
      </c>
    </row>
    <row r="17" spans="1:3" ht="23.25" customHeight="1">
      <c r="A17" s="13" t="s">
        <v>12</v>
      </c>
      <c r="B17" s="13"/>
      <c r="C17" s="13"/>
    </row>
    <row r="18" spans="1:3" ht="28.5" customHeight="1">
      <c r="A18" s="4" t="s">
        <v>13</v>
      </c>
      <c r="B18" s="10" t="s">
        <v>14</v>
      </c>
      <c r="C18" s="5">
        <v>100</v>
      </c>
    </row>
    <row r="19" spans="1:3" ht="31.5">
      <c r="A19" s="7" t="s">
        <v>15</v>
      </c>
      <c r="B19" s="12" t="s">
        <v>16</v>
      </c>
      <c r="C19" s="8">
        <v>100</v>
      </c>
    </row>
  </sheetData>
  <sheetProtection/>
  <mergeCells count="7">
    <mergeCell ref="A17:C17"/>
    <mergeCell ref="B1:C1"/>
    <mergeCell ref="B2:C2"/>
    <mergeCell ref="B3:C3"/>
    <mergeCell ref="A5:C5"/>
    <mergeCell ref="A10:C10"/>
    <mergeCell ref="A15:C15"/>
  </mergeCells>
  <printOptions/>
  <pageMargins left="0.7874015748031497" right="0.1968503937007874" top="0.7874015748031497" bottom="0.7874015748031497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6" sqref="E16:J16"/>
    </sheetView>
  </sheetViews>
  <sheetFormatPr defaultColWidth="9.140625" defaultRowHeight="15"/>
  <cols>
    <col min="1" max="1" width="5.00390625" style="0" customWidth="1"/>
    <col min="2" max="2" width="10.8515625" style="0" customWidth="1"/>
    <col min="3" max="3" width="13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7109375" style="0" customWidth="1"/>
    <col min="8" max="8" width="11.00390625" style="0" customWidth="1"/>
    <col min="9" max="9" width="15.140625" style="0" customWidth="1"/>
    <col min="10" max="10" width="11.140625" style="0" customWidth="1"/>
  </cols>
  <sheetData>
    <row r="1" ht="15.75">
      <c r="J1" s="22" t="s">
        <v>799</v>
      </c>
    </row>
    <row r="2" ht="15.75">
      <c r="J2" s="22" t="s">
        <v>17</v>
      </c>
    </row>
    <row r="3" ht="15.75">
      <c r="J3" s="22" t="s">
        <v>229</v>
      </c>
    </row>
    <row r="5" spans="1:10" ht="62.25" customHeight="1">
      <c r="A5" s="16" t="s">
        <v>800</v>
      </c>
      <c r="B5" s="264"/>
      <c r="C5" s="264"/>
      <c r="D5" s="264"/>
      <c r="E5" s="264"/>
      <c r="F5" s="264"/>
      <c r="G5" s="264"/>
      <c r="H5" s="264"/>
      <c r="I5" s="264"/>
      <c r="J5" s="24"/>
    </row>
    <row r="6" ht="15">
      <c r="A6" s="265"/>
    </row>
    <row r="7" spans="1:10" ht="33" customHeight="1">
      <c r="A7" s="266" t="s">
        <v>801</v>
      </c>
      <c r="B7" s="266"/>
      <c r="C7" s="266"/>
      <c r="D7" s="266"/>
      <c r="E7" s="266"/>
      <c r="F7" s="266"/>
      <c r="G7" s="266"/>
      <c r="H7" s="266"/>
      <c r="I7" s="266"/>
      <c r="J7" s="24"/>
    </row>
    <row r="9" spans="1:10" ht="57" customHeight="1">
      <c r="A9" s="267" t="s">
        <v>207</v>
      </c>
      <c r="B9" s="267" t="s">
        <v>802</v>
      </c>
      <c r="C9" s="267" t="s">
        <v>803</v>
      </c>
      <c r="D9" s="268" t="s">
        <v>804</v>
      </c>
      <c r="E9" s="269"/>
      <c r="F9" s="269"/>
      <c r="G9" s="270"/>
      <c r="H9" s="267" t="s">
        <v>805</v>
      </c>
      <c r="I9" s="267" t="s">
        <v>806</v>
      </c>
      <c r="J9" s="267" t="s">
        <v>807</v>
      </c>
    </row>
    <row r="10" spans="1:10" ht="36.75" customHeight="1">
      <c r="A10" s="271"/>
      <c r="B10" s="271"/>
      <c r="C10" s="271"/>
      <c r="D10" s="272" t="s">
        <v>808</v>
      </c>
      <c r="E10" s="272" t="s">
        <v>31</v>
      </c>
      <c r="F10" s="272" t="s">
        <v>32</v>
      </c>
      <c r="G10" s="272" t="s">
        <v>33</v>
      </c>
      <c r="H10" s="271"/>
      <c r="I10" s="271"/>
      <c r="J10" s="271"/>
    </row>
    <row r="11" spans="1:10" ht="15">
      <c r="A11" s="273">
        <v>1</v>
      </c>
      <c r="B11" s="273">
        <v>2</v>
      </c>
      <c r="C11" s="273">
        <v>3</v>
      </c>
      <c r="D11" s="273">
        <v>4</v>
      </c>
      <c r="E11" s="273">
        <v>5</v>
      </c>
      <c r="F11" s="273">
        <v>6</v>
      </c>
      <c r="G11" s="273">
        <v>7</v>
      </c>
      <c r="H11" s="273">
        <v>8</v>
      </c>
      <c r="I11" s="273">
        <v>9</v>
      </c>
      <c r="J11" s="273">
        <v>10</v>
      </c>
    </row>
    <row r="12" spans="1:10" ht="15.75">
      <c r="A12" s="5" t="s">
        <v>210</v>
      </c>
      <c r="B12" s="5" t="s">
        <v>809</v>
      </c>
      <c r="C12" s="5" t="s">
        <v>809</v>
      </c>
      <c r="D12" s="274">
        <v>0</v>
      </c>
      <c r="E12" s="274">
        <v>0</v>
      </c>
      <c r="F12" s="274">
        <v>0</v>
      </c>
      <c r="G12" s="274">
        <v>0</v>
      </c>
      <c r="H12" s="5" t="s">
        <v>809</v>
      </c>
      <c r="I12" s="5" t="s">
        <v>809</v>
      </c>
      <c r="J12" s="5" t="s">
        <v>809</v>
      </c>
    </row>
    <row r="14" spans="1:10" ht="44.25" customHeight="1">
      <c r="A14" s="266" t="s">
        <v>810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6" spans="1:10" ht="40.5" customHeight="1">
      <c r="A16" s="275" t="s">
        <v>811</v>
      </c>
      <c r="B16" s="275"/>
      <c r="C16" s="275"/>
      <c r="D16" s="275"/>
      <c r="E16" s="275" t="s">
        <v>812</v>
      </c>
      <c r="F16" s="276"/>
      <c r="G16" s="276"/>
      <c r="H16" s="276"/>
      <c r="I16" s="276"/>
      <c r="J16" s="175"/>
    </row>
    <row r="17" spans="1:10" ht="38.25" customHeight="1">
      <c r="A17" s="277"/>
      <c r="B17" s="277"/>
      <c r="C17" s="277"/>
      <c r="D17" s="277"/>
      <c r="E17" s="275" t="s">
        <v>31</v>
      </c>
      <c r="F17" s="277"/>
      <c r="G17" s="275" t="s">
        <v>32</v>
      </c>
      <c r="H17" s="275"/>
      <c r="I17" s="275" t="s">
        <v>33</v>
      </c>
      <c r="J17" s="278"/>
    </row>
    <row r="18" spans="1:10" ht="15">
      <c r="A18" s="279">
        <v>1</v>
      </c>
      <c r="B18" s="279"/>
      <c r="C18" s="279"/>
      <c r="D18" s="279"/>
      <c r="E18" s="279">
        <v>2</v>
      </c>
      <c r="F18" s="279"/>
      <c r="G18" s="279">
        <v>3</v>
      </c>
      <c r="H18" s="280"/>
      <c r="I18" s="279">
        <v>4</v>
      </c>
      <c r="J18" s="280"/>
    </row>
    <row r="19" spans="1:10" ht="15.75">
      <c r="A19" s="281" t="s">
        <v>809</v>
      </c>
      <c r="B19" s="281"/>
      <c r="C19" s="281"/>
      <c r="D19" s="281"/>
      <c r="E19" s="282">
        <v>0</v>
      </c>
      <c r="F19" s="280"/>
      <c r="G19" s="282">
        <v>0</v>
      </c>
      <c r="H19" s="280"/>
      <c r="I19" s="282">
        <v>0</v>
      </c>
      <c r="J19" s="280"/>
    </row>
  </sheetData>
  <sheetProtection/>
  <mergeCells count="23">
    <mergeCell ref="A18:D18"/>
    <mergeCell ref="E18:F18"/>
    <mergeCell ref="G18:H18"/>
    <mergeCell ref="I18:J18"/>
    <mergeCell ref="A19:D19"/>
    <mergeCell ref="E19:F19"/>
    <mergeCell ref="G19:H19"/>
    <mergeCell ref="I19:J19"/>
    <mergeCell ref="A14:J14"/>
    <mergeCell ref="A16:D17"/>
    <mergeCell ref="E16:J16"/>
    <mergeCell ref="E17:F17"/>
    <mergeCell ref="G17:H17"/>
    <mergeCell ref="I17:J17"/>
    <mergeCell ref="A5:J5"/>
    <mergeCell ref="A7:J7"/>
    <mergeCell ref="A9:A10"/>
    <mergeCell ref="B9:B10"/>
    <mergeCell ref="C9:C10"/>
    <mergeCell ref="D9:G9"/>
    <mergeCell ref="H9:H10"/>
    <mergeCell ref="I9:I10"/>
    <mergeCell ref="J9:J10"/>
  </mergeCells>
  <printOptions/>
  <pageMargins left="0.3937007874015748" right="0" top="0.3937007874015748" bottom="0.1968503937007874" header="0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5"/>
  <sheetViews>
    <sheetView zoomScale="74" zoomScaleNormal="74" zoomScalePageLayoutView="0" workbookViewId="0" topLeftCell="A1">
      <selection activeCell="C41" sqref="C41"/>
    </sheetView>
  </sheetViews>
  <sheetFormatPr defaultColWidth="9.140625" defaultRowHeight="15"/>
  <cols>
    <col min="1" max="1" width="6.00390625" style="92" customWidth="1"/>
    <col min="2" max="2" width="37.140625" style="92" customWidth="1"/>
    <col min="3" max="3" width="13.421875" style="92" customWidth="1"/>
    <col min="4" max="4" width="11.28125" style="92" customWidth="1"/>
    <col min="5" max="5" width="11.421875" style="92" customWidth="1"/>
    <col min="6" max="16384" width="9.140625" style="92" customWidth="1"/>
  </cols>
  <sheetData>
    <row r="1" ht="15.75">
      <c r="E1" s="22" t="s">
        <v>813</v>
      </c>
    </row>
    <row r="2" ht="15.75">
      <c r="E2" s="22" t="s">
        <v>17</v>
      </c>
    </row>
    <row r="3" ht="15.75">
      <c r="E3" s="22" t="s">
        <v>229</v>
      </c>
    </row>
    <row r="5" spans="2:5" ht="105" customHeight="1">
      <c r="B5" s="283" t="s">
        <v>814</v>
      </c>
      <c r="C5" s="283"/>
      <c r="D5" s="283"/>
      <c r="E5" s="283"/>
    </row>
    <row r="6" spans="2:5" ht="15.75">
      <c r="B6" s="284"/>
      <c r="C6" s="284"/>
      <c r="D6" s="284"/>
      <c r="E6" s="284"/>
    </row>
    <row r="7" spans="2:5" ht="17.25" customHeight="1">
      <c r="B7" s="117" t="s">
        <v>815</v>
      </c>
      <c r="C7" s="117" t="s">
        <v>30</v>
      </c>
      <c r="D7" s="117"/>
      <c r="E7" s="117"/>
    </row>
    <row r="8" spans="2:5" ht="15.75">
      <c r="B8" s="117"/>
      <c r="C8" s="285" t="s">
        <v>31</v>
      </c>
      <c r="D8" s="285" t="s">
        <v>32</v>
      </c>
      <c r="E8" s="286" t="s">
        <v>33</v>
      </c>
    </row>
    <row r="9" spans="2:5" ht="15.75">
      <c r="B9" s="287" t="s">
        <v>211</v>
      </c>
      <c r="C9" s="288">
        <v>2175</v>
      </c>
      <c r="D9" s="288"/>
      <c r="E9" s="288"/>
    </row>
    <row r="10" spans="2:5" ht="15.75">
      <c r="B10" s="289" t="s">
        <v>213</v>
      </c>
      <c r="C10" s="288">
        <v>625</v>
      </c>
      <c r="D10" s="288"/>
      <c r="E10" s="288"/>
    </row>
    <row r="11" spans="2:5" ht="15.75">
      <c r="B11" s="290" t="s">
        <v>215</v>
      </c>
      <c r="C11" s="288">
        <v>700</v>
      </c>
      <c r="D11" s="288"/>
      <c r="E11" s="288"/>
    </row>
    <row r="12" spans="2:5" ht="15.75">
      <c r="B12" s="290" t="s">
        <v>217</v>
      </c>
      <c r="C12" s="288">
        <v>700</v>
      </c>
      <c r="D12" s="288"/>
      <c r="E12" s="288"/>
    </row>
    <row r="13" spans="2:5" ht="15.75">
      <c r="B13" s="290" t="s">
        <v>219</v>
      </c>
      <c r="C13" s="288">
        <v>465</v>
      </c>
      <c r="D13" s="288"/>
      <c r="E13" s="288"/>
    </row>
    <row r="14" spans="2:5" ht="15.75">
      <c r="B14" s="290" t="s">
        <v>221</v>
      </c>
      <c r="C14" s="288">
        <v>235</v>
      </c>
      <c r="D14" s="288"/>
      <c r="E14" s="288"/>
    </row>
    <row r="15" spans="2:5" ht="15.75">
      <c r="B15" s="126" t="s">
        <v>222</v>
      </c>
      <c r="C15" s="288">
        <f>SUM(C9:C14)</f>
        <v>4900</v>
      </c>
      <c r="D15" s="288">
        <f>SUM(D9:D14)</f>
        <v>0</v>
      </c>
      <c r="E15" s="288">
        <f>SUM(E9:E14)</f>
        <v>0</v>
      </c>
    </row>
  </sheetData>
  <sheetProtection selectLockedCells="1" selectUnlockedCells="1"/>
  <mergeCells count="3">
    <mergeCell ref="B5:E5"/>
    <mergeCell ref="B7:B8"/>
    <mergeCell ref="C7:E7"/>
  </mergeCells>
  <printOptions/>
  <pageMargins left="0.9840277777777777" right="0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zoomScale="110" zoomScaleNormal="110" zoomScalePageLayoutView="0" workbookViewId="0" topLeftCell="A94">
      <selection activeCell="A68" sqref="A68"/>
    </sheetView>
  </sheetViews>
  <sheetFormatPr defaultColWidth="9.140625" defaultRowHeight="15"/>
  <cols>
    <col min="1" max="1" width="24.00390625" style="23" customWidth="1"/>
    <col min="2" max="2" width="51.57421875" style="23" customWidth="1"/>
    <col min="3" max="3" width="9.7109375" style="23" customWidth="1"/>
    <col min="4" max="4" width="9.00390625" style="23" customWidth="1"/>
    <col min="5" max="5" width="9.28125" style="23" customWidth="1"/>
    <col min="6" max="16384" width="9.140625" style="23" customWidth="1"/>
  </cols>
  <sheetData>
    <row r="1" spans="1:5" ht="15.75">
      <c r="A1" s="21"/>
      <c r="B1" s="21"/>
      <c r="C1" s="21"/>
      <c r="D1" s="21"/>
      <c r="E1" s="22" t="s">
        <v>25</v>
      </c>
    </row>
    <row r="2" spans="2:5" ht="15" customHeight="1">
      <c r="B2" s="14" t="s">
        <v>17</v>
      </c>
      <c r="C2" s="24"/>
      <c r="D2" s="24"/>
      <c r="E2" s="24"/>
    </row>
    <row r="3" spans="3:5" ht="15" customHeight="1">
      <c r="C3" s="14" t="s">
        <v>26</v>
      </c>
      <c r="D3" s="25"/>
      <c r="E3" s="25"/>
    </row>
    <row r="5" spans="1:5" ht="42" customHeight="1">
      <c r="A5" s="26" t="s">
        <v>27</v>
      </c>
      <c r="B5" s="27"/>
      <c r="C5" s="27"/>
      <c r="D5" s="24"/>
      <c r="E5" s="24"/>
    </row>
    <row r="6" ht="18.75" customHeight="1"/>
    <row r="7" spans="1:5" ht="41.25" customHeight="1">
      <c r="A7" s="28" t="s">
        <v>28</v>
      </c>
      <c r="B7" s="28" t="s">
        <v>29</v>
      </c>
      <c r="C7" s="29" t="s">
        <v>30</v>
      </c>
      <c r="D7" s="29"/>
      <c r="E7" s="29"/>
    </row>
    <row r="8" spans="1:5" ht="54" customHeight="1">
      <c r="A8" s="30"/>
      <c r="B8" s="30"/>
      <c r="C8" s="31" t="s">
        <v>31</v>
      </c>
      <c r="D8" s="31" t="s">
        <v>32</v>
      </c>
      <c r="E8" s="31" t="s">
        <v>33</v>
      </c>
    </row>
    <row r="9" spans="1:5" ht="12.75">
      <c r="A9" s="32">
        <v>1</v>
      </c>
      <c r="B9" s="32">
        <v>2</v>
      </c>
      <c r="C9" s="33">
        <v>3</v>
      </c>
      <c r="D9" s="33">
        <v>4</v>
      </c>
      <c r="E9" s="33">
        <v>5</v>
      </c>
    </row>
    <row r="10" spans="1:5" ht="12.75">
      <c r="A10" s="33" t="s">
        <v>34</v>
      </c>
      <c r="B10" s="34" t="s">
        <v>35</v>
      </c>
      <c r="C10" s="35">
        <f>SUM(C11,C17,C23,C28,C31,C35,C50,C45,C54,C62)</f>
        <v>28834103</v>
      </c>
      <c r="D10" s="35">
        <f>SUM(D11,D17,D23,D28,D35,D50,D45,D54,D62)</f>
        <v>30022507</v>
      </c>
      <c r="E10" s="35">
        <f>SUM(E11,E17,E23,E28,E35,E50,E45,E54,E62)</f>
        <v>27802727</v>
      </c>
    </row>
    <row r="11" spans="1:5" ht="12.75">
      <c r="A11" s="33" t="s">
        <v>36</v>
      </c>
      <c r="B11" s="34" t="s">
        <v>37</v>
      </c>
      <c r="C11" s="35">
        <f>SUM(C12)</f>
        <v>12881750</v>
      </c>
      <c r="D11" s="35">
        <f>SUM(D12)</f>
        <v>13131750</v>
      </c>
      <c r="E11" s="35">
        <f>SUM(E12)</f>
        <v>13131750</v>
      </c>
    </row>
    <row r="12" spans="1:5" ht="12.75">
      <c r="A12" s="36" t="s">
        <v>38</v>
      </c>
      <c r="B12" s="37" t="s">
        <v>39</v>
      </c>
      <c r="C12" s="38">
        <f>SUM(C13:C16)</f>
        <v>12881750</v>
      </c>
      <c r="D12" s="38">
        <f>SUM(D13:D16)</f>
        <v>13131750</v>
      </c>
      <c r="E12" s="38">
        <f>SUM(E13:E16)</f>
        <v>13131750</v>
      </c>
    </row>
    <row r="13" spans="1:5" ht="48" customHeight="1">
      <c r="A13" s="39" t="s">
        <v>40</v>
      </c>
      <c r="B13" s="40" t="s">
        <v>41</v>
      </c>
      <c r="C13" s="41">
        <v>12750000</v>
      </c>
      <c r="D13" s="41">
        <v>13000000</v>
      </c>
      <c r="E13" s="41">
        <v>13000000</v>
      </c>
    </row>
    <row r="14" spans="1:5" ht="70.5" customHeight="1">
      <c r="A14" s="39" t="s">
        <v>42</v>
      </c>
      <c r="B14" s="40" t="s">
        <v>43</v>
      </c>
      <c r="C14" s="41">
        <v>1750</v>
      </c>
      <c r="D14" s="41">
        <v>1750</v>
      </c>
      <c r="E14" s="41">
        <v>1750</v>
      </c>
    </row>
    <row r="15" spans="1:5" ht="33.75">
      <c r="A15" s="39" t="s">
        <v>44</v>
      </c>
      <c r="B15" s="40" t="s">
        <v>45</v>
      </c>
      <c r="C15" s="41">
        <v>50000</v>
      </c>
      <c r="D15" s="41">
        <v>50000</v>
      </c>
      <c r="E15" s="41">
        <v>50000</v>
      </c>
    </row>
    <row r="16" spans="1:5" ht="56.25">
      <c r="A16" s="39" t="s">
        <v>46</v>
      </c>
      <c r="B16" s="40" t="s">
        <v>47</v>
      </c>
      <c r="C16" s="41">
        <v>80000</v>
      </c>
      <c r="D16" s="41">
        <v>80000</v>
      </c>
      <c r="E16" s="41">
        <v>80000</v>
      </c>
    </row>
    <row r="17" spans="1:5" ht="40.5" customHeight="1">
      <c r="A17" s="42" t="s">
        <v>48</v>
      </c>
      <c r="B17" s="43" t="s">
        <v>49</v>
      </c>
      <c r="C17" s="44">
        <f>SUM(C18)</f>
        <v>3971653</v>
      </c>
      <c r="D17" s="44">
        <f>SUM(D18)</f>
        <v>5374037</v>
      </c>
      <c r="E17" s="44">
        <f>SUM(E18)</f>
        <v>5374037</v>
      </c>
    </row>
    <row r="18" spans="1:5" ht="24">
      <c r="A18" s="45" t="s">
        <v>50</v>
      </c>
      <c r="B18" s="46" t="s">
        <v>51</v>
      </c>
      <c r="C18" s="47">
        <f>SUM(C19:C22)</f>
        <v>3971653</v>
      </c>
      <c r="D18" s="47">
        <f>SUM(D19:D22)</f>
        <v>5374037</v>
      </c>
      <c r="E18" s="47">
        <f>SUM(E19:E22)</f>
        <v>5374037</v>
      </c>
    </row>
    <row r="19" spans="1:5" ht="48.75" customHeight="1">
      <c r="A19" s="39" t="s">
        <v>52</v>
      </c>
      <c r="B19" s="40" t="s">
        <v>53</v>
      </c>
      <c r="C19" s="41">
        <v>1409246</v>
      </c>
      <c r="D19" s="41">
        <v>2055100</v>
      </c>
      <c r="E19" s="41">
        <v>2055100</v>
      </c>
    </row>
    <row r="20" spans="1:5" ht="59.25" customHeight="1">
      <c r="A20" s="39" t="s">
        <v>54</v>
      </c>
      <c r="B20" s="40" t="s">
        <v>55</v>
      </c>
      <c r="C20" s="41">
        <v>21408</v>
      </c>
      <c r="D20" s="41">
        <v>35902</v>
      </c>
      <c r="E20" s="41">
        <v>35902</v>
      </c>
    </row>
    <row r="21" spans="1:5" ht="45">
      <c r="A21" s="39" t="s">
        <v>56</v>
      </c>
      <c r="B21" s="40" t="s">
        <v>57</v>
      </c>
      <c r="C21" s="41">
        <v>2540999</v>
      </c>
      <c r="D21" s="41">
        <v>3241871</v>
      </c>
      <c r="E21" s="41">
        <v>3241871</v>
      </c>
    </row>
    <row r="22" spans="1:5" ht="45">
      <c r="A22" s="39" t="s">
        <v>58</v>
      </c>
      <c r="B22" s="40" t="s">
        <v>59</v>
      </c>
      <c r="C22" s="41"/>
      <c r="D22" s="41">
        <v>41164</v>
      </c>
      <c r="E22" s="41">
        <v>41164</v>
      </c>
    </row>
    <row r="23" spans="1:5" ht="12.75">
      <c r="A23" s="33" t="s">
        <v>60</v>
      </c>
      <c r="B23" s="48" t="s">
        <v>61</v>
      </c>
      <c r="C23" s="35">
        <f>SUM(C24,C26)</f>
        <v>2675000</v>
      </c>
      <c r="D23" s="35">
        <f>SUM(D24,D26)</f>
        <v>2677000</v>
      </c>
      <c r="E23" s="35">
        <f>SUM(E24,E26)</f>
        <v>77000</v>
      </c>
    </row>
    <row r="24" spans="1:5" ht="20.25" customHeight="1">
      <c r="A24" s="49" t="s">
        <v>62</v>
      </c>
      <c r="B24" s="50" t="s">
        <v>63</v>
      </c>
      <c r="C24" s="38">
        <f>SUM(C25:C25)</f>
        <v>2600000</v>
      </c>
      <c r="D24" s="38">
        <f>SUM(D25:D25)</f>
        <v>2600000</v>
      </c>
      <c r="E24" s="38">
        <f>SUM(E25:E25)</f>
        <v>0</v>
      </c>
    </row>
    <row r="25" spans="1:5" ht="17.25" customHeight="1">
      <c r="A25" s="51" t="s">
        <v>64</v>
      </c>
      <c r="B25" s="52" t="s">
        <v>65</v>
      </c>
      <c r="C25" s="53">
        <v>2600000</v>
      </c>
      <c r="D25" s="53">
        <v>2600000</v>
      </c>
      <c r="E25" s="53"/>
    </row>
    <row r="26" spans="1:5" ht="12.75">
      <c r="A26" s="49" t="s">
        <v>66</v>
      </c>
      <c r="B26" s="37" t="s">
        <v>67</v>
      </c>
      <c r="C26" s="38">
        <f>SUM(C27:C27)</f>
        <v>75000</v>
      </c>
      <c r="D26" s="38">
        <f>SUM(D27:D27)</f>
        <v>77000</v>
      </c>
      <c r="E26" s="38">
        <f>SUM(E27:E27)</f>
        <v>77000</v>
      </c>
    </row>
    <row r="27" spans="1:5" ht="12.75">
      <c r="A27" s="51" t="s">
        <v>68</v>
      </c>
      <c r="B27" s="52" t="s">
        <v>67</v>
      </c>
      <c r="C27" s="53">
        <v>75000</v>
      </c>
      <c r="D27" s="53">
        <v>77000</v>
      </c>
      <c r="E27" s="53">
        <v>77000</v>
      </c>
    </row>
    <row r="28" spans="1:5" ht="12.75">
      <c r="A28" s="33" t="s">
        <v>69</v>
      </c>
      <c r="B28" s="48" t="s">
        <v>70</v>
      </c>
      <c r="C28" s="35">
        <f aca="true" t="shared" si="0" ref="C28:E29">SUM(C29)</f>
        <v>700000</v>
      </c>
      <c r="D28" s="35">
        <f t="shared" si="0"/>
        <v>700000</v>
      </c>
      <c r="E28" s="35">
        <f t="shared" si="0"/>
        <v>700000</v>
      </c>
    </row>
    <row r="29" spans="1:5" ht="24">
      <c r="A29" s="36" t="s">
        <v>71</v>
      </c>
      <c r="B29" s="50" t="s">
        <v>72</v>
      </c>
      <c r="C29" s="38">
        <f t="shared" si="0"/>
        <v>700000</v>
      </c>
      <c r="D29" s="38">
        <f t="shared" si="0"/>
        <v>700000</v>
      </c>
      <c r="E29" s="38">
        <f t="shared" si="0"/>
        <v>700000</v>
      </c>
    </row>
    <row r="30" spans="1:5" ht="33.75">
      <c r="A30" s="54" t="s">
        <v>73</v>
      </c>
      <c r="B30" s="40" t="s">
        <v>74</v>
      </c>
      <c r="C30" s="41">
        <v>700000</v>
      </c>
      <c r="D30" s="41">
        <v>700000</v>
      </c>
      <c r="E30" s="41">
        <v>700000</v>
      </c>
    </row>
    <row r="31" spans="1:5" ht="38.25">
      <c r="A31" s="33" t="s">
        <v>75</v>
      </c>
      <c r="B31" s="55" t="s">
        <v>76</v>
      </c>
      <c r="C31" s="35">
        <f aca="true" t="shared" si="1" ref="C31:E33">SUM(C32)</f>
        <v>2000</v>
      </c>
      <c r="D31" s="35">
        <f t="shared" si="1"/>
        <v>0</v>
      </c>
      <c r="E31" s="35">
        <f t="shared" si="1"/>
        <v>0</v>
      </c>
    </row>
    <row r="32" spans="1:5" ht="12.75">
      <c r="A32" s="36" t="s">
        <v>77</v>
      </c>
      <c r="B32" s="46" t="s">
        <v>78</v>
      </c>
      <c r="C32" s="38">
        <f t="shared" si="1"/>
        <v>2000</v>
      </c>
      <c r="D32" s="38">
        <f t="shared" si="1"/>
        <v>0</v>
      </c>
      <c r="E32" s="38">
        <f t="shared" si="1"/>
        <v>0</v>
      </c>
    </row>
    <row r="33" spans="1:5" ht="15.75" customHeight="1">
      <c r="A33" s="54" t="s">
        <v>79</v>
      </c>
      <c r="B33" s="56" t="s">
        <v>80</v>
      </c>
      <c r="C33" s="41">
        <f t="shared" si="1"/>
        <v>2000</v>
      </c>
      <c r="D33" s="41">
        <f t="shared" si="1"/>
        <v>0</v>
      </c>
      <c r="E33" s="41">
        <f t="shared" si="1"/>
        <v>0</v>
      </c>
    </row>
    <row r="34" spans="1:5" ht="22.5">
      <c r="A34" s="57" t="s">
        <v>81</v>
      </c>
      <c r="B34" s="58" t="s">
        <v>82</v>
      </c>
      <c r="C34" s="53">
        <v>2000</v>
      </c>
      <c r="D34" s="53"/>
      <c r="E34" s="53"/>
    </row>
    <row r="35" spans="1:5" ht="38.25">
      <c r="A35" s="33" t="s">
        <v>83</v>
      </c>
      <c r="B35" s="59" t="s">
        <v>84</v>
      </c>
      <c r="C35" s="35">
        <f>SUM(C36,C42)</f>
        <v>1725000</v>
      </c>
      <c r="D35" s="35">
        <f>SUM(D36,D42)</f>
        <v>1659000</v>
      </c>
      <c r="E35" s="35">
        <f>SUM(E36,E42)</f>
        <v>1620000</v>
      </c>
    </row>
    <row r="36" spans="1:5" ht="60">
      <c r="A36" s="36" t="s">
        <v>85</v>
      </c>
      <c r="B36" s="46" t="s">
        <v>86</v>
      </c>
      <c r="C36" s="38">
        <f>SUM(C37,C40)</f>
        <v>1250000</v>
      </c>
      <c r="D36" s="38">
        <f>SUM(D37,D40)</f>
        <v>1184000</v>
      </c>
      <c r="E36" s="38">
        <f>SUM(E37,E40)</f>
        <v>1140000</v>
      </c>
    </row>
    <row r="37" spans="1:5" ht="45">
      <c r="A37" s="54" t="s">
        <v>87</v>
      </c>
      <c r="B37" s="40" t="s">
        <v>88</v>
      </c>
      <c r="C37" s="41">
        <f>SUM(C38:C39)</f>
        <v>980000</v>
      </c>
      <c r="D37" s="41">
        <f>SUM(D38:D39)</f>
        <v>914000</v>
      </c>
      <c r="E37" s="41">
        <f>SUM(E38:E39)</f>
        <v>860000</v>
      </c>
    </row>
    <row r="38" spans="1:5" ht="45.75" customHeight="1">
      <c r="A38" s="57" t="s">
        <v>89</v>
      </c>
      <c r="B38" s="52" t="s">
        <v>90</v>
      </c>
      <c r="C38" s="53">
        <v>820000</v>
      </c>
      <c r="D38" s="53">
        <v>750000</v>
      </c>
      <c r="E38" s="53">
        <v>700000</v>
      </c>
    </row>
    <row r="39" spans="1:5" ht="60" customHeight="1">
      <c r="A39" s="57" t="s">
        <v>91</v>
      </c>
      <c r="B39" s="52" t="s">
        <v>92</v>
      </c>
      <c r="C39" s="53">
        <v>160000</v>
      </c>
      <c r="D39" s="53">
        <v>164000</v>
      </c>
      <c r="E39" s="53">
        <v>160000</v>
      </c>
    </row>
    <row r="40" spans="1:5" ht="56.25">
      <c r="A40" s="54" t="s">
        <v>93</v>
      </c>
      <c r="B40" s="40" t="s">
        <v>94</v>
      </c>
      <c r="C40" s="41">
        <f>SUM(C41)</f>
        <v>270000</v>
      </c>
      <c r="D40" s="41">
        <f>SUM(D41)</f>
        <v>270000</v>
      </c>
      <c r="E40" s="41">
        <f>SUM(E41)</f>
        <v>280000</v>
      </c>
    </row>
    <row r="41" spans="1:5" ht="45">
      <c r="A41" s="57" t="s">
        <v>95</v>
      </c>
      <c r="B41" s="52" t="s">
        <v>96</v>
      </c>
      <c r="C41" s="53">
        <v>270000</v>
      </c>
      <c r="D41" s="53">
        <v>270000</v>
      </c>
      <c r="E41" s="53">
        <v>280000</v>
      </c>
    </row>
    <row r="42" spans="1:5" ht="60">
      <c r="A42" s="45" t="s">
        <v>97</v>
      </c>
      <c r="B42" s="46" t="s">
        <v>98</v>
      </c>
      <c r="C42" s="38">
        <f aca="true" t="shared" si="2" ref="C42:E43">SUM(C43)</f>
        <v>475000</v>
      </c>
      <c r="D42" s="38">
        <f t="shared" si="2"/>
        <v>475000</v>
      </c>
      <c r="E42" s="38">
        <f t="shared" si="2"/>
        <v>480000</v>
      </c>
    </row>
    <row r="43" spans="1:5" ht="56.25">
      <c r="A43" s="45" t="s">
        <v>99</v>
      </c>
      <c r="B43" s="40" t="s">
        <v>100</v>
      </c>
      <c r="C43" s="41">
        <f t="shared" si="2"/>
        <v>475000</v>
      </c>
      <c r="D43" s="41">
        <f t="shared" si="2"/>
        <v>475000</v>
      </c>
      <c r="E43" s="41">
        <f t="shared" si="2"/>
        <v>480000</v>
      </c>
    </row>
    <row r="44" spans="1:5" ht="56.25">
      <c r="A44" s="51" t="s">
        <v>101</v>
      </c>
      <c r="B44" s="52" t="s">
        <v>102</v>
      </c>
      <c r="C44" s="53">
        <v>475000</v>
      </c>
      <c r="D44" s="53">
        <v>475000</v>
      </c>
      <c r="E44" s="53">
        <v>480000</v>
      </c>
    </row>
    <row r="45" spans="1:5" ht="27" customHeight="1">
      <c r="A45" s="33" t="s">
        <v>103</v>
      </c>
      <c r="B45" s="59" t="s">
        <v>104</v>
      </c>
      <c r="C45" s="35">
        <f>SUM(C46)</f>
        <v>434600</v>
      </c>
      <c r="D45" s="35">
        <f>SUM(D46)</f>
        <v>456320</v>
      </c>
      <c r="E45" s="35">
        <f>SUM(E46)</f>
        <v>479140</v>
      </c>
    </row>
    <row r="46" spans="1:5" ht="12.75">
      <c r="A46" s="36" t="s">
        <v>105</v>
      </c>
      <c r="B46" s="50" t="s">
        <v>106</v>
      </c>
      <c r="C46" s="38">
        <f>SUM(C47:C49)</f>
        <v>434600</v>
      </c>
      <c r="D46" s="38">
        <f>SUM(D47:D49)</f>
        <v>456320</v>
      </c>
      <c r="E46" s="38">
        <f>SUM(E47:E49)</f>
        <v>479140</v>
      </c>
    </row>
    <row r="47" spans="1:5" ht="22.5">
      <c r="A47" s="51" t="s">
        <v>107</v>
      </c>
      <c r="B47" s="52" t="s">
        <v>108</v>
      </c>
      <c r="C47" s="53">
        <v>72560</v>
      </c>
      <c r="D47" s="53">
        <v>76180</v>
      </c>
      <c r="E47" s="53">
        <v>79990</v>
      </c>
    </row>
    <row r="48" spans="1:5" ht="12.75">
      <c r="A48" s="51" t="s">
        <v>109</v>
      </c>
      <c r="B48" s="52" t="s">
        <v>110</v>
      </c>
      <c r="C48" s="53">
        <v>360990</v>
      </c>
      <c r="D48" s="53">
        <v>379040</v>
      </c>
      <c r="E48" s="53">
        <v>397990</v>
      </c>
    </row>
    <row r="49" spans="1:5" ht="12.75">
      <c r="A49" s="51" t="s">
        <v>111</v>
      </c>
      <c r="B49" s="52" t="s">
        <v>112</v>
      </c>
      <c r="C49" s="53">
        <v>1050</v>
      </c>
      <c r="D49" s="53">
        <v>1100</v>
      </c>
      <c r="E49" s="53">
        <v>1160</v>
      </c>
    </row>
    <row r="50" spans="1:5" ht="25.5">
      <c r="A50" s="42" t="s">
        <v>113</v>
      </c>
      <c r="B50" s="43" t="s">
        <v>114</v>
      </c>
      <c r="C50" s="35">
        <f aca="true" t="shared" si="3" ref="C50:E52">SUM(C51)</f>
        <v>5357100</v>
      </c>
      <c r="D50" s="35">
        <f t="shared" si="3"/>
        <v>5701400</v>
      </c>
      <c r="E50" s="35">
        <f t="shared" si="3"/>
        <v>6071800</v>
      </c>
    </row>
    <row r="51" spans="1:5" ht="12.75">
      <c r="A51" s="45" t="s">
        <v>115</v>
      </c>
      <c r="B51" s="46" t="s">
        <v>116</v>
      </c>
      <c r="C51" s="38">
        <f t="shared" si="3"/>
        <v>5357100</v>
      </c>
      <c r="D51" s="38">
        <f t="shared" si="3"/>
        <v>5701400</v>
      </c>
      <c r="E51" s="38">
        <f t="shared" si="3"/>
        <v>6071800</v>
      </c>
    </row>
    <row r="52" spans="1:5" ht="12.75">
      <c r="A52" s="39" t="s">
        <v>117</v>
      </c>
      <c r="B52" s="40" t="s">
        <v>118</v>
      </c>
      <c r="C52" s="41">
        <f t="shared" si="3"/>
        <v>5357100</v>
      </c>
      <c r="D52" s="41">
        <f t="shared" si="3"/>
        <v>5701400</v>
      </c>
      <c r="E52" s="41">
        <f t="shared" si="3"/>
        <v>6071800</v>
      </c>
    </row>
    <row r="53" spans="1:5" ht="22.5">
      <c r="A53" s="51" t="s">
        <v>10</v>
      </c>
      <c r="B53" s="52" t="s">
        <v>11</v>
      </c>
      <c r="C53" s="53">
        <v>5357100</v>
      </c>
      <c r="D53" s="53">
        <v>5701400</v>
      </c>
      <c r="E53" s="53">
        <v>6071800</v>
      </c>
    </row>
    <row r="54" spans="1:5" ht="25.5">
      <c r="A54" s="33" t="s">
        <v>119</v>
      </c>
      <c r="B54" s="48" t="s">
        <v>120</v>
      </c>
      <c r="C54" s="35">
        <f>SUM(C55,C58)</f>
        <v>985000</v>
      </c>
      <c r="D54" s="35">
        <f>SUM(D55,D58)</f>
        <v>220000</v>
      </c>
      <c r="E54" s="35">
        <f>SUM(E55,E58)</f>
        <v>245000</v>
      </c>
    </row>
    <row r="55" spans="1:5" ht="60.75" customHeight="1">
      <c r="A55" s="36" t="s">
        <v>121</v>
      </c>
      <c r="B55" s="46" t="s">
        <v>122</v>
      </c>
      <c r="C55" s="38">
        <f aca="true" t="shared" si="4" ref="C55:E56">SUM(C56)</f>
        <v>850000</v>
      </c>
      <c r="D55" s="38">
        <f t="shared" si="4"/>
        <v>50000</v>
      </c>
      <c r="E55" s="38">
        <f t="shared" si="4"/>
        <v>50000</v>
      </c>
    </row>
    <row r="56" spans="1:5" ht="54.75" customHeight="1">
      <c r="A56" s="54" t="s">
        <v>123</v>
      </c>
      <c r="B56" s="40" t="s">
        <v>124</v>
      </c>
      <c r="C56" s="41">
        <f t="shared" si="4"/>
        <v>850000</v>
      </c>
      <c r="D56" s="41">
        <f t="shared" si="4"/>
        <v>50000</v>
      </c>
      <c r="E56" s="41">
        <f t="shared" si="4"/>
        <v>50000</v>
      </c>
    </row>
    <row r="57" spans="1:5" ht="58.5" customHeight="1">
      <c r="A57" s="57" t="s">
        <v>125</v>
      </c>
      <c r="B57" s="52" t="s">
        <v>126</v>
      </c>
      <c r="C57" s="53">
        <v>850000</v>
      </c>
      <c r="D57" s="53">
        <v>50000</v>
      </c>
      <c r="E57" s="53">
        <v>50000</v>
      </c>
    </row>
    <row r="58" spans="1:5" ht="22.5" customHeight="1">
      <c r="A58" s="36" t="s">
        <v>127</v>
      </c>
      <c r="B58" s="46" t="s">
        <v>128</v>
      </c>
      <c r="C58" s="38">
        <f>SUM(C59)</f>
        <v>135000</v>
      </c>
      <c r="D58" s="38">
        <f>SUM(D59)</f>
        <v>170000</v>
      </c>
      <c r="E58" s="38">
        <f>SUM(E59)</f>
        <v>195000</v>
      </c>
    </row>
    <row r="59" spans="1:5" ht="22.5">
      <c r="A59" s="54" t="s">
        <v>129</v>
      </c>
      <c r="B59" s="40" t="s">
        <v>130</v>
      </c>
      <c r="C59" s="41">
        <f>SUM(C60:C61)</f>
        <v>135000</v>
      </c>
      <c r="D59" s="41">
        <f>SUM(D60:D61)</f>
        <v>170000</v>
      </c>
      <c r="E59" s="41">
        <f>SUM(E60:E61)</f>
        <v>195000</v>
      </c>
    </row>
    <row r="60" spans="1:5" ht="33.75" customHeight="1">
      <c r="A60" s="57" t="s">
        <v>131</v>
      </c>
      <c r="B60" s="52" t="s">
        <v>132</v>
      </c>
      <c r="C60" s="53">
        <v>110000</v>
      </c>
      <c r="D60" s="53">
        <v>140000</v>
      </c>
      <c r="E60" s="53">
        <v>155000</v>
      </c>
    </row>
    <row r="61" spans="1:5" ht="33.75" customHeight="1">
      <c r="A61" s="57" t="s">
        <v>133</v>
      </c>
      <c r="B61" s="52" t="s">
        <v>134</v>
      </c>
      <c r="C61" s="53">
        <v>25000</v>
      </c>
      <c r="D61" s="53">
        <v>30000</v>
      </c>
      <c r="E61" s="53">
        <v>40000</v>
      </c>
    </row>
    <row r="62" spans="1:5" ht="17.25" customHeight="1">
      <c r="A62" s="33" t="s">
        <v>135</v>
      </c>
      <c r="B62" s="59" t="s">
        <v>136</v>
      </c>
      <c r="C62" s="35">
        <f>SUM(C63,C65,C67,C69,C70,C71)</f>
        <v>102000</v>
      </c>
      <c r="D62" s="35">
        <f>SUM(D63,D65,D67,D69,D70,D71)</f>
        <v>103000</v>
      </c>
      <c r="E62" s="35">
        <f>SUM(E63,E65,E67,E69,E70,E71)</f>
        <v>104000</v>
      </c>
    </row>
    <row r="63" spans="1:5" ht="23.25" customHeight="1">
      <c r="A63" s="36" t="s">
        <v>137</v>
      </c>
      <c r="B63" s="50" t="s">
        <v>138</v>
      </c>
      <c r="C63" s="38">
        <f>SUM(C64)</f>
        <v>1000</v>
      </c>
      <c r="D63" s="38">
        <f>SUM(D64)</f>
        <v>1000</v>
      </c>
      <c r="E63" s="38">
        <f>SUM(E64)</f>
        <v>1000</v>
      </c>
    </row>
    <row r="64" spans="1:5" ht="34.5" customHeight="1">
      <c r="A64" s="57" t="s">
        <v>139</v>
      </c>
      <c r="B64" s="60" t="s">
        <v>140</v>
      </c>
      <c r="C64" s="53">
        <v>1000</v>
      </c>
      <c r="D64" s="53">
        <v>1000</v>
      </c>
      <c r="E64" s="53">
        <v>1000</v>
      </c>
    </row>
    <row r="65" spans="1:5" ht="36.75" customHeight="1">
      <c r="A65" s="61" t="s">
        <v>141</v>
      </c>
      <c r="B65" s="62" t="s">
        <v>142</v>
      </c>
      <c r="C65" s="38">
        <f>SUM(C66)</f>
        <v>22000</v>
      </c>
      <c r="D65" s="38">
        <f>SUM(D66)</f>
        <v>22000</v>
      </c>
      <c r="E65" s="38">
        <f>SUM(E66)</f>
        <v>22000</v>
      </c>
    </row>
    <row r="66" spans="1:5" ht="36" customHeight="1">
      <c r="A66" s="63" t="s">
        <v>143</v>
      </c>
      <c r="B66" s="64" t="s">
        <v>144</v>
      </c>
      <c r="C66" s="53">
        <v>22000</v>
      </c>
      <c r="D66" s="53">
        <v>22000</v>
      </c>
      <c r="E66" s="53">
        <v>22000</v>
      </c>
    </row>
    <row r="67" spans="1:5" ht="86.25" customHeight="1">
      <c r="A67" s="45" t="s">
        <v>145</v>
      </c>
      <c r="B67" s="50" t="s">
        <v>146</v>
      </c>
      <c r="C67" s="65">
        <f>SUM(C68)</f>
        <v>10000</v>
      </c>
      <c r="D67" s="65">
        <f>SUM(D68)</f>
        <v>10000</v>
      </c>
      <c r="E67" s="65">
        <f>SUM(E68)</f>
        <v>10000</v>
      </c>
    </row>
    <row r="68" spans="1:5" ht="24.75" customHeight="1">
      <c r="A68" s="51" t="s">
        <v>147</v>
      </c>
      <c r="B68" s="60" t="s">
        <v>148</v>
      </c>
      <c r="C68" s="66">
        <v>10000</v>
      </c>
      <c r="D68" s="66">
        <v>10000</v>
      </c>
      <c r="E68" s="66">
        <v>10000</v>
      </c>
    </row>
    <row r="69" spans="1:5" ht="37.5" customHeight="1">
      <c r="A69" s="45" t="s">
        <v>149</v>
      </c>
      <c r="B69" s="46" t="s">
        <v>150</v>
      </c>
      <c r="C69" s="38">
        <v>45000</v>
      </c>
      <c r="D69" s="38">
        <v>45000</v>
      </c>
      <c r="E69" s="38">
        <v>45000</v>
      </c>
    </row>
    <row r="70" spans="1:5" ht="48">
      <c r="A70" s="45" t="s">
        <v>151</v>
      </c>
      <c r="B70" s="46" t="s">
        <v>152</v>
      </c>
      <c r="C70" s="38">
        <v>2000</v>
      </c>
      <c r="D70" s="38">
        <v>2000</v>
      </c>
      <c r="E70" s="38">
        <v>2000</v>
      </c>
    </row>
    <row r="71" spans="1:5" ht="24">
      <c r="A71" s="36" t="s">
        <v>153</v>
      </c>
      <c r="B71" s="37" t="s">
        <v>154</v>
      </c>
      <c r="C71" s="38">
        <f>SUM(C72)</f>
        <v>22000</v>
      </c>
      <c r="D71" s="38">
        <f>SUM(D72)</f>
        <v>23000</v>
      </c>
      <c r="E71" s="38">
        <f>SUM(E72)</f>
        <v>24000</v>
      </c>
    </row>
    <row r="72" spans="1:5" ht="22.5" customHeight="1">
      <c r="A72" s="57" t="s">
        <v>155</v>
      </c>
      <c r="B72" s="60" t="s">
        <v>156</v>
      </c>
      <c r="C72" s="53">
        <v>22000</v>
      </c>
      <c r="D72" s="53">
        <v>23000</v>
      </c>
      <c r="E72" s="53">
        <v>24000</v>
      </c>
    </row>
    <row r="73" spans="1:5" ht="12.75">
      <c r="A73" s="67" t="s">
        <v>157</v>
      </c>
      <c r="B73" s="68" t="s">
        <v>158</v>
      </c>
      <c r="C73" s="35">
        <f>SUM(C74)</f>
        <v>120261816.1</v>
      </c>
      <c r="D73" s="35">
        <f>SUM(D74)</f>
        <v>50447200</v>
      </c>
      <c r="E73" s="35">
        <f>SUM(E74)</f>
        <v>50447200</v>
      </c>
    </row>
    <row r="74" spans="1:5" ht="26.25" customHeight="1">
      <c r="A74" s="69" t="s">
        <v>159</v>
      </c>
      <c r="B74" s="68" t="s">
        <v>160</v>
      </c>
      <c r="C74" s="35">
        <f>SUM(C75,C78,C82,C97)</f>
        <v>120261816.1</v>
      </c>
      <c r="D74" s="35">
        <f>SUM(D75,D78,D82,D97)</f>
        <v>50447200</v>
      </c>
      <c r="E74" s="35">
        <f>SUM(E75,E78,E82,E97)</f>
        <v>50447200</v>
      </c>
    </row>
    <row r="75" spans="1:5" ht="25.5" customHeight="1">
      <c r="A75" s="70" t="s">
        <v>161</v>
      </c>
      <c r="B75" s="71" t="s">
        <v>162</v>
      </c>
      <c r="C75" s="72">
        <f aca="true" t="shared" si="5" ref="C75:E76">SUM(C76)</f>
        <v>58376400</v>
      </c>
      <c r="D75" s="72">
        <f t="shared" si="5"/>
        <v>50447200</v>
      </c>
      <c r="E75" s="72">
        <f t="shared" si="5"/>
        <v>50447200</v>
      </c>
    </row>
    <row r="76" spans="1:5" ht="12.75">
      <c r="A76" s="73" t="s">
        <v>163</v>
      </c>
      <c r="B76" s="74" t="s">
        <v>164</v>
      </c>
      <c r="C76" s="38">
        <f t="shared" si="5"/>
        <v>58376400</v>
      </c>
      <c r="D76" s="38">
        <f t="shared" si="5"/>
        <v>50447200</v>
      </c>
      <c r="E76" s="38">
        <f t="shared" si="5"/>
        <v>50447200</v>
      </c>
    </row>
    <row r="77" spans="1:5" ht="21" customHeight="1">
      <c r="A77" s="75" t="s">
        <v>165</v>
      </c>
      <c r="B77" s="76" t="s">
        <v>166</v>
      </c>
      <c r="C77" s="53">
        <v>58376400</v>
      </c>
      <c r="D77" s="53">
        <v>50447200</v>
      </c>
      <c r="E77" s="53">
        <v>50447200</v>
      </c>
    </row>
    <row r="78" spans="1:5" ht="29.25" customHeight="1">
      <c r="A78" s="77" t="s">
        <v>167</v>
      </c>
      <c r="B78" s="78" t="s">
        <v>168</v>
      </c>
      <c r="C78" s="72">
        <f>SUM(C79)</f>
        <v>277200</v>
      </c>
      <c r="D78" s="72">
        <f aca="true" t="shared" si="6" ref="D78:E80">SUM(D79)</f>
        <v>0</v>
      </c>
      <c r="E78" s="72">
        <f t="shared" si="6"/>
        <v>0</v>
      </c>
    </row>
    <row r="79" spans="1:5" ht="12" customHeight="1">
      <c r="A79" s="45" t="s">
        <v>169</v>
      </c>
      <c r="B79" s="79" t="s">
        <v>170</v>
      </c>
      <c r="C79" s="38">
        <f>SUM(C80)</f>
        <v>277200</v>
      </c>
      <c r="D79" s="38">
        <f t="shared" si="6"/>
        <v>0</v>
      </c>
      <c r="E79" s="38">
        <f t="shared" si="6"/>
        <v>0</v>
      </c>
    </row>
    <row r="80" spans="1:5" ht="14.25" customHeight="1">
      <c r="A80" s="51" t="s">
        <v>171</v>
      </c>
      <c r="B80" s="80" t="s">
        <v>172</v>
      </c>
      <c r="C80" s="53">
        <f>SUM(C81)</f>
        <v>277200</v>
      </c>
      <c r="D80" s="53">
        <f t="shared" si="6"/>
        <v>0</v>
      </c>
      <c r="E80" s="53">
        <f t="shared" si="6"/>
        <v>0</v>
      </c>
    </row>
    <row r="81" spans="1:5" ht="36.75" customHeight="1">
      <c r="A81" s="75"/>
      <c r="B81" s="80" t="s">
        <v>173</v>
      </c>
      <c r="C81" s="53">
        <v>277200</v>
      </c>
      <c r="D81" s="53"/>
      <c r="E81" s="53"/>
    </row>
    <row r="82" spans="1:5" ht="25.5">
      <c r="A82" s="77" t="s">
        <v>174</v>
      </c>
      <c r="B82" s="81" t="s">
        <v>175</v>
      </c>
      <c r="C82" s="72">
        <f>SUM(C83,C85,C93)</f>
        <v>61308216.1</v>
      </c>
      <c r="D82" s="72">
        <f>SUM(D83,D85,D93)</f>
        <v>0</v>
      </c>
      <c r="E82" s="72">
        <f>SUM(E83,E85,E93)</f>
        <v>0</v>
      </c>
    </row>
    <row r="83" spans="1:5" ht="48">
      <c r="A83" s="82" t="s">
        <v>176</v>
      </c>
      <c r="B83" s="46" t="s">
        <v>177</v>
      </c>
      <c r="C83" s="38">
        <f>SUM(C84)</f>
        <v>4900</v>
      </c>
      <c r="D83" s="38">
        <f>SUM(D84)</f>
        <v>0</v>
      </c>
      <c r="E83" s="38">
        <f>SUM(E84)</f>
        <v>0</v>
      </c>
    </row>
    <row r="84" spans="1:5" ht="33.75">
      <c r="A84" s="83" t="s">
        <v>178</v>
      </c>
      <c r="B84" s="52" t="s">
        <v>179</v>
      </c>
      <c r="C84" s="53">
        <v>4900</v>
      </c>
      <c r="D84" s="53"/>
      <c r="E84" s="53"/>
    </row>
    <row r="85" spans="1:5" ht="24">
      <c r="A85" s="45" t="s">
        <v>180</v>
      </c>
      <c r="B85" s="46" t="s">
        <v>181</v>
      </c>
      <c r="C85" s="84">
        <f>SUM(C86)</f>
        <v>2312986.0999999996</v>
      </c>
      <c r="D85" s="84">
        <f>SUM(D86)</f>
        <v>0</v>
      </c>
      <c r="E85" s="84">
        <f>SUM(E86)</f>
        <v>0</v>
      </c>
    </row>
    <row r="86" spans="1:5" ht="22.5">
      <c r="A86" s="51" t="s">
        <v>182</v>
      </c>
      <c r="B86" s="52" t="s">
        <v>183</v>
      </c>
      <c r="C86" s="53">
        <f>SUM(C87:C92)</f>
        <v>2312986.0999999996</v>
      </c>
      <c r="D86" s="53">
        <f>SUM(D87:D92)</f>
        <v>0</v>
      </c>
      <c r="E86" s="53">
        <f>SUM(E87:E92)</f>
        <v>0</v>
      </c>
    </row>
    <row r="87" spans="1:5" ht="36.75" customHeight="1">
      <c r="A87" s="57"/>
      <c r="B87" s="85" t="s">
        <v>184</v>
      </c>
      <c r="C87" s="53">
        <v>362675</v>
      </c>
      <c r="D87" s="53"/>
      <c r="E87" s="53"/>
    </row>
    <row r="88" spans="1:5" ht="38.25" customHeight="1">
      <c r="A88" s="57"/>
      <c r="B88" s="85" t="s">
        <v>185</v>
      </c>
      <c r="C88" s="53">
        <v>6787.2</v>
      </c>
      <c r="D88" s="53"/>
      <c r="E88" s="53"/>
    </row>
    <row r="89" spans="1:5" ht="93.75" customHeight="1">
      <c r="A89" s="57"/>
      <c r="B89" s="85" t="s">
        <v>186</v>
      </c>
      <c r="C89" s="53">
        <v>393780</v>
      </c>
      <c r="D89" s="53"/>
      <c r="E89" s="53"/>
    </row>
    <row r="90" spans="1:5" ht="47.25" customHeight="1">
      <c r="A90" s="57"/>
      <c r="B90" s="86" t="s">
        <v>187</v>
      </c>
      <c r="C90" s="53">
        <v>23100</v>
      </c>
      <c r="D90" s="53"/>
      <c r="E90" s="53"/>
    </row>
    <row r="91" spans="1:5" ht="67.5">
      <c r="A91" s="57"/>
      <c r="B91" s="85" t="s">
        <v>188</v>
      </c>
      <c r="C91" s="53">
        <v>1514643.9</v>
      </c>
      <c r="D91" s="53"/>
      <c r="E91" s="53"/>
    </row>
    <row r="92" spans="1:5" ht="83.25" customHeight="1">
      <c r="A92" s="57"/>
      <c r="B92" s="85" t="s">
        <v>189</v>
      </c>
      <c r="C92" s="53">
        <v>12000</v>
      </c>
      <c r="D92" s="53"/>
      <c r="E92" s="53"/>
    </row>
    <row r="93" spans="1:5" ht="18" customHeight="1">
      <c r="A93" s="45" t="s">
        <v>190</v>
      </c>
      <c r="B93" s="87" t="s">
        <v>191</v>
      </c>
      <c r="C93" s="38">
        <f>SUM(C94)</f>
        <v>58990330</v>
      </c>
      <c r="D93" s="38">
        <f>SUM(D94)</f>
        <v>0</v>
      </c>
      <c r="E93" s="38">
        <f>SUM(E94)</f>
        <v>0</v>
      </c>
    </row>
    <row r="94" spans="1:5" ht="18" customHeight="1">
      <c r="A94" s="51" t="s">
        <v>192</v>
      </c>
      <c r="B94" s="52" t="s">
        <v>193</v>
      </c>
      <c r="C94" s="53">
        <f>SUM(C95:C96)</f>
        <v>58990330</v>
      </c>
      <c r="D94" s="53">
        <f>SUM(D95:D96)</f>
        <v>0</v>
      </c>
      <c r="E94" s="53">
        <f>SUM(E95:E96)</f>
        <v>0</v>
      </c>
    </row>
    <row r="95" spans="1:5" ht="99.75" customHeight="1">
      <c r="A95" s="51"/>
      <c r="B95" s="85" t="s">
        <v>194</v>
      </c>
      <c r="C95" s="53">
        <v>46278548</v>
      </c>
      <c r="D95" s="53"/>
      <c r="E95" s="53"/>
    </row>
    <row r="96" spans="1:5" ht="103.5" customHeight="1">
      <c r="A96" s="57"/>
      <c r="B96" s="85" t="s">
        <v>195</v>
      </c>
      <c r="C96" s="53">
        <v>12711782</v>
      </c>
      <c r="D96" s="53"/>
      <c r="E96" s="53"/>
    </row>
    <row r="97" spans="1:5" ht="16.5" customHeight="1">
      <c r="A97" s="49" t="s">
        <v>196</v>
      </c>
      <c r="B97" s="88" t="s">
        <v>197</v>
      </c>
      <c r="C97" s="72">
        <f aca="true" t="shared" si="7" ref="C97:E98">SUM(C98)</f>
        <v>300000</v>
      </c>
      <c r="D97" s="72">
        <f t="shared" si="7"/>
        <v>0</v>
      </c>
      <c r="E97" s="72">
        <f t="shared" si="7"/>
        <v>0</v>
      </c>
    </row>
    <row r="98" spans="1:5" ht="48">
      <c r="A98" s="36" t="s">
        <v>198</v>
      </c>
      <c r="B98" s="87" t="s">
        <v>199</v>
      </c>
      <c r="C98" s="38">
        <f t="shared" si="7"/>
        <v>300000</v>
      </c>
      <c r="D98" s="38">
        <f t="shared" si="7"/>
        <v>0</v>
      </c>
      <c r="E98" s="38">
        <f t="shared" si="7"/>
        <v>0</v>
      </c>
    </row>
    <row r="99" spans="1:5" ht="45">
      <c r="A99" s="57" t="s">
        <v>200</v>
      </c>
      <c r="B99" s="85" t="s">
        <v>201</v>
      </c>
      <c r="C99" s="53">
        <v>300000</v>
      </c>
      <c r="D99" s="53"/>
      <c r="E99" s="53"/>
    </row>
    <row r="100" spans="1:5" ht="12.75">
      <c r="A100" s="49"/>
      <c r="B100" s="89" t="s">
        <v>202</v>
      </c>
      <c r="C100" s="35">
        <f>SUM(C10,C73)</f>
        <v>149095919.1</v>
      </c>
      <c r="D100" s="35">
        <f>SUM(D10,D73)</f>
        <v>80469707</v>
      </c>
      <c r="E100" s="35">
        <f>SUM(E10,E73)</f>
        <v>78249927</v>
      </c>
    </row>
  </sheetData>
  <sheetProtection/>
  <mergeCells count="6">
    <mergeCell ref="B2:E2"/>
    <mergeCell ref="C3:E3"/>
    <mergeCell ref="A5:E5"/>
    <mergeCell ref="A7:A8"/>
    <mergeCell ref="B7:B8"/>
    <mergeCell ref="C7:E7"/>
  </mergeCells>
  <printOptions/>
  <pageMargins left="0.7874015748031497" right="0" top="0.3937007874015748" bottom="0.1968503937007874" header="0.31496062992125984" footer="0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="80" zoomScaleNormal="80" zoomScalePageLayoutView="0" workbookViewId="0" topLeftCell="A1">
      <selection activeCell="B86" sqref="B86"/>
    </sheetView>
  </sheetViews>
  <sheetFormatPr defaultColWidth="9.140625" defaultRowHeight="15"/>
  <cols>
    <col min="1" max="1" width="9.140625" style="92" customWidth="1"/>
    <col min="2" max="2" width="36.421875" style="92" customWidth="1"/>
    <col min="3" max="4" width="13.00390625" style="92" customWidth="1"/>
    <col min="5" max="5" width="14.7109375" style="92" customWidth="1"/>
    <col min="6" max="16384" width="9.140625" style="92" customWidth="1"/>
  </cols>
  <sheetData>
    <row r="1" spans="1:5" ht="18.75">
      <c r="A1" s="90"/>
      <c r="B1" s="90"/>
      <c r="C1" s="90"/>
      <c r="D1" s="90"/>
      <c r="E1" s="91" t="s">
        <v>203</v>
      </c>
    </row>
    <row r="2" spans="1:5" ht="18.75">
      <c r="A2" s="90"/>
      <c r="B2" s="90"/>
      <c r="C2" s="90"/>
      <c r="D2" s="90"/>
      <c r="E2" s="91" t="s">
        <v>17</v>
      </c>
    </row>
    <row r="3" spans="1:5" ht="18.75">
      <c r="A3" s="90"/>
      <c r="B3" s="90"/>
      <c r="C3" s="90"/>
      <c r="D3" s="90"/>
      <c r="E3" s="91" t="s">
        <v>204</v>
      </c>
    </row>
    <row r="4" spans="1:5" ht="18.75">
      <c r="A4" s="90"/>
      <c r="B4" s="90"/>
      <c r="C4" s="90"/>
      <c r="D4" s="90"/>
      <c r="E4" s="91"/>
    </row>
    <row r="5" spans="1:5" ht="40.5" customHeight="1">
      <c r="A5" s="93" t="s">
        <v>205</v>
      </c>
      <c r="B5" s="93"/>
      <c r="C5" s="93"/>
      <c r="D5" s="93"/>
      <c r="E5" s="93"/>
    </row>
    <row r="6" spans="1:8" ht="18.75" hidden="1">
      <c r="A6" s="90"/>
      <c r="B6" s="90"/>
      <c r="C6" s="90"/>
      <c r="D6" s="90"/>
      <c r="E6" s="90"/>
      <c r="F6" s="94"/>
      <c r="G6" s="95"/>
      <c r="H6" s="96"/>
    </row>
    <row r="7" spans="1:8" ht="37.5" customHeight="1" hidden="1">
      <c r="A7" s="97" t="s">
        <v>206</v>
      </c>
      <c r="B7" s="97"/>
      <c r="C7" s="97"/>
      <c r="D7" s="97"/>
      <c r="E7" s="97"/>
      <c r="F7" s="94"/>
      <c r="G7" s="95"/>
      <c r="H7" s="96"/>
    </row>
    <row r="8" spans="1:8" ht="18.75" hidden="1">
      <c r="A8" s="90"/>
      <c r="B8" s="90"/>
      <c r="C8" s="90"/>
      <c r="D8" s="90"/>
      <c r="E8" s="90"/>
      <c r="F8" s="94"/>
      <c r="G8" s="95"/>
      <c r="H8" s="96"/>
    </row>
    <row r="9" spans="1:8" ht="18.75" customHeight="1" hidden="1">
      <c r="A9" s="98" t="s">
        <v>207</v>
      </c>
      <c r="B9" s="99" t="s">
        <v>208</v>
      </c>
      <c r="C9" s="98" t="s">
        <v>209</v>
      </c>
      <c r="D9" s="98"/>
      <c r="E9" s="98"/>
      <c r="G9" s="100"/>
      <c r="H9" s="100"/>
    </row>
    <row r="10" spans="1:8" ht="18.75" hidden="1">
      <c r="A10" s="98"/>
      <c r="B10" s="99"/>
      <c r="C10" s="101">
        <v>2016</v>
      </c>
      <c r="D10" s="101">
        <v>2017</v>
      </c>
      <c r="E10" s="102">
        <v>2018</v>
      </c>
      <c r="G10" s="100"/>
      <c r="H10" s="100"/>
    </row>
    <row r="11" spans="1:8" ht="37.5" hidden="1">
      <c r="A11" s="103" t="s">
        <v>210</v>
      </c>
      <c r="B11" s="104" t="s">
        <v>211</v>
      </c>
      <c r="C11" s="105"/>
      <c r="D11" s="105"/>
      <c r="E11" s="106"/>
      <c r="G11" s="100"/>
      <c r="H11" s="100"/>
    </row>
    <row r="12" spans="1:5" ht="37.5" hidden="1">
      <c r="A12" s="107" t="s">
        <v>212</v>
      </c>
      <c r="B12" s="108" t="s">
        <v>213</v>
      </c>
      <c r="C12" s="109"/>
      <c r="D12" s="109"/>
      <c r="E12" s="109"/>
    </row>
    <row r="13" spans="1:5" ht="18.75" hidden="1">
      <c r="A13" s="107" t="s">
        <v>214</v>
      </c>
      <c r="B13" s="110" t="s">
        <v>215</v>
      </c>
      <c r="C13" s="109"/>
      <c r="D13" s="109"/>
      <c r="E13" s="109"/>
    </row>
    <row r="14" spans="1:5" ht="18.75" hidden="1">
      <c r="A14" s="107" t="s">
        <v>216</v>
      </c>
      <c r="B14" s="110" t="s">
        <v>217</v>
      </c>
      <c r="C14" s="109"/>
      <c r="D14" s="109"/>
      <c r="E14" s="109"/>
    </row>
    <row r="15" spans="1:5" ht="18.75" hidden="1">
      <c r="A15" s="107" t="s">
        <v>218</v>
      </c>
      <c r="B15" s="90" t="s">
        <v>219</v>
      </c>
      <c r="C15" s="109"/>
      <c r="D15" s="109"/>
      <c r="E15" s="109"/>
    </row>
    <row r="16" spans="1:5" ht="18.75" hidden="1">
      <c r="A16" s="111" t="s">
        <v>220</v>
      </c>
      <c r="B16" s="110" t="s">
        <v>221</v>
      </c>
      <c r="C16" s="112"/>
      <c r="D16" s="112"/>
      <c r="E16" s="113"/>
    </row>
    <row r="17" spans="1:5" ht="18.75" hidden="1">
      <c r="A17" s="107"/>
      <c r="B17" s="114" t="s">
        <v>222</v>
      </c>
      <c r="C17" s="115">
        <f>SUM(C11:C16)</f>
        <v>0</v>
      </c>
      <c r="D17" s="115">
        <f>SUM(D11:D16)</f>
        <v>0</v>
      </c>
      <c r="E17" s="115">
        <f>SUM(E11:E16)</f>
        <v>0</v>
      </c>
    </row>
    <row r="18" spans="1:5" ht="18.75" hidden="1">
      <c r="A18" s="90"/>
      <c r="B18" s="90"/>
      <c r="C18" s="90"/>
      <c r="D18" s="90"/>
      <c r="E18" s="90"/>
    </row>
    <row r="19" spans="1:5" ht="39" customHeight="1" hidden="1">
      <c r="A19" s="97" t="s">
        <v>223</v>
      </c>
      <c r="B19" s="97"/>
      <c r="C19" s="97"/>
      <c r="D19" s="97"/>
      <c r="E19" s="97"/>
    </row>
    <row r="20" spans="1:5" ht="18.75" hidden="1">
      <c r="A20" s="90"/>
      <c r="B20" s="90"/>
      <c r="C20" s="90"/>
      <c r="D20" s="90"/>
      <c r="E20" s="90"/>
    </row>
    <row r="21" spans="1:5" ht="18.75" customHeight="1" hidden="1">
      <c r="A21" s="98" t="s">
        <v>207</v>
      </c>
      <c r="B21" s="99" t="s">
        <v>208</v>
      </c>
      <c r="C21" s="98" t="s">
        <v>209</v>
      </c>
      <c r="D21" s="98"/>
      <c r="E21" s="98"/>
    </row>
    <row r="22" spans="1:5" ht="18.75" hidden="1">
      <c r="A22" s="98"/>
      <c r="B22" s="99"/>
      <c r="C22" s="101">
        <v>2016</v>
      </c>
      <c r="D22" s="101">
        <v>2017</v>
      </c>
      <c r="E22" s="102">
        <v>2018</v>
      </c>
    </row>
    <row r="23" spans="1:5" ht="37.5" hidden="1">
      <c r="A23" s="103" t="s">
        <v>210</v>
      </c>
      <c r="B23" s="104" t="s">
        <v>211</v>
      </c>
      <c r="C23" s="105"/>
      <c r="D23" s="105"/>
      <c r="E23" s="106"/>
    </row>
    <row r="24" spans="1:5" ht="37.5" hidden="1">
      <c r="A24" s="107" t="s">
        <v>212</v>
      </c>
      <c r="B24" s="108" t="s">
        <v>213</v>
      </c>
      <c r="C24" s="109"/>
      <c r="D24" s="109"/>
      <c r="E24" s="109"/>
    </row>
    <row r="25" spans="1:5" ht="18.75" hidden="1">
      <c r="A25" s="107" t="s">
        <v>214</v>
      </c>
      <c r="B25" s="110" t="s">
        <v>215</v>
      </c>
      <c r="C25" s="109"/>
      <c r="D25" s="109"/>
      <c r="E25" s="109"/>
    </row>
    <row r="26" spans="1:5" ht="18.75" hidden="1">
      <c r="A26" s="107" t="s">
        <v>216</v>
      </c>
      <c r="B26" s="110" t="s">
        <v>217</v>
      </c>
      <c r="C26" s="109"/>
      <c r="D26" s="109"/>
      <c r="E26" s="109"/>
    </row>
    <row r="27" spans="1:5" ht="18.75" hidden="1">
      <c r="A27" s="107" t="s">
        <v>218</v>
      </c>
      <c r="B27" s="90" t="s">
        <v>219</v>
      </c>
      <c r="C27" s="109"/>
      <c r="D27" s="109"/>
      <c r="E27" s="109"/>
    </row>
    <row r="28" spans="1:5" ht="18.75" hidden="1">
      <c r="A28" s="111" t="s">
        <v>220</v>
      </c>
      <c r="B28" s="110" t="s">
        <v>221</v>
      </c>
      <c r="C28" s="112"/>
      <c r="D28" s="112"/>
      <c r="E28" s="113"/>
    </row>
    <row r="29" spans="1:5" ht="18.75" hidden="1">
      <c r="A29" s="107"/>
      <c r="B29" s="114" t="s">
        <v>222</v>
      </c>
      <c r="C29" s="115">
        <f>SUM(C23:C28)</f>
        <v>0</v>
      </c>
      <c r="D29" s="115">
        <f>SUM(D23:D28)</f>
        <v>0</v>
      </c>
      <c r="E29" s="115">
        <f>SUM(E23:E28)</f>
        <v>0</v>
      </c>
    </row>
    <row r="30" spans="1:5" ht="18.75" hidden="1">
      <c r="A30" s="90"/>
      <c r="B30" s="90"/>
      <c r="C30" s="90"/>
      <c r="D30" s="90"/>
      <c r="E30" s="90"/>
    </row>
    <row r="31" spans="1:5" ht="21" customHeight="1" hidden="1">
      <c r="A31" s="97" t="s">
        <v>224</v>
      </c>
      <c r="B31" s="97"/>
      <c r="C31" s="97"/>
      <c r="D31" s="97"/>
      <c r="E31" s="97"/>
    </row>
    <row r="32" spans="1:5" ht="18.75" hidden="1">
      <c r="A32" s="90"/>
      <c r="B32" s="90"/>
      <c r="C32" s="90"/>
      <c r="D32" s="90"/>
      <c r="E32" s="90"/>
    </row>
    <row r="33" spans="1:5" ht="18.75" customHeight="1" hidden="1">
      <c r="A33" s="98" t="s">
        <v>207</v>
      </c>
      <c r="B33" s="99" t="s">
        <v>208</v>
      </c>
      <c r="C33" s="98" t="s">
        <v>209</v>
      </c>
      <c r="D33" s="98"/>
      <c r="E33" s="98"/>
    </row>
    <row r="34" spans="1:5" ht="18.75" hidden="1">
      <c r="A34" s="98"/>
      <c r="B34" s="99"/>
      <c r="C34" s="101">
        <v>2016</v>
      </c>
      <c r="D34" s="101">
        <v>2017</v>
      </c>
      <c r="E34" s="102">
        <v>2018</v>
      </c>
    </row>
    <row r="35" spans="1:5" ht="37.5" hidden="1">
      <c r="A35" s="107" t="s">
        <v>210</v>
      </c>
      <c r="B35" s="108" t="s">
        <v>213</v>
      </c>
      <c r="C35" s="109"/>
      <c r="D35" s="109"/>
      <c r="E35" s="109"/>
    </row>
    <row r="36" spans="1:5" ht="18.75" hidden="1">
      <c r="A36" s="107" t="s">
        <v>212</v>
      </c>
      <c r="B36" s="110" t="s">
        <v>215</v>
      </c>
      <c r="C36" s="109"/>
      <c r="D36" s="109"/>
      <c r="E36" s="109"/>
    </row>
    <row r="37" spans="1:5" ht="18.75" hidden="1">
      <c r="A37" s="107" t="s">
        <v>214</v>
      </c>
      <c r="B37" s="110" t="s">
        <v>217</v>
      </c>
      <c r="C37" s="109"/>
      <c r="D37" s="109"/>
      <c r="E37" s="109"/>
    </row>
    <row r="38" spans="1:5" ht="18.75" hidden="1">
      <c r="A38" s="111" t="s">
        <v>216</v>
      </c>
      <c r="B38" s="110" t="s">
        <v>221</v>
      </c>
      <c r="C38" s="112"/>
      <c r="D38" s="112"/>
      <c r="E38" s="113"/>
    </row>
    <row r="39" spans="1:5" ht="18.75" hidden="1">
      <c r="A39" s="107"/>
      <c r="B39" s="114" t="s">
        <v>222</v>
      </c>
      <c r="C39" s="115">
        <f>SUM(C35:C38)</f>
        <v>0</v>
      </c>
      <c r="D39" s="115">
        <f>SUM(D35:D38)</f>
        <v>0</v>
      </c>
      <c r="E39" s="115">
        <f>SUM(E35:E38)</f>
        <v>0</v>
      </c>
    </row>
    <row r="40" spans="1:5" ht="18.75" hidden="1">
      <c r="A40" s="90"/>
      <c r="B40" s="90"/>
      <c r="C40" s="90"/>
      <c r="D40" s="90"/>
      <c r="E40" s="90"/>
    </row>
    <row r="41" spans="1:5" ht="54.75" customHeight="1" hidden="1">
      <c r="A41" s="97" t="s">
        <v>225</v>
      </c>
      <c r="B41" s="97"/>
      <c r="C41" s="97"/>
      <c r="D41" s="97"/>
      <c r="E41" s="97"/>
    </row>
    <row r="42" spans="1:5" ht="18.75" hidden="1">
      <c r="A42" s="90"/>
      <c r="B42" s="90"/>
      <c r="C42" s="90"/>
      <c r="D42" s="90"/>
      <c r="E42" s="90"/>
    </row>
    <row r="43" spans="1:5" ht="18.75" customHeight="1" hidden="1">
      <c r="A43" s="98" t="s">
        <v>207</v>
      </c>
      <c r="B43" s="99" t="s">
        <v>208</v>
      </c>
      <c r="C43" s="98" t="s">
        <v>209</v>
      </c>
      <c r="D43" s="98"/>
      <c r="E43" s="98"/>
    </row>
    <row r="44" spans="1:5" ht="18.75" hidden="1">
      <c r="A44" s="98"/>
      <c r="B44" s="99"/>
      <c r="C44" s="101">
        <v>2016</v>
      </c>
      <c r="D44" s="101">
        <v>2017</v>
      </c>
      <c r="E44" s="102">
        <v>2018</v>
      </c>
    </row>
    <row r="45" spans="1:5" ht="37.5" hidden="1">
      <c r="A45" s="103" t="s">
        <v>210</v>
      </c>
      <c r="B45" s="104" t="s">
        <v>211</v>
      </c>
      <c r="C45" s="105"/>
      <c r="D45" s="105"/>
      <c r="E45" s="106"/>
    </row>
    <row r="46" spans="1:5" ht="37.5" hidden="1">
      <c r="A46" s="107" t="s">
        <v>212</v>
      </c>
      <c r="B46" s="108" t="s">
        <v>213</v>
      </c>
      <c r="C46" s="109"/>
      <c r="D46" s="109"/>
      <c r="E46" s="109"/>
    </row>
    <row r="47" spans="1:5" ht="18.75" hidden="1">
      <c r="A47" s="107" t="s">
        <v>214</v>
      </c>
      <c r="B47" s="110" t="s">
        <v>215</v>
      </c>
      <c r="C47" s="109"/>
      <c r="D47" s="109"/>
      <c r="E47" s="109"/>
    </row>
    <row r="48" spans="1:5" ht="18.75" hidden="1">
      <c r="A48" s="107" t="s">
        <v>216</v>
      </c>
      <c r="B48" s="110" t="s">
        <v>217</v>
      </c>
      <c r="C48" s="109"/>
      <c r="D48" s="109"/>
      <c r="E48" s="109"/>
    </row>
    <row r="49" spans="1:5" ht="18.75" hidden="1">
      <c r="A49" s="107" t="s">
        <v>218</v>
      </c>
      <c r="B49" s="90" t="s">
        <v>219</v>
      </c>
      <c r="C49" s="109"/>
      <c r="D49" s="109"/>
      <c r="E49" s="109"/>
    </row>
    <row r="50" spans="1:5" ht="18.75" hidden="1">
      <c r="A50" s="111" t="s">
        <v>220</v>
      </c>
      <c r="B50" s="110" t="s">
        <v>221</v>
      </c>
      <c r="C50" s="112"/>
      <c r="D50" s="112"/>
      <c r="E50" s="113"/>
    </row>
    <row r="51" spans="1:5" ht="18.75" hidden="1">
      <c r="A51" s="107"/>
      <c r="B51" s="114" t="s">
        <v>222</v>
      </c>
      <c r="C51" s="115">
        <f>SUM(C45:C50)</f>
        <v>0</v>
      </c>
      <c r="D51" s="115">
        <f>SUM(D45:D50)</f>
        <v>0</v>
      </c>
      <c r="E51" s="115">
        <f>SUM(E45:E50)</f>
        <v>0</v>
      </c>
    </row>
    <row r="52" spans="1:5" ht="18.75">
      <c r="A52" s="90"/>
      <c r="B52" s="90"/>
      <c r="C52" s="90"/>
      <c r="D52" s="90"/>
      <c r="E52" s="90"/>
    </row>
    <row r="53" spans="1:5" ht="64.5" customHeight="1">
      <c r="A53" s="116" t="s">
        <v>226</v>
      </c>
      <c r="B53" s="116"/>
      <c r="C53" s="116"/>
      <c r="D53" s="116"/>
      <c r="E53" s="116"/>
    </row>
    <row r="55" spans="1:5" ht="15" customHeight="1">
      <c r="A55" s="117" t="s">
        <v>207</v>
      </c>
      <c r="B55" s="118" t="s">
        <v>208</v>
      </c>
      <c r="C55" s="117" t="s">
        <v>30</v>
      </c>
      <c r="D55" s="117"/>
      <c r="E55" s="117"/>
    </row>
    <row r="56" spans="1:5" ht="15.75">
      <c r="A56" s="117"/>
      <c r="B56" s="118"/>
      <c r="C56" s="119">
        <v>2016</v>
      </c>
      <c r="D56" s="119">
        <v>2017</v>
      </c>
      <c r="E56" s="120">
        <v>2018</v>
      </c>
    </row>
    <row r="57" spans="1:5" ht="15.75">
      <c r="A57" s="121" t="s">
        <v>210</v>
      </c>
      <c r="B57" s="122" t="s">
        <v>211</v>
      </c>
      <c r="C57" s="123">
        <v>180000</v>
      </c>
      <c r="D57" s="123"/>
      <c r="E57" s="124"/>
    </row>
    <row r="58" spans="1:5" ht="15.75">
      <c r="A58" s="125"/>
      <c r="B58" s="126" t="s">
        <v>222</v>
      </c>
      <c r="C58" s="127">
        <f>SUM(C57:C57)</f>
        <v>180000</v>
      </c>
      <c r="D58" s="127">
        <f>SUM(D57:D57)</f>
        <v>0</v>
      </c>
      <c r="E58" s="127">
        <f>SUM(E57:E57)</f>
        <v>0</v>
      </c>
    </row>
    <row r="60" spans="1:5" ht="34.5" customHeight="1">
      <c r="A60" s="116" t="s">
        <v>227</v>
      </c>
      <c r="B60" s="116"/>
      <c r="C60" s="116"/>
      <c r="D60" s="116"/>
      <c r="E60" s="116"/>
    </row>
    <row r="62" spans="1:5" ht="15" customHeight="1">
      <c r="A62" s="117" t="s">
        <v>207</v>
      </c>
      <c r="B62" s="118" t="s">
        <v>208</v>
      </c>
      <c r="C62" s="117" t="s">
        <v>30</v>
      </c>
      <c r="D62" s="117"/>
      <c r="E62" s="117"/>
    </row>
    <row r="63" spans="1:5" ht="15.75">
      <c r="A63" s="117"/>
      <c r="B63" s="118"/>
      <c r="C63" s="119">
        <v>2016</v>
      </c>
      <c r="D63" s="119">
        <v>2017</v>
      </c>
      <c r="E63" s="120">
        <v>2018</v>
      </c>
    </row>
    <row r="64" spans="1:5" ht="15.75">
      <c r="A64" s="121" t="s">
        <v>210</v>
      </c>
      <c r="B64" s="122" t="s">
        <v>211</v>
      </c>
      <c r="C64" s="123">
        <v>120000</v>
      </c>
      <c r="D64" s="123"/>
      <c r="E64" s="124"/>
    </row>
    <row r="65" spans="1:5" ht="15.75">
      <c r="A65" s="125"/>
      <c r="B65" s="126" t="s">
        <v>222</v>
      </c>
      <c r="C65" s="127">
        <f>SUM(C64:C64)</f>
        <v>120000</v>
      </c>
      <c r="D65" s="127">
        <f>SUM(D64:D64)</f>
        <v>0</v>
      </c>
      <c r="E65" s="127">
        <f>SUM(E64:E64)</f>
        <v>0</v>
      </c>
    </row>
  </sheetData>
  <sheetProtection selectLockedCells="1" selectUnlockedCells="1"/>
  <mergeCells count="25">
    <mergeCell ref="A60:E60"/>
    <mergeCell ref="A62:A63"/>
    <mergeCell ref="B62:B63"/>
    <mergeCell ref="C62:E62"/>
    <mergeCell ref="A41:E41"/>
    <mergeCell ref="A43:A44"/>
    <mergeCell ref="B43:B44"/>
    <mergeCell ref="C43:E43"/>
    <mergeCell ref="A53:E53"/>
    <mergeCell ref="A55:A56"/>
    <mergeCell ref="B55:B56"/>
    <mergeCell ref="C55:E55"/>
    <mergeCell ref="A21:A22"/>
    <mergeCell ref="B21:B22"/>
    <mergeCell ref="C21:E21"/>
    <mergeCell ref="A31:E31"/>
    <mergeCell ref="A33:A34"/>
    <mergeCell ref="B33:B34"/>
    <mergeCell ref="C33:E33"/>
    <mergeCell ref="A5:E5"/>
    <mergeCell ref="A7:E7"/>
    <mergeCell ref="A9:A10"/>
    <mergeCell ref="B9:B10"/>
    <mergeCell ref="C9:E9"/>
    <mergeCell ref="A19:E19"/>
  </mergeCells>
  <printOptions/>
  <pageMargins left="0.9840277777777777" right="0.1965277777777777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="90" zoomScaleNormal="90" zoomScalePageLayoutView="0" workbookViewId="0" topLeftCell="A22">
      <selection activeCell="C69" sqref="C69"/>
    </sheetView>
  </sheetViews>
  <sheetFormatPr defaultColWidth="9.140625" defaultRowHeight="15"/>
  <cols>
    <col min="1" max="1" width="14.57421875" style="129" customWidth="1"/>
    <col min="2" max="2" width="23.421875" style="129" customWidth="1"/>
    <col min="3" max="3" width="73.140625" style="129" customWidth="1"/>
    <col min="4" max="16384" width="9.140625" style="129" customWidth="1"/>
  </cols>
  <sheetData>
    <row r="1" spans="1:6" ht="15.75" customHeight="1">
      <c r="A1" s="1"/>
      <c r="B1" s="128"/>
      <c r="C1" s="91" t="s">
        <v>228</v>
      </c>
      <c r="E1" s="128"/>
      <c r="F1" s="128"/>
    </row>
    <row r="2" spans="2:6" ht="15" customHeight="1">
      <c r="B2" s="1"/>
      <c r="C2" s="91" t="s">
        <v>17</v>
      </c>
      <c r="D2" s="1"/>
      <c r="E2" s="1"/>
      <c r="F2" s="1"/>
    </row>
    <row r="3" spans="1:6" ht="15.75" customHeight="1">
      <c r="A3" s="1"/>
      <c r="B3" s="128"/>
      <c r="C3" s="91" t="s">
        <v>229</v>
      </c>
      <c r="E3" s="128"/>
      <c r="F3" s="128"/>
    </row>
    <row r="4" ht="12.75">
      <c r="B4" s="130"/>
    </row>
    <row r="5" spans="1:3" ht="36.75" customHeight="1">
      <c r="A5" s="131" t="s">
        <v>230</v>
      </c>
      <c r="B5" s="17"/>
      <c r="C5" s="17"/>
    </row>
    <row r="6" spans="1:3" ht="12.75">
      <c r="A6" s="132"/>
      <c r="B6" s="132"/>
      <c r="C6" s="132"/>
    </row>
    <row r="7" spans="1:3" ht="37.5" customHeight="1">
      <c r="A7" s="133" t="s">
        <v>28</v>
      </c>
      <c r="B7" s="134"/>
      <c r="C7" s="135" t="s">
        <v>231</v>
      </c>
    </row>
    <row r="8" spans="1:3" ht="51" customHeight="1">
      <c r="A8" s="136" t="s">
        <v>232</v>
      </c>
      <c r="B8" s="136" t="s">
        <v>233</v>
      </c>
      <c r="C8" s="137"/>
    </row>
    <row r="9" spans="1:3" ht="34.5" customHeight="1">
      <c r="A9" s="138" t="s">
        <v>234</v>
      </c>
      <c r="B9" s="139"/>
      <c r="C9" s="140" t="s">
        <v>235</v>
      </c>
    </row>
    <row r="10" spans="1:3" ht="34.5" customHeight="1">
      <c r="A10" s="141" t="s">
        <v>234</v>
      </c>
      <c r="B10" s="142" t="s">
        <v>236</v>
      </c>
      <c r="C10" s="143" t="s">
        <v>108</v>
      </c>
    </row>
    <row r="11" spans="1:3" ht="33.75" customHeight="1">
      <c r="A11" s="141" t="s">
        <v>234</v>
      </c>
      <c r="B11" s="142" t="s">
        <v>237</v>
      </c>
      <c r="C11" s="143" t="s">
        <v>238</v>
      </c>
    </row>
    <row r="12" spans="1:3" ht="21" customHeight="1">
      <c r="A12" s="141" t="s">
        <v>234</v>
      </c>
      <c r="B12" s="142" t="s">
        <v>239</v>
      </c>
      <c r="C12" s="143" t="s">
        <v>110</v>
      </c>
    </row>
    <row r="13" spans="1:3" ht="21" customHeight="1">
      <c r="A13" s="141" t="s">
        <v>234</v>
      </c>
      <c r="B13" s="142" t="s">
        <v>240</v>
      </c>
      <c r="C13" s="143" t="s">
        <v>112</v>
      </c>
    </row>
    <row r="14" spans="1:3" ht="21" customHeight="1">
      <c r="A14" s="139">
        <v>100</v>
      </c>
      <c r="B14" s="144"/>
      <c r="C14" s="140" t="s">
        <v>241</v>
      </c>
    </row>
    <row r="15" spans="1:3" ht="62.25" customHeight="1">
      <c r="A15" s="145">
        <v>100</v>
      </c>
      <c r="B15" s="142" t="s">
        <v>242</v>
      </c>
      <c r="C15" s="143" t="s">
        <v>53</v>
      </c>
    </row>
    <row r="16" spans="1:3" ht="75.75" customHeight="1">
      <c r="A16" s="145">
        <v>100</v>
      </c>
      <c r="B16" s="142" t="s">
        <v>243</v>
      </c>
      <c r="C16" s="143" t="s">
        <v>55</v>
      </c>
    </row>
    <row r="17" spans="1:3" ht="62.25" customHeight="1">
      <c r="A17" s="145">
        <v>100</v>
      </c>
      <c r="B17" s="142" t="s">
        <v>244</v>
      </c>
      <c r="C17" s="143" t="s">
        <v>57</v>
      </c>
    </row>
    <row r="18" spans="1:3" ht="63" customHeight="1">
      <c r="A18" s="145">
        <v>100</v>
      </c>
      <c r="B18" s="142" t="s">
        <v>245</v>
      </c>
      <c r="C18" s="143" t="s">
        <v>59</v>
      </c>
    </row>
    <row r="19" spans="1:3" ht="19.5" customHeight="1">
      <c r="A19" s="146">
        <v>111</v>
      </c>
      <c r="B19" s="147"/>
      <c r="C19" s="148" t="s">
        <v>246</v>
      </c>
    </row>
    <row r="20" spans="1:3" ht="31.5" customHeight="1">
      <c r="A20" s="149">
        <v>111</v>
      </c>
      <c r="B20" s="150" t="s">
        <v>247</v>
      </c>
      <c r="C20" s="151" t="s">
        <v>248</v>
      </c>
    </row>
    <row r="21" spans="1:3" ht="30.75" customHeight="1">
      <c r="A21" s="149">
        <v>111</v>
      </c>
      <c r="B21" s="152" t="s">
        <v>249</v>
      </c>
      <c r="C21" s="10" t="s">
        <v>11</v>
      </c>
    </row>
    <row r="22" spans="1:3" ht="30" customHeight="1">
      <c r="A22" s="149">
        <v>111</v>
      </c>
      <c r="B22" s="150" t="s">
        <v>250</v>
      </c>
      <c r="C22" s="151" t="s">
        <v>251</v>
      </c>
    </row>
    <row r="23" spans="1:3" ht="31.5">
      <c r="A23" s="149">
        <v>111</v>
      </c>
      <c r="B23" s="150" t="s">
        <v>252</v>
      </c>
      <c r="C23" s="151" t="s">
        <v>14</v>
      </c>
    </row>
    <row r="24" spans="1:3" ht="22.5" customHeight="1">
      <c r="A24" s="149">
        <v>111</v>
      </c>
      <c r="B24" s="150" t="s">
        <v>253</v>
      </c>
      <c r="C24" s="151" t="s">
        <v>16</v>
      </c>
    </row>
    <row r="25" spans="1:3" ht="31.5">
      <c r="A25" s="144">
        <v>112</v>
      </c>
      <c r="B25" s="153"/>
      <c r="C25" s="154" t="s">
        <v>254</v>
      </c>
    </row>
    <row r="26" spans="1:3" ht="31.5" customHeight="1">
      <c r="A26" s="155">
        <v>112</v>
      </c>
      <c r="B26" s="153" t="s">
        <v>250</v>
      </c>
      <c r="C26" s="156" t="s">
        <v>251</v>
      </c>
    </row>
    <row r="27" spans="1:3" ht="33" customHeight="1">
      <c r="A27" s="155">
        <v>112</v>
      </c>
      <c r="B27" s="150" t="s">
        <v>252</v>
      </c>
      <c r="C27" s="151" t="s">
        <v>14</v>
      </c>
    </row>
    <row r="28" spans="1:3" ht="21" customHeight="1">
      <c r="A28" s="155">
        <v>112</v>
      </c>
      <c r="B28" s="150" t="s">
        <v>253</v>
      </c>
      <c r="C28" s="151" t="s">
        <v>16</v>
      </c>
    </row>
    <row r="29" spans="1:3" ht="29.25" customHeight="1">
      <c r="A29" s="155">
        <v>112</v>
      </c>
      <c r="B29" s="153" t="s">
        <v>255</v>
      </c>
      <c r="C29" s="156" t="s">
        <v>166</v>
      </c>
    </row>
    <row r="30" spans="1:3" ht="19.5" customHeight="1">
      <c r="A30" s="155">
        <v>112</v>
      </c>
      <c r="B30" s="157" t="s">
        <v>256</v>
      </c>
      <c r="C30" s="143" t="s">
        <v>172</v>
      </c>
    </row>
    <row r="31" spans="1:3" ht="50.25" customHeight="1">
      <c r="A31" s="155">
        <v>112</v>
      </c>
      <c r="B31" s="158" t="s">
        <v>257</v>
      </c>
      <c r="C31" s="143" t="s">
        <v>179</v>
      </c>
    </row>
    <row r="32" spans="1:3" ht="33" customHeight="1">
      <c r="A32" s="155">
        <v>112</v>
      </c>
      <c r="B32" s="153" t="s">
        <v>258</v>
      </c>
      <c r="C32" s="156" t="s">
        <v>183</v>
      </c>
    </row>
    <row r="33" spans="1:3" ht="18.75" customHeight="1">
      <c r="A33" s="155">
        <v>112</v>
      </c>
      <c r="B33" s="142" t="s">
        <v>259</v>
      </c>
      <c r="C33" s="143" t="s">
        <v>193</v>
      </c>
    </row>
    <row r="34" spans="1:3" ht="60.75" customHeight="1">
      <c r="A34" s="155">
        <v>112</v>
      </c>
      <c r="B34" s="153" t="s">
        <v>260</v>
      </c>
      <c r="C34" s="159" t="s">
        <v>201</v>
      </c>
    </row>
    <row r="35" spans="1:3" ht="80.25" customHeight="1">
      <c r="A35" s="155">
        <v>112</v>
      </c>
      <c r="B35" s="153" t="s">
        <v>261</v>
      </c>
      <c r="C35" s="159" t="s">
        <v>262</v>
      </c>
    </row>
    <row r="36" spans="1:3" ht="47.25" customHeight="1">
      <c r="A36" s="155">
        <v>112</v>
      </c>
      <c r="B36" s="153" t="s">
        <v>263</v>
      </c>
      <c r="C36" s="160" t="s">
        <v>264</v>
      </c>
    </row>
    <row r="37" spans="1:3" ht="34.5" customHeight="1">
      <c r="A37" s="146">
        <v>113</v>
      </c>
      <c r="B37" s="153"/>
      <c r="C37" s="148" t="s">
        <v>265</v>
      </c>
    </row>
    <row r="38" spans="1:3" ht="33" customHeight="1">
      <c r="A38" s="155">
        <v>113</v>
      </c>
      <c r="B38" s="152" t="s">
        <v>249</v>
      </c>
      <c r="C38" s="10" t="s">
        <v>11</v>
      </c>
    </row>
    <row r="39" spans="1:3" ht="30" customHeight="1">
      <c r="A39" s="155">
        <v>113</v>
      </c>
      <c r="B39" s="150" t="s">
        <v>252</v>
      </c>
      <c r="C39" s="151" t="s">
        <v>14</v>
      </c>
    </row>
    <row r="40" spans="1:3" ht="23.25" customHeight="1">
      <c r="A40" s="155">
        <v>113</v>
      </c>
      <c r="B40" s="150" t="s">
        <v>253</v>
      </c>
      <c r="C40" s="151" t="s">
        <v>16</v>
      </c>
    </row>
    <row r="41" spans="1:3" ht="30.75" customHeight="1">
      <c r="A41" s="146">
        <v>118</v>
      </c>
      <c r="B41" s="150"/>
      <c r="C41" s="148" t="s">
        <v>266</v>
      </c>
    </row>
    <row r="42" spans="1:3" ht="65.25" customHeight="1">
      <c r="A42" s="149">
        <v>118</v>
      </c>
      <c r="B42" s="153" t="s">
        <v>267</v>
      </c>
      <c r="C42" s="156" t="s">
        <v>90</v>
      </c>
    </row>
    <row r="43" spans="1:3" ht="78" customHeight="1">
      <c r="A43" s="149">
        <v>118</v>
      </c>
      <c r="B43" s="153" t="s">
        <v>268</v>
      </c>
      <c r="C43" s="156" t="s">
        <v>92</v>
      </c>
    </row>
    <row r="44" spans="1:3" ht="61.5" customHeight="1">
      <c r="A44" s="149">
        <v>118</v>
      </c>
      <c r="B44" s="150" t="s">
        <v>269</v>
      </c>
      <c r="C44" s="151" t="s">
        <v>96</v>
      </c>
    </row>
    <row r="45" spans="1:3" ht="64.5" customHeight="1">
      <c r="A45" s="149">
        <v>118</v>
      </c>
      <c r="B45" s="161" t="s">
        <v>270</v>
      </c>
      <c r="C45" s="143" t="s">
        <v>102</v>
      </c>
    </row>
    <row r="46" spans="1:3" ht="79.5" customHeight="1">
      <c r="A46" s="149">
        <v>118</v>
      </c>
      <c r="B46" s="150" t="s">
        <v>271</v>
      </c>
      <c r="C46" s="143" t="s">
        <v>124</v>
      </c>
    </row>
    <row r="47" spans="1:3" ht="44.25" customHeight="1">
      <c r="A47" s="149">
        <v>118</v>
      </c>
      <c r="B47" s="150" t="s">
        <v>272</v>
      </c>
      <c r="C47" s="151" t="s">
        <v>273</v>
      </c>
    </row>
    <row r="48" spans="1:3" ht="47.25" customHeight="1">
      <c r="A48" s="149">
        <v>118</v>
      </c>
      <c r="B48" s="150" t="s">
        <v>274</v>
      </c>
      <c r="C48" s="151" t="s">
        <v>134</v>
      </c>
    </row>
    <row r="49" spans="1:3" ht="30" customHeight="1">
      <c r="A49" s="149">
        <v>118</v>
      </c>
      <c r="B49" s="150" t="s">
        <v>252</v>
      </c>
      <c r="C49" s="151" t="s">
        <v>14</v>
      </c>
    </row>
    <row r="50" spans="1:3" ht="23.25" customHeight="1">
      <c r="A50" s="149">
        <v>118</v>
      </c>
      <c r="B50" s="150" t="s">
        <v>253</v>
      </c>
      <c r="C50" s="151" t="s">
        <v>16</v>
      </c>
    </row>
    <row r="51" spans="1:3" ht="35.25" customHeight="1">
      <c r="A51" s="146">
        <v>141</v>
      </c>
      <c r="B51" s="150"/>
      <c r="C51" s="148" t="s">
        <v>275</v>
      </c>
    </row>
    <row r="52" spans="1:3" ht="45.75" customHeight="1">
      <c r="A52" s="149">
        <v>141</v>
      </c>
      <c r="B52" s="142" t="s">
        <v>276</v>
      </c>
      <c r="C52" s="143" t="s">
        <v>150</v>
      </c>
    </row>
    <row r="53" spans="1:3" ht="21" customHeight="1">
      <c r="A53" s="146">
        <v>182</v>
      </c>
      <c r="B53" s="150"/>
      <c r="C53" s="148" t="s">
        <v>277</v>
      </c>
    </row>
    <row r="54" spans="1:3" ht="63.75" customHeight="1">
      <c r="A54" s="149">
        <v>182</v>
      </c>
      <c r="B54" s="142" t="s">
        <v>278</v>
      </c>
      <c r="C54" s="143" t="s">
        <v>41</v>
      </c>
    </row>
    <row r="55" spans="1:3" ht="99.75" customHeight="1">
      <c r="A55" s="149">
        <v>182</v>
      </c>
      <c r="B55" s="142" t="s">
        <v>279</v>
      </c>
      <c r="C55" s="143" t="s">
        <v>280</v>
      </c>
    </row>
    <row r="56" spans="1:3" ht="48" customHeight="1">
      <c r="A56" s="149">
        <v>182</v>
      </c>
      <c r="B56" s="142" t="s">
        <v>281</v>
      </c>
      <c r="C56" s="143" t="s">
        <v>45</v>
      </c>
    </row>
    <row r="57" spans="1:3" ht="76.5" customHeight="1">
      <c r="A57" s="149">
        <v>182</v>
      </c>
      <c r="B57" s="142" t="s">
        <v>282</v>
      </c>
      <c r="C57" s="143" t="s">
        <v>283</v>
      </c>
    </row>
    <row r="58" spans="1:3" ht="21" customHeight="1">
      <c r="A58" s="149">
        <v>182</v>
      </c>
      <c r="B58" s="161" t="s">
        <v>284</v>
      </c>
      <c r="C58" s="143" t="s">
        <v>65</v>
      </c>
    </row>
    <row r="59" spans="1:3" ht="21.75" customHeight="1">
      <c r="A59" s="149">
        <v>182</v>
      </c>
      <c r="B59" s="142" t="s">
        <v>285</v>
      </c>
      <c r="C59" s="143" t="s">
        <v>67</v>
      </c>
    </row>
    <row r="60" spans="1:3" ht="15.75" customHeight="1">
      <c r="A60" s="149">
        <v>182</v>
      </c>
      <c r="B60" s="142" t="s">
        <v>286</v>
      </c>
      <c r="C60" s="143" t="s">
        <v>287</v>
      </c>
    </row>
    <row r="61" spans="1:3" ht="48" customHeight="1">
      <c r="A61" s="149">
        <v>182</v>
      </c>
      <c r="B61" s="162" t="s">
        <v>288</v>
      </c>
      <c r="C61" s="143" t="s">
        <v>74</v>
      </c>
    </row>
    <row r="62" spans="1:3" ht="33.75" customHeight="1">
      <c r="A62" s="149">
        <v>182</v>
      </c>
      <c r="B62" s="162" t="s">
        <v>289</v>
      </c>
      <c r="C62" s="163" t="s">
        <v>82</v>
      </c>
    </row>
    <row r="63" spans="1:3" ht="31.5">
      <c r="A63" s="146">
        <v>188</v>
      </c>
      <c r="B63" s="150"/>
      <c r="C63" s="148" t="s">
        <v>290</v>
      </c>
    </row>
    <row r="64" spans="1:3" ht="47.25">
      <c r="A64" s="149">
        <v>188</v>
      </c>
      <c r="B64" s="162" t="s">
        <v>291</v>
      </c>
      <c r="C64" s="151" t="s">
        <v>144</v>
      </c>
    </row>
    <row r="65" spans="1:3" ht="31.5">
      <c r="A65" s="149">
        <v>188</v>
      </c>
      <c r="B65" s="162" t="s">
        <v>250</v>
      </c>
      <c r="C65" s="164" t="s">
        <v>156</v>
      </c>
    </row>
    <row r="66" spans="1:3" ht="31.5">
      <c r="A66" s="146">
        <v>192</v>
      </c>
      <c r="B66" s="150"/>
      <c r="C66" s="148" t="s">
        <v>292</v>
      </c>
    </row>
    <row r="67" spans="1:3" ht="63">
      <c r="A67" s="149">
        <v>192</v>
      </c>
      <c r="B67" s="142" t="s">
        <v>293</v>
      </c>
      <c r="C67" s="143" t="s">
        <v>152</v>
      </c>
    </row>
    <row r="68" spans="1:3" ht="33.75" customHeight="1">
      <c r="A68" s="149">
        <v>192</v>
      </c>
      <c r="B68" s="162" t="s">
        <v>250</v>
      </c>
      <c r="C68" s="164" t="s">
        <v>156</v>
      </c>
    </row>
    <row r="69" spans="1:3" ht="31.5">
      <c r="A69" s="146">
        <v>321</v>
      </c>
      <c r="B69" s="150"/>
      <c r="C69" s="148" t="s">
        <v>294</v>
      </c>
    </row>
    <row r="70" spans="1:3" ht="18.75" customHeight="1">
      <c r="A70" s="149">
        <v>321</v>
      </c>
      <c r="B70" s="165" t="s">
        <v>295</v>
      </c>
      <c r="C70" s="164" t="s">
        <v>148</v>
      </c>
    </row>
  </sheetData>
  <sheetProtection/>
  <mergeCells count="3">
    <mergeCell ref="A5:C5"/>
    <mergeCell ref="A7:B7"/>
    <mergeCell ref="C7:C8"/>
  </mergeCells>
  <printOptions/>
  <pageMargins left="0.5905511811023623" right="0" top="0.3937007874015748" bottom="0.1968503937007874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7" sqref="B7:B8"/>
    </sheetView>
  </sheetViews>
  <sheetFormatPr defaultColWidth="9.140625" defaultRowHeight="15"/>
  <cols>
    <col min="1" max="1" width="27.8515625" style="129" customWidth="1"/>
    <col min="2" max="2" width="38.28125" style="129" customWidth="1"/>
    <col min="3" max="5" width="12.00390625" style="129" customWidth="1"/>
    <col min="6" max="16384" width="9.140625" style="129" customWidth="1"/>
  </cols>
  <sheetData>
    <row r="1" spans="1:6" ht="15.75">
      <c r="A1"/>
      <c r="D1" s="166"/>
      <c r="E1" s="22" t="s">
        <v>296</v>
      </c>
      <c r="F1" s="128"/>
    </row>
    <row r="2" spans="4:6" ht="15.75">
      <c r="D2" s="1"/>
      <c r="E2" s="22" t="s">
        <v>17</v>
      </c>
      <c r="F2" s="1"/>
    </row>
    <row r="3" spans="1:6" ht="15.75" customHeight="1">
      <c r="A3"/>
      <c r="C3" s="14" t="s">
        <v>297</v>
      </c>
      <c r="D3" s="167"/>
      <c r="E3" s="167"/>
      <c r="F3" s="128"/>
    </row>
    <row r="4" spans="1:6" ht="12.75">
      <c r="A4" s="168"/>
      <c r="B4" s="169"/>
      <c r="D4" s="170"/>
      <c r="E4" s="170"/>
      <c r="F4" s="170"/>
    </row>
    <row r="5" spans="1:5" ht="42.75" customHeight="1">
      <c r="A5" s="171" t="s">
        <v>298</v>
      </c>
      <c r="B5" s="172"/>
      <c r="C5" s="172"/>
      <c r="D5" s="24"/>
      <c r="E5" s="24"/>
    </row>
    <row r="6" spans="1:3" ht="14.25" customHeight="1">
      <c r="A6" s="132"/>
      <c r="B6" s="132"/>
      <c r="C6" s="173"/>
    </row>
    <row r="7" spans="1:5" ht="41.25" customHeight="1">
      <c r="A7" s="135" t="s">
        <v>299</v>
      </c>
      <c r="B7" s="135" t="s">
        <v>300</v>
      </c>
      <c r="C7" s="174" t="s">
        <v>30</v>
      </c>
      <c r="D7" s="175"/>
      <c r="E7" s="175"/>
    </row>
    <row r="8" spans="1:5" ht="27" customHeight="1">
      <c r="A8" s="176"/>
      <c r="B8" s="176"/>
      <c r="C8" s="136" t="s">
        <v>31</v>
      </c>
      <c r="D8" s="177" t="s">
        <v>301</v>
      </c>
      <c r="E8" s="177" t="s">
        <v>33</v>
      </c>
    </row>
    <row r="9" spans="1:5" ht="15.75" customHeight="1">
      <c r="A9" s="178">
        <v>1</v>
      </c>
      <c r="B9" s="178">
        <v>2</v>
      </c>
      <c r="C9" s="177">
        <v>3</v>
      </c>
      <c r="D9" s="144">
        <v>4</v>
      </c>
      <c r="E9" s="144">
        <v>5</v>
      </c>
    </row>
    <row r="10" spans="1:5" ht="47.25">
      <c r="A10" s="179" t="s">
        <v>302</v>
      </c>
      <c r="B10" s="180" t="s">
        <v>303</v>
      </c>
      <c r="C10" s="181">
        <f>SUM(C11)</f>
        <v>0</v>
      </c>
      <c r="D10" s="181">
        <f>SUM(D11)</f>
        <v>0</v>
      </c>
      <c r="E10" s="181">
        <f>SUM(E11)</f>
        <v>0</v>
      </c>
    </row>
    <row r="11" spans="1:5" ht="31.5" customHeight="1">
      <c r="A11" s="182" t="s">
        <v>304</v>
      </c>
      <c r="B11" s="183" t="s">
        <v>305</v>
      </c>
      <c r="C11" s="184">
        <f>SUM(C12,C16)</f>
        <v>0</v>
      </c>
      <c r="D11" s="184">
        <f>SUM(D12,D16)</f>
        <v>0</v>
      </c>
      <c r="E11" s="184">
        <f>SUM(E12,E16)</f>
        <v>0</v>
      </c>
    </row>
    <row r="12" spans="1:5" ht="18" customHeight="1">
      <c r="A12" s="185" t="s">
        <v>306</v>
      </c>
      <c r="B12" s="185" t="s">
        <v>307</v>
      </c>
      <c r="C12" s="186">
        <f>SUM(C13)</f>
        <v>-149095919.1</v>
      </c>
      <c r="D12" s="186">
        <f aca="true" t="shared" si="0" ref="D12:E14">SUM(D13)</f>
        <v>-80469707</v>
      </c>
      <c r="E12" s="186">
        <f t="shared" si="0"/>
        <v>-78249927</v>
      </c>
    </row>
    <row r="13" spans="1:5" ht="17.25" customHeight="1">
      <c r="A13" s="187" t="s">
        <v>308</v>
      </c>
      <c r="B13" s="187" t="s">
        <v>309</v>
      </c>
      <c r="C13" s="188">
        <f>SUM(C14)</f>
        <v>-149095919.1</v>
      </c>
      <c r="D13" s="188">
        <f t="shared" si="0"/>
        <v>-80469707</v>
      </c>
      <c r="E13" s="188">
        <f t="shared" si="0"/>
        <v>-78249927</v>
      </c>
    </row>
    <row r="14" spans="1:5" ht="23.25" customHeight="1">
      <c r="A14" s="189" t="s">
        <v>310</v>
      </c>
      <c r="B14" s="190" t="s">
        <v>311</v>
      </c>
      <c r="C14" s="188">
        <f>SUM(C15)</f>
        <v>-149095919.1</v>
      </c>
      <c r="D14" s="188">
        <f t="shared" si="0"/>
        <v>-80469707</v>
      </c>
      <c r="E14" s="188">
        <f t="shared" si="0"/>
        <v>-78249927</v>
      </c>
    </row>
    <row r="15" spans="1:5" ht="25.5" customHeight="1">
      <c r="A15" s="191" t="s">
        <v>312</v>
      </c>
      <c r="B15" s="192" t="s">
        <v>313</v>
      </c>
      <c r="C15" s="193">
        <v>-149095919.1</v>
      </c>
      <c r="D15" s="193">
        <v>-80469707</v>
      </c>
      <c r="E15" s="193">
        <v>-78249927</v>
      </c>
    </row>
    <row r="16" spans="1:5" ht="15.75" customHeight="1">
      <c r="A16" s="194" t="s">
        <v>314</v>
      </c>
      <c r="B16" s="194" t="s">
        <v>315</v>
      </c>
      <c r="C16" s="186">
        <f>SUM(C17)</f>
        <v>149095919.1</v>
      </c>
      <c r="D16" s="186">
        <f aca="true" t="shared" si="1" ref="D16:E18">SUM(D17)</f>
        <v>80469707</v>
      </c>
      <c r="E16" s="186">
        <f t="shared" si="1"/>
        <v>78249927</v>
      </c>
    </row>
    <row r="17" spans="1:5" ht="18.75" customHeight="1">
      <c r="A17" s="195" t="s">
        <v>316</v>
      </c>
      <c r="B17" s="195" t="s">
        <v>317</v>
      </c>
      <c r="C17" s="188">
        <f>SUM(C18)</f>
        <v>149095919.1</v>
      </c>
      <c r="D17" s="188">
        <f t="shared" si="1"/>
        <v>80469707</v>
      </c>
      <c r="E17" s="188">
        <f t="shared" si="1"/>
        <v>78249927</v>
      </c>
    </row>
    <row r="18" spans="1:5" s="198" customFormat="1" ht="26.25" customHeight="1">
      <c r="A18" s="196" t="s">
        <v>318</v>
      </c>
      <c r="B18" s="197" t="s">
        <v>319</v>
      </c>
      <c r="C18" s="188">
        <f>SUM(C19)</f>
        <v>149095919.1</v>
      </c>
      <c r="D18" s="188">
        <f t="shared" si="1"/>
        <v>80469707</v>
      </c>
      <c r="E18" s="188">
        <f t="shared" si="1"/>
        <v>78249927</v>
      </c>
    </row>
    <row r="19" spans="1:5" s="198" customFormat="1" ht="24">
      <c r="A19" s="191" t="s">
        <v>320</v>
      </c>
      <c r="B19" s="199" t="s">
        <v>321</v>
      </c>
      <c r="C19" s="193">
        <v>149095919.1</v>
      </c>
      <c r="D19" s="193">
        <v>80469707</v>
      </c>
      <c r="E19" s="193">
        <v>78249927</v>
      </c>
    </row>
  </sheetData>
  <sheetProtection/>
  <mergeCells count="5">
    <mergeCell ref="C3:E3"/>
    <mergeCell ref="A5:E5"/>
    <mergeCell ref="A7:A8"/>
    <mergeCell ref="B7:B8"/>
    <mergeCell ref="C7:E7"/>
  </mergeCells>
  <printOptions/>
  <pageMargins left="0.7874015748031497" right="0" top="0.393700787401574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zoomScalePageLayoutView="0" workbookViewId="0" topLeftCell="A1">
      <selection activeCell="D21" sqref="D21"/>
    </sheetView>
  </sheetViews>
  <sheetFormatPr defaultColWidth="9.140625" defaultRowHeight="15"/>
  <cols>
    <col min="1" max="1" width="14.28125" style="129" customWidth="1"/>
    <col min="2" max="2" width="24.140625" style="129" customWidth="1"/>
    <col min="3" max="3" width="37.140625" style="129" customWidth="1"/>
    <col min="4" max="4" width="11.00390625" style="129" customWidth="1"/>
    <col min="5" max="5" width="9.7109375" style="129" customWidth="1"/>
    <col min="6" max="6" width="10.28125" style="129" customWidth="1"/>
    <col min="7" max="16384" width="9.140625" style="129" customWidth="1"/>
  </cols>
  <sheetData>
    <row r="1" spans="3:6" ht="13.5" customHeight="1">
      <c r="C1" s="22"/>
      <c r="D1" s="22"/>
      <c r="E1" s="22"/>
      <c r="F1" s="22" t="s">
        <v>322</v>
      </c>
    </row>
    <row r="2" spans="3:6" ht="15.75">
      <c r="C2" s="200"/>
      <c r="D2" s="200"/>
      <c r="E2" s="200"/>
      <c r="F2" s="22" t="s">
        <v>17</v>
      </c>
    </row>
    <row r="3" spans="3:6" ht="15.75">
      <c r="C3" s="200"/>
      <c r="D3" s="200"/>
      <c r="E3" s="200"/>
      <c r="F3" s="22" t="s">
        <v>229</v>
      </c>
    </row>
    <row r="4" spans="2:5" ht="15" customHeight="1">
      <c r="B4" s="22"/>
      <c r="C4" s="200"/>
      <c r="D4" s="200"/>
      <c r="E4" s="200"/>
    </row>
    <row r="5" spans="1:7" ht="97.5" customHeight="1">
      <c r="A5" s="171" t="s">
        <v>323</v>
      </c>
      <c r="B5" s="171"/>
      <c r="C5" s="171"/>
      <c r="D5" s="171"/>
      <c r="E5" s="171"/>
      <c r="F5" s="171"/>
      <c r="G5" s="201"/>
    </row>
    <row r="6" spans="1:6" ht="15.75">
      <c r="A6" s="202"/>
      <c r="B6" s="203"/>
      <c r="C6" s="203"/>
      <c r="D6" s="204"/>
      <c r="E6" s="204"/>
      <c r="F6" s="205"/>
    </row>
    <row r="7" spans="1:6" ht="33.75" customHeight="1">
      <c r="A7" s="206" t="s">
        <v>299</v>
      </c>
      <c r="B7" s="207"/>
      <c r="C7" s="135" t="s">
        <v>324</v>
      </c>
      <c r="D7" s="174" t="s">
        <v>30</v>
      </c>
      <c r="E7" s="208"/>
      <c r="F7" s="208"/>
    </row>
    <row r="8" spans="1:6" ht="93.75" customHeight="1">
      <c r="A8" s="209" t="s">
        <v>325</v>
      </c>
      <c r="B8" s="209" t="s">
        <v>326</v>
      </c>
      <c r="C8" s="210"/>
      <c r="D8" s="136" t="s">
        <v>31</v>
      </c>
      <c r="E8" s="136" t="s">
        <v>32</v>
      </c>
      <c r="F8" s="136" t="s">
        <v>33</v>
      </c>
    </row>
    <row r="9" spans="1:6" ht="14.25" customHeight="1">
      <c r="A9" s="136">
        <v>1</v>
      </c>
      <c r="B9" s="136">
        <v>2</v>
      </c>
      <c r="C9" s="211">
        <v>3</v>
      </c>
      <c r="D9" s="211">
        <v>4</v>
      </c>
      <c r="E9" s="211">
        <v>5</v>
      </c>
      <c r="F9" s="144">
        <v>6</v>
      </c>
    </row>
    <row r="10" spans="1:6" ht="52.5" customHeight="1">
      <c r="A10" s="144">
        <v>112</v>
      </c>
      <c r="B10" s="182"/>
      <c r="C10" s="136" t="s">
        <v>254</v>
      </c>
      <c r="D10" s="212">
        <f aca="true" t="shared" si="0" ref="D10:F11">SUM(D11)</f>
        <v>0</v>
      </c>
      <c r="E10" s="212">
        <f t="shared" si="0"/>
        <v>0</v>
      </c>
      <c r="F10" s="212">
        <f t="shared" si="0"/>
        <v>0</v>
      </c>
    </row>
    <row r="11" spans="1:6" ht="51" customHeight="1">
      <c r="A11" s="155">
        <v>112</v>
      </c>
      <c r="B11" s="182" t="s">
        <v>327</v>
      </c>
      <c r="C11" s="213" t="s">
        <v>303</v>
      </c>
      <c r="D11" s="184">
        <f t="shared" si="0"/>
        <v>0</v>
      </c>
      <c r="E11" s="184">
        <f t="shared" si="0"/>
        <v>0</v>
      </c>
      <c r="F11" s="184">
        <f t="shared" si="0"/>
        <v>0</v>
      </c>
    </row>
    <row r="12" spans="1:6" ht="33" customHeight="1">
      <c r="A12" s="155">
        <v>112</v>
      </c>
      <c r="B12" s="182" t="s">
        <v>328</v>
      </c>
      <c r="C12" s="183" t="s">
        <v>305</v>
      </c>
      <c r="D12" s="184">
        <f>SUM(D13,D17)</f>
        <v>0</v>
      </c>
      <c r="E12" s="184">
        <f>SUM(E13,E17)</f>
        <v>0</v>
      </c>
      <c r="F12" s="184">
        <f>SUM(F13,F17)</f>
        <v>0</v>
      </c>
    </row>
    <row r="13" spans="1:6" ht="14.25" customHeight="1">
      <c r="A13" s="214">
        <v>112</v>
      </c>
      <c r="B13" s="194" t="s">
        <v>329</v>
      </c>
      <c r="C13" s="215" t="s">
        <v>307</v>
      </c>
      <c r="D13" s="186">
        <f aca="true" t="shared" si="1" ref="D13:E15">SUM(D14)</f>
        <v>-149095919.1</v>
      </c>
      <c r="E13" s="186">
        <f t="shared" si="1"/>
        <v>-80469707</v>
      </c>
      <c r="F13" s="186">
        <f>SUM(F14)</f>
        <v>-78249927</v>
      </c>
    </row>
    <row r="14" spans="1:6" ht="15" customHeight="1">
      <c r="A14" s="216">
        <v>112</v>
      </c>
      <c r="B14" s="187" t="s">
        <v>330</v>
      </c>
      <c r="C14" s="217" t="s">
        <v>309</v>
      </c>
      <c r="D14" s="188">
        <f t="shared" si="1"/>
        <v>-149095919.1</v>
      </c>
      <c r="E14" s="188">
        <f t="shared" si="1"/>
        <v>-80469707</v>
      </c>
      <c r="F14" s="188">
        <f>SUM(F15)</f>
        <v>-78249927</v>
      </c>
    </row>
    <row r="15" spans="1:6" ht="26.25" customHeight="1">
      <c r="A15" s="216">
        <v>112</v>
      </c>
      <c r="B15" s="187" t="s">
        <v>331</v>
      </c>
      <c r="C15" s="217" t="s">
        <v>311</v>
      </c>
      <c r="D15" s="188">
        <f t="shared" si="1"/>
        <v>-149095919.1</v>
      </c>
      <c r="E15" s="188">
        <f t="shared" si="1"/>
        <v>-80469707</v>
      </c>
      <c r="F15" s="188">
        <f>SUM(F16)</f>
        <v>-78249927</v>
      </c>
    </row>
    <row r="16" spans="1:6" ht="27" customHeight="1">
      <c r="A16" s="218">
        <v>112</v>
      </c>
      <c r="B16" s="191" t="s">
        <v>332</v>
      </c>
      <c r="C16" s="192" t="s">
        <v>313</v>
      </c>
      <c r="D16" s="193">
        <v>-149095919.1</v>
      </c>
      <c r="E16" s="193">
        <v>-80469707</v>
      </c>
      <c r="F16" s="219">
        <v>-78249927</v>
      </c>
    </row>
    <row r="17" spans="1:6" ht="15" customHeight="1">
      <c r="A17" s="214">
        <v>112</v>
      </c>
      <c r="B17" s="194" t="s">
        <v>333</v>
      </c>
      <c r="C17" s="215" t="s">
        <v>315</v>
      </c>
      <c r="D17" s="186">
        <f aca="true" t="shared" si="2" ref="D17:E19">SUM(D18)</f>
        <v>149095919.1</v>
      </c>
      <c r="E17" s="186">
        <f t="shared" si="2"/>
        <v>80469707</v>
      </c>
      <c r="F17" s="186">
        <f>SUM(F18)</f>
        <v>78249927</v>
      </c>
    </row>
    <row r="18" spans="1:6" ht="15.75" customHeight="1">
      <c r="A18" s="216">
        <v>112</v>
      </c>
      <c r="B18" s="187" t="s">
        <v>334</v>
      </c>
      <c r="C18" s="217" t="s">
        <v>335</v>
      </c>
      <c r="D18" s="188">
        <f t="shared" si="2"/>
        <v>149095919.1</v>
      </c>
      <c r="E18" s="188">
        <f t="shared" si="2"/>
        <v>80469707</v>
      </c>
      <c r="F18" s="188">
        <f>SUM(F19)</f>
        <v>78249927</v>
      </c>
    </row>
    <row r="19" spans="1:6" ht="25.5" customHeight="1">
      <c r="A19" s="216">
        <v>112</v>
      </c>
      <c r="B19" s="187" t="s">
        <v>336</v>
      </c>
      <c r="C19" s="217" t="s">
        <v>337</v>
      </c>
      <c r="D19" s="188">
        <f t="shared" si="2"/>
        <v>149095919.1</v>
      </c>
      <c r="E19" s="188">
        <f t="shared" si="2"/>
        <v>80469707</v>
      </c>
      <c r="F19" s="188">
        <f>SUM(F20)</f>
        <v>78249927</v>
      </c>
    </row>
    <row r="20" spans="1:6" ht="23.25" customHeight="1">
      <c r="A20" s="220">
        <v>112</v>
      </c>
      <c r="B20" s="221" t="s">
        <v>338</v>
      </c>
      <c r="C20" s="222" t="s">
        <v>321</v>
      </c>
      <c r="D20" s="193">
        <v>149095919.1</v>
      </c>
      <c r="E20" s="193">
        <v>80469707</v>
      </c>
      <c r="F20" s="219">
        <v>78249927</v>
      </c>
    </row>
  </sheetData>
  <sheetProtection/>
  <mergeCells count="5">
    <mergeCell ref="A5:F5"/>
    <mergeCell ref="A6:C6"/>
    <mergeCell ref="A7:B7"/>
    <mergeCell ref="C7:C8"/>
    <mergeCell ref="D7:F7"/>
  </mergeCells>
  <printOptions/>
  <pageMargins left="0.5905511811023623" right="0" top="0.5905511811023623" bottom="0.3937007874015748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zoomScalePageLayoutView="0" workbookViewId="0" topLeftCell="A1">
      <selection activeCell="M14" sqref="M14"/>
    </sheetView>
  </sheetViews>
  <sheetFormatPr defaultColWidth="9.140625" defaultRowHeight="15" outlineLevelRow="3"/>
  <cols>
    <col min="1" max="1" width="47.8515625" style="224" customWidth="1"/>
    <col min="2" max="2" width="12.57421875" style="224" customWidth="1"/>
    <col min="3" max="3" width="7.7109375" style="224" customWidth="1"/>
    <col min="4" max="6" width="11.7109375" style="224" customWidth="1"/>
    <col min="7" max="16384" width="9.140625" style="224" customWidth="1"/>
  </cols>
  <sheetData>
    <row r="1" spans="1:6" ht="15.75">
      <c r="A1" s="92"/>
      <c r="B1" s="223"/>
      <c r="F1" s="225" t="s">
        <v>339</v>
      </c>
    </row>
    <row r="2" spans="1:6" ht="15.75">
      <c r="A2" s="92"/>
      <c r="B2" s="200"/>
      <c r="F2" s="225" t="s">
        <v>17</v>
      </c>
    </row>
    <row r="3" spans="1:6" ht="15.75">
      <c r="A3" s="92"/>
      <c r="B3" s="200"/>
      <c r="F3" s="225" t="s">
        <v>340</v>
      </c>
    </row>
    <row r="4" spans="1:3" ht="15.75">
      <c r="A4" s="92"/>
      <c r="B4" s="200"/>
      <c r="C4" s="200"/>
    </row>
    <row r="5" spans="1:6" ht="114" customHeight="1">
      <c r="A5" s="226" t="s">
        <v>341</v>
      </c>
      <c r="B5" s="226"/>
      <c r="C5" s="226"/>
      <c r="D5" s="227"/>
      <c r="E5" s="227"/>
      <c r="F5" s="227"/>
    </row>
    <row r="7" spans="1:6" ht="15.75">
      <c r="A7" s="228" t="s">
        <v>342</v>
      </c>
      <c r="B7" s="228" t="s">
        <v>343</v>
      </c>
      <c r="C7" s="228" t="s">
        <v>344</v>
      </c>
      <c r="D7" s="228" t="s">
        <v>30</v>
      </c>
      <c r="E7" s="229"/>
      <c r="F7" s="229"/>
    </row>
    <row r="8" spans="1:6" ht="15.75">
      <c r="A8" s="228"/>
      <c r="B8" s="228"/>
      <c r="C8" s="228"/>
      <c r="D8" s="230" t="s">
        <v>31</v>
      </c>
      <c r="E8" s="230" t="s">
        <v>32</v>
      </c>
      <c r="F8" s="230" t="s">
        <v>33</v>
      </c>
    </row>
    <row r="9" spans="1:6" ht="15.75">
      <c r="A9" s="230">
        <v>1</v>
      </c>
      <c r="B9" s="230">
        <v>2</v>
      </c>
      <c r="C9" s="230">
        <v>3</v>
      </c>
      <c r="D9" s="230">
        <v>4</v>
      </c>
      <c r="E9" s="230">
        <v>5</v>
      </c>
      <c r="F9" s="230">
        <v>6</v>
      </c>
    </row>
    <row r="10" spans="1:6" ht="60.75" customHeight="1">
      <c r="A10" s="231" t="s">
        <v>345</v>
      </c>
      <c r="B10" s="232" t="s">
        <v>346</v>
      </c>
      <c r="C10" s="232" t="s">
        <v>347</v>
      </c>
      <c r="D10" s="233">
        <f>SUM(D11+D24+D35+D45+D57+D65+D69)</f>
        <v>114759103.9</v>
      </c>
      <c r="E10" s="233">
        <f>SUM(E11+E24+E35+E45+E57+E65+E69)</f>
        <v>47689700</v>
      </c>
      <c r="F10" s="233">
        <f>SUM(F11+F24+F35+F45+F57+F65+F69)</f>
        <v>44939000</v>
      </c>
    </row>
    <row r="11" spans="1:6" ht="18.75" customHeight="1" outlineLevel="1">
      <c r="A11" s="231" t="s">
        <v>348</v>
      </c>
      <c r="B11" s="232" t="s">
        <v>349</v>
      </c>
      <c r="C11" s="232" t="s">
        <v>347</v>
      </c>
      <c r="D11" s="233">
        <f>SUM(D12)</f>
        <v>38150225.9</v>
      </c>
      <c r="E11" s="233">
        <f>SUM(E12)</f>
        <v>21238590</v>
      </c>
      <c r="F11" s="233">
        <f>SUM(F12)</f>
        <v>20150900</v>
      </c>
    </row>
    <row r="12" spans="1:6" ht="30" customHeight="1" outlineLevel="1">
      <c r="A12" s="231" t="s">
        <v>350</v>
      </c>
      <c r="B12" s="232" t="s">
        <v>351</v>
      </c>
      <c r="C12" s="232" t="s">
        <v>347</v>
      </c>
      <c r="D12" s="233">
        <f>SUM(D13+D17+D19+D21)</f>
        <v>38150225.9</v>
      </c>
      <c r="E12" s="233">
        <f>SUM(E13+E17+E19+E21)</f>
        <v>21238590</v>
      </c>
      <c r="F12" s="233">
        <f>SUM(F13+F17+F19+F21)</f>
        <v>20150900</v>
      </c>
    </row>
    <row r="13" spans="1:6" ht="29.25" customHeight="1" outlineLevel="2">
      <c r="A13" s="231" t="s">
        <v>352</v>
      </c>
      <c r="B13" s="232" t="s">
        <v>353</v>
      </c>
      <c r="C13" s="232" t="s">
        <v>347</v>
      </c>
      <c r="D13" s="233">
        <f>SUM(D14:D16)</f>
        <v>23530020</v>
      </c>
      <c r="E13" s="233">
        <f>SUM(E14:E16)</f>
        <v>21238590</v>
      </c>
      <c r="F13" s="233">
        <f>SUM(F14:F16)</f>
        <v>20150900</v>
      </c>
    </row>
    <row r="14" spans="1:6" ht="90" customHeight="1" outlineLevel="3">
      <c r="A14" s="234" t="s">
        <v>354</v>
      </c>
      <c r="B14" s="235" t="s">
        <v>353</v>
      </c>
      <c r="C14" s="235" t="s">
        <v>355</v>
      </c>
      <c r="D14" s="236">
        <v>11640140</v>
      </c>
      <c r="E14" s="236">
        <v>11640140</v>
      </c>
      <c r="F14" s="236">
        <v>11640140</v>
      </c>
    </row>
    <row r="15" spans="1:6" ht="45.75" customHeight="1" outlineLevel="3">
      <c r="A15" s="234" t="s">
        <v>356</v>
      </c>
      <c r="B15" s="235" t="s">
        <v>353</v>
      </c>
      <c r="C15" s="235" t="s">
        <v>357</v>
      </c>
      <c r="D15" s="236">
        <v>11504180</v>
      </c>
      <c r="E15" s="236">
        <v>9212750</v>
      </c>
      <c r="F15" s="236">
        <v>8125060</v>
      </c>
    </row>
    <row r="16" spans="1:6" ht="15.75" outlineLevel="3">
      <c r="A16" s="234" t="s">
        <v>358</v>
      </c>
      <c r="B16" s="235" t="s">
        <v>353</v>
      </c>
      <c r="C16" s="235" t="s">
        <v>359</v>
      </c>
      <c r="D16" s="236">
        <v>385700</v>
      </c>
      <c r="E16" s="236">
        <v>385700</v>
      </c>
      <c r="F16" s="236">
        <v>385700</v>
      </c>
    </row>
    <row r="17" spans="1:6" ht="74.25" customHeight="1" outlineLevel="2">
      <c r="A17" s="231" t="s">
        <v>360</v>
      </c>
      <c r="B17" s="232" t="s">
        <v>361</v>
      </c>
      <c r="C17" s="232" t="s">
        <v>347</v>
      </c>
      <c r="D17" s="233">
        <f>SUM(D18)</f>
        <v>393780</v>
      </c>
      <c r="E17" s="233">
        <f>SUM(E18)</f>
        <v>0</v>
      </c>
      <c r="F17" s="233">
        <f>SUM(F18)</f>
        <v>0</v>
      </c>
    </row>
    <row r="18" spans="1:6" ht="43.5" customHeight="1" outlineLevel="3">
      <c r="A18" s="234" t="s">
        <v>356</v>
      </c>
      <c r="B18" s="235" t="s">
        <v>361</v>
      </c>
      <c r="C18" s="235" t="s">
        <v>357</v>
      </c>
      <c r="D18" s="236">
        <v>393780</v>
      </c>
      <c r="E18" s="236"/>
      <c r="F18" s="236"/>
    </row>
    <row r="19" spans="1:6" ht="123" customHeight="1" outlineLevel="2">
      <c r="A19" s="231" t="s">
        <v>362</v>
      </c>
      <c r="B19" s="232" t="s">
        <v>363</v>
      </c>
      <c r="C19" s="232" t="s">
        <v>347</v>
      </c>
      <c r="D19" s="233">
        <f>SUM(D20)</f>
        <v>1514643.9</v>
      </c>
      <c r="E19" s="233">
        <f>SUM(E20)</f>
        <v>0</v>
      </c>
      <c r="F19" s="233">
        <f>SUM(F20)</f>
        <v>0</v>
      </c>
    </row>
    <row r="20" spans="1:6" ht="31.5" outlineLevel="3">
      <c r="A20" s="234" t="s">
        <v>364</v>
      </c>
      <c r="B20" s="235" t="s">
        <v>363</v>
      </c>
      <c r="C20" s="235" t="s">
        <v>365</v>
      </c>
      <c r="D20" s="236">
        <v>1514643.9</v>
      </c>
      <c r="E20" s="236"/>
      <c r="F20" s="236"/>
    </row>
    <row r="21" spans="1:6" ht="215.25" customHeight="1" outlineLevel="2">
      <c r="A21" s="231" t="s">
        <v>366</v>
      </c>
      <c r="B21" s="232" t="s">
        <v>367</v>
      </c>
      <c r="C21" s="232" t="s">
        <v>347</v>
      </c>
      <c r="D21" s="233">
        <f>SUM(D22:D23)</f>
        <v>12711782</v>
      </c>
      <c r="E21" s="233">
        <f>SUM(E22:E23)</f>
        <v>0</v>
      </c>
      <c r="F21" s="233">
        <f>SUM(F22:F23)</f>
        <v>0</v>
      </c>
    </row>
    <row r="22" spans="1:6" ht="94.5" outlineLevel="3">
      <c r="A22" s="234" t="s">
        <v>354</v>
      </c>
      <c r="B22" s="235" t="s">
        <v>367</v>
      </c>
      <c r="C22" s="235" t="s">
        <v>355</v>
      </c>
      <c r="D22" s="236">
        <v>12328672</v>
      </c>
      <c r="E22" s="236"/>
      <c r="F22" s="236"/>
    </row>
    <row r="23" spans="1:6" ht="43.5" customHeight="1" outlineLevel="3">
      <c r="A23" s="234" t="s">
        <v>356</v>
      </c>
      <c r="B23" s="235" t="s">
        <v>367</v>
      </c>
      <c r="C23" s="235" t="s">
        <v>357</v>
      </c>
      <c r="D23" s="236">
        <v>383110</v>
      </c>
      <c r="E23" s="236"/>
      <c r="F23" s="236"/>
    </row>
    <row r="24" spans="1:6" ht="15.75" outlineLevel="1">
      <c r="A24" s="231" t="s">
        <v>368</v>
      </c>
      <c r="B24" s="232" t="s">
        <v>369</v>
      </c>
      <c r="C24" s="232" t="s">
        <v>347</v>
      </c>
      <c r="D24" s="233">
        <v>62366998</v>
      </c>
      <c r="E24" s="233">
        <v>13303890</v>
      </c>
      <c r="F24" s="233">
        <v>11719010</v>
      </c>
    </row>
    <row r="25" spans="1:6" ht="31.5" outlineLevel="1">
      <c r="A25" s="231" t="s">
        <v>370</v>
      </c>
      <c r="B25" s="232" t="s">
        <v>371</v>
      </c>
      <c r="C25" s="232" t="s">
        <v>347</v>
      </c>
      <c r="D25" s="233">
        <f>SUM(D26+D31)</f>
        <v>62366998</v>
      </c>
      <c r="E25" s="233">
        <f>SUM(E26+E31)</f>
        <v>13303890</v>
      </c>
      <c r="F25" s="233">
        <f>SUM(F26+F31)</f>
        <v>11719010</v>
      </c>
    </row>
    <row r="26" spans="1:6" ht="47.25" outlineLevel="2">
      <c r="A26" s="231" t="s">
        <v>372</v>
      </c>
      <c r="B26" s="232" t="s">
        <v>373</v>
      </c>
      <c r="C26" s="232" t="s">
        <v>347</v>
      </c>
      <c r="D26" s="233">
        <f>SUM(D27:D30)</f>
        <v>16088450</v>
      </c>
      <c r="E26" s="233">
        <f>SUM(E27:E30)</f>
        <v>13303890</v>
      </c>
      <c r="F26" s="233">
        <f>SUM(F27:F30)</f>
        <v>11719010</v>
      </c>
    </row>
    <row r="27" spans="1:6" ht="90.75" customHeight="1" outlineLevel="3">
      <c r="A27" s="234" t="s">
        <v>354</v>
      </c>
      <c r="B27" s="235" t="s">
        <v>373</v>
      </c>
      <c r="C27" s="235" t="s">
        <v>355</v>
      </c>
      <c r="D27" s="236">
        <v>1345260</v>
      </c>
      <c r="E27" s="236">
        <v>1345260</v>
      </c>
      <c r="F27" s="236">
        <v>1345260</v>
      </c>
    </row>
    <row r="28" spans="1:6" ht="45" customHeight="1" outlineLevel="3">
      <c r="A28" s="234" t="s">
        <v>356</v>
      </c>
      <c r="B28" s="235" t="s">
        <v>373</v>
      </c>
      <c r="C28" s="235" t="s">
        <v>357</v>
      </c>
      <c r="D28" s="236">
        <v>8607320</v>
      </c>
      <c r="E28" s="236">
        <v>7557170</v>
      </c>
      <c r="F28" s="236">
        <v>5972290</v>
      </c>
    </row>
    <row r="29" spans="1:6" ht="61.5" customHeight="1" outlineLevel="3">
      <c r="A29" s="234" t="s">
        <v>374</v>
      </c>
      <c r="B29" s="235" t="s">
        <v>373</v>
      </c>
      <c r="C29" s="235" t="s">
        <v>375</v>
      </c>
      <c r="D29" s="236">
        <v>5464870</v>
      </c>
      <c r="E29" s="236">
        <v>3730460</v>
      </c>
      <c r="F29" s="236">
        <v>3730460</v>
      </c>
    </row>
    <row r="30" spans="1:6" ht="15.75" outlineLevel="3">
      <c r="A30" s="234" t="s">
        <v>358</v>
      </c>
      <c r="B30" s="235" t="s">
        <v>373</v>
      </c>
      <c r="C30" s="235" t="s">
        <v>359</v>
      </c>
      <c r="D30" s="236">
        <v>671000</v>
      </c>
      <c r="E30" s="236">
        <v>671000</v>
      </c>
      <c r="F30" s="236">
        <v>671000</v>
      </c>
    </row>
    <row r="31" spans="1:6" ht="217.5" customHeight="1" outlineLevel="2">
      <c r="A31" s="231" t="s">
        <v>376</v>
      </c>
      <c r="B31" s="232" t="s">
        <v>377</v>
      </c>
      <c r="C31" s="232" t="s">
        <v>347</v>
      </c>
      <c r="D31" s="233">
        <f>SUM(D32:D34)</f>
        <v>46278548</v>
      </c>
      <c r="E31" s="233">
        <f>SUM(E32:E34)</f>
        <v>0</v>
      </c>
      <c r="F31" s="233">
        <f>SUM(F32:F34)</f>
        <v>0</v>
      </c>
    </row>
    <row r="32" spans="1:6" ht="90" customHeight="1" outlineLevel="3">
      <c r="A32" s="234" t="s">
        <v>354</v>
      </c>
      <c r="B32" s="235" t="s">
        <v>377</v>
      </c>
      <c r="C32" s="235" t="s">
        <v>355</v>
      </c>
      <c r="D32" s="236">
        <v>25532579</v>
      </c>
      <c r="E32" s="236"/>
      <c r="F32" s="236"/>
    </row>
    <row r="33" spans="1:6" ht="45" customHeight="1" outlineLevel="3">
      <c r="A33" s="234" t="s">
        <v>356</v>
      </c>
      <c r="B33" s="235" t="s">
        <v>377</v>
      </c>
      <c r="C33" s="235" t="s">
        <v>357</v>
      </c>
      <c r="D33" s="236">
        <v>535343</v>
      </c>
      <c r="E33" s="236"/>
      <c r="F33" s="236"/>
    </row>
    <row r="34" spans="1:6" ht="59.25" customHeight="1" outlineLevel="3">
      <c r="A34" s="234" t="s">
        <v>374</v>
      </c>
      <c r="B34" s="235" t="s">
        <v>377</v>
      </c>
      <c r="C34" s="235" t="s">
        <v>375</v>
      </c>
      <c r="D34" s="236">
        <v>20210626</v>
      </c>
      <c r="E34" s="236"/>
      <c r="F34" s="236"/>
    </row>
    <row r="35" spans="1:6" ht="31.5" outlineLevel="1">
      <c r="A35" s="231" t="s">
        <v>378</v>
      </c>
      <c r="B35" s="232" t="s">
        <v>379</v>
      </c>
      <c r="C35" s="232" t="s">
        <v>347</v>
      </c>
      <c r="D35" s="233">
        <f>SUM(D36)</f>
        <v>5285100</v>
      </c>
      <c r="E35" s="233">
        <f>SUM(E36)</f>
        <v>5270140</v>
      </c>
      <c r="F35" s="233">
        <f>SUM(F36)</f>
        <v>5192010</v>
      </c>
    </row>
    <row r="36" spans="1:6" ht="31.5" outlineLevel="1">
      <c r="A36" s="231" t="s">
        <v>380</v>
      </c>
      <c r="B36" s="232" t="s">
        <v>381</v>
      </c>
      <c r="C36" s="232" t="s">
        <v>347</v>
      </c>
      <c r="D36" s="233">
        <f>SUM(D37+D41+D43)</f>
        <v>5285100</v>
      </c>
      <c r="E36" s="233">
        <f>SUM(E37+E41+E43)</f>
        <v>5270140</v>
      </c>
      <c r="F36" s="233">
        <f>SUM(F37+F41+F43)</f>
        <v>5192010</v>
      </c>
    </row>
    <row r="37" spans="1:6" ht="43.5" customHeight="1" outlineLevel="2">
      <c r="A37" s="231" t="s">
        <v>382</v>
      </c>
      <c r="B37" s="232" t="s">
        <v>383</v>
      </c>
      <c r="C37" s="232" t="s">
        <v>347</v>
      </c>
      <c r="D37" s="233">
        <f>SUM(D38:D40)</f>
        <v>4399710</v>
      </c>
      <c r="E37" s="233">
        <f>SUM(E38:E40)</f>
        <v>4384750</v>
      </c>
      <c r="F37" s="233">
        <f>SUM(F38:F40)</f>
        <v>4306620</v>
      </c>
    </row>
    <row r="38" spans="1:6" ht="91.5" customHeight="1" outlineLevel="3">
      <c r="A38" s="234" t="s">
        <v>354</v>
      </c>
      <c r="B38" s="235" t="s">
        <v>383</v>
      </c>
      <c r="C38" s="235" t="s">
        <v>355</v>
      </c>
      <c r="D38" s="236">
        <v>3428790</v>
      </c>
      <c r="E38" s="236">
        <v>3428790</v>
      </c>
      <c r="F38" s="236">
        <v>3428790</v>
      </c>
    </row>
    <row r="39" spans="1:6" ht="45" customHeight="1" outlineLevel="3">
      <c r="A39" s="234" t="s">
        <v>356</v>
      </c>
      <c r="B39" s="235" t="s">
        <v>383</v>
      </c>
      <c r="C39" s="235" t="s">
        <v>357</v>
      </c>
      <c r="D39" s="236">
        <v>922920</v>
      </c>
      <c r="E39" s="236">
        <v>907960</v>
      </c>
      <c r="F39" s="236">
        <v>829830</v>
      </c>
    </row>
    <row r="40" spans="1:6" ht="15.75" outlineLevel="3">
      <c r="A40" s="234" t="s">
        <v>358</v>
      </c>
      <c r="B40" s="235" t="s">
        <v>383</v>
      </c>
      <c r="C40" s="235" t="s">
        <v>359</v>
      </c>
      <c r="D40" s="236">
        <v>48000</v>
      </c>
      <c r="E40" s="236">
        <v>48000</v>
      </c>
      <c r="F40" s="236">
        <v>48000</v>
      </c>
    </row>
    <row r="41" spans="1:6" ht="91.5" customHeight="1" outlineLevel="2">
      <c r="A41" s="231" t="s">
        <v>384</v>
      </c>
      <c r="B41" s="232" t="s">
        <v>385</v>
      </c>
      <c r="C41" s="232" t="s">
        <v>347</v>
      </c>
      <c r="D41" s="233">
        <f>SUM(D42)</f>
        <v>285590</v>
      </c>
      <c r="E41" s="233">
        <f>SUM(E42)</f>
        <v>285590</v>
      </c>
      <c r="F41" s="233">
        <f>SUM(F42)</f>
        <v>285590</v>
      </c>
    </row>
    <row r="42" spans="1:6" ht="91.5" customHeight="1" outlineLevel="3">
      <c r="A42" s="234" t="s">
        <v>354</v>
      </c>
      <c r="B42" s="235" t="s">
        <v>385</v>
      </c>
      <c r="C42" s="235" t="s">
        <v>355</v>
      </c>
      <c r="D42" s="236">
        <v>285590</v>
      </c>
      <c r="E42" s="236">
        <v>285590</v>
      </c>
      <c r="F42" s="236">
        <v>285590</v>
      </c>
    </row>
    <row r="43" spans="1:6" ht="90.75" customHeight="1" outlineLevel="2">
      <c r="A43" s="231" t="s">
        <v>386</v>
      </c>
      <c r="B43" s="232" t="s">
        <v>387</v>
      </c>
      <c r="C43" s="232" t="s">
        <v>347</v>
      </c>
      <c r="D43" s="233">
        <f>SUM(D44)</f>
        <v>599800</v>
      </c>
      <c r="E43" s="233">
        <f>SUM(E44)</f>
        <v>599800</v>
      </c>
      <c r="F43" s="233">
        <f>SUM(F44)</f>
        <v>599800</v>
      </c>
    </row>
    <row r="44" spans="1:6" ht="91.5" customHeight="1" outlineLevel="3">
      <c r="A44" s="234" t="s">
        <v>354</v>
      </c>
      <c r="B44" s="235" t="s">
        <v>387</v>
      </c>
      <c r="C44" s="235" t="s">
        <v>355</v>
      </c>
      <c r="D44" s="236">
        <v>599800</v>
      </c>
      <c r="E44" s="236">
        <v>599800</v>
      </c>
      <c r="F44" s="236">
        <v>599800</v>
      </c>
    </row>
    <row r="45" spans="1:6" ht="28.5" customHeight="1" outlineLevel="1">
      <c r="A45" s="231" t="s">
        <v>388</v>
      </c>
      <c r="B45" s="232" t="s">
        <v>389</v>
      </c>
      <c r="C45" s="232" t="s">
        <v>347</v>
      </c>
      <c r="D45" s="233">
        <f>SUM(D46)</f>
        <v>902300</v>
      </c>
      <c r="E45" s="233">
        <f>SUM(E46)</f>
        <v>0</v>
      </c>
      <c r="F45" s="233">
        <f>SUM(F46)</f>
        <v>0</v>
      </c>
    </row>
    <row r="46" spans="1:6" ht="29.25" customHeight="1" outlineLevel="1">
      <c r="A46" s="231" t="s">
        <v>390</v>
      </c>
      <c r="B46" s="232" t="s">
        <v>391</v>
      </c>
      <c r="C46" s="232" t="s">
        <v>347</v>
      </c>
      <c r="D46" s="233">
        <f>SUM(D47+D49+D52+D55)</f>
        <v>902300</v>
      </c>
      <c r="E46" s="233">
        <f>SUM(E47+E49+E52+E55)</f>
        <v>0</v>
      </c>
      <c r="F46" s="233">
        <f>SUM(F47+F49+F52+F55)</f>
        <v>0</v>
      </c>
    </row>
    <row r="47" spans="1:6" ht="36.75" customHeight="1" outlineLevel="2">
      <c r="A47" s="231" t="s">
        <v>392</v>
      </c>
      <c r="B47" s="235" t="s">
        <v>393</v>
      </c>
      <c r="C47" s="235" t="s">
        <v>347</v>
      </c>
      <c r="D47" s="233">
        <f>SUM(D48)</f>
        <v>402000</v>
      </c>
      <c r="E47" s="233">
        <f>SUM(E48)</f>
        <v>0</v>
      </c>
      <c r="F47" s="233">
        <f>SUM(F48)</f>
        <v>0</v>
      </c>
    </row>
    <row r="48" spans="1:6" ht="47.25" outlineLevel="3">
      <c r="A48" s="234" t="s">
        <v>356</v>
      </c>
      <c r="B48" s="235" t="s">
        <v>393</v>
      </c>
      <c r="C48" s="235" t="s">
        <v>357</v>
      </c>
      <c r="D48" s="236">
        <v>402000</v>
      </c>
      <c r="E48" s="236"/>
      <c r="F48" s="236"/>
    </row>
    <row r="49" spans="1:6" ht="15.75" outlineLevel="2">
      <c r="A49" s="231" t="s">
        <v>394</v>
      </c>
      <c r="B49" s="232" t="s">
        <v>395</v>
      </c>
      <c r="C49" s="232" t="s">
        <v>347</v>
      </c>
      <c r="D49" s="233">
        <f>SUM(D50:D51)</f>
        <v>200000</v>
      </c>
      <c r="E49" s="233">
        <f>SUM(E50:E51)</f>
        <v>0</v>
      </c>
      <c r="F49" s="233">
        <f>SUM(F50:F51)</f>
        <v>0</v>
      </c>
    </row>
    <row r="50" spans="1:6" ht="43.5" customHeight="1" outlineLevel="3">
      <c r="A50" s="234" t="s">
        <v>356</v>
      </c>
      <c r="B50" s="235" t="s">
        <v>395</v>
      </c>
      <c r="C50" s="235" t="s">
        <v>357</v>
      </c>
      <c r="D50" s="236">
        <v>152000</v>
      </c>
      <c r="E50" s="236"/>
      <c r="F50" s="236"/>
    </row>
    <row r="51" spans="1:6" ht="61.5" customHeight="1" outlineLevel="3">
      <c r="A51" s="234" t="s">
        <v>374</v>
      </c>
      <c r="B51" s="235" t="s">
        <v>395</v>
      </c>
      <c r="C51" s="235" t="s">
        <v>375</v>
      </c>
      <c r="D51" s="236">
        <v>48000</v>
      </c>
      <c r="E51" s="236"/>
      <c r="F51" s="236"/>
    </row>
    <row r="52" spans="1:6" ht="60.75" customHeight="1" outlineLevel="2">
      <c r="A52" s="231" t="s">
        <v>396</v>
      </c>
      <c r="B52" s="232" t="s">
        <v>397</v>
      </c>
      <c r="C52" s="232" t="s">
        <v>347</v>
      </c>
      <c r="D52" s="233">
        <f>SUM(D53:D54)</f>
        <v>277200</v>
      </c>
      <c r="E52" s="233">
        <f>SUM(E53:E54)</f>
        <v>0</v>
      </c>
      <c r="F52" s="233">
        <f>SUM(F53:F54)</f>
        <v>0</v>
      </c>
    </row>
    <row r="53" spans="1:6" ht="45" customHeight="1" outlineLevel="3">
      <c r="A53" s="234" t="s">
        <v>356</v>
      </c>
      <c r="B53" s="235" t="s">
        <v>397</v>
      </c>
      <c r="C53" s="235" t="s">
        <v>357</v>
      </c>
      <c r="D53" s="236">
        <v>75600</v>
      </c>
      <c r="E53" s="236"/>
      <c r="F53" s="236"/>
    </row>
    <row r="54" spans="1:6" ht="60" customHeight="1" outlineLevel="3">
      <c r="A54" s="234" t="s">
        <v>374</v>
      </c>
      <c r="B54" s="235" t="s">
        <v>397</v>
      </c>
      <c r="C54" s="235" t="s">
        <v>375</v>
      </c>
      <c r="D54" s="236">
        <v>201600</v>
      </c>
      <c r="E54" s="236"/>
      <c r="F54" s="236"/>
    </row>
    <row r="55" spans="1:6" ht="60" customHeight="1" outlineLevel="2">
      <c r="A55" s="231" t="s">
        <v>398</v>
      </c>
      <c r="B55" s="232" t="s">
        <v>399</v>
      </c>
      <c r="C55" s="232" t="s">
        <v>347</v>
      </c>
      <c r="D55" s="233">
        <f>SUM(D56)</f>
        <v>23100</v>
      </c>
      <c r="E55" s="233">
        <f>SUM(E56)</f>
        <v>0</v>
      </c>
      <c r="F55" s="233">
        <f>SUM(F56)</f>
        <v>0</v>
      </c>
    </row>
    <row r="56" spans="1:6" ht="44.25" customHeight="1" outlineLevel="3">
      <c r="A56" s="234" t="s">
        <v>356</v>
      </c>
      <c r="B56" s="235" t="s">
        <v>399</v>
      </c>
      <c r="C56" s="235" t="s">
        <v>357</v>
      </c>
      <c r="D56" s="236">
        <v>23100</v>
      </c>
      <c r="E56" s="236"/>
      <c r="F56" s="236"/>
    </row>
    <row r="57" spans="1:6" ht="60.75" customHeight="1" outlineLevel="1">
      <c r="A57" s="231" t="s">
        <v>400</v>
      </c>
      <c r="B57" s="232" t="s">
        <v>401</v>
      </c>
      <c r="C57" s="232" t="s">
        <v>347</v>
      </c>
      <c r="D57" s="233">
        <f>SUM(D58)</f>
        <v>5900430</v>
      </c>
      <c r="E57" s="233">
        <f>SUM(E58)</f>
        <v>5900430</v>
      </c>
      <c r="F57" s="233">
        <f>SUM(F58)</f>
        <v>5900430</v>
      </c>
    </row>
    <row r="58" spans="1:6" ht="60" customHeight="1" outlineLevel="1">
      <c r="A58" s="231" t="s">
        <v>402</v>
      </c>
      <c r="B58" s="232" t="s">
        <v>403</v>
      </c>
      <c r="C58" s="232" t="s">
        <v>347</v>
      </c>
      <c r="D58" s="233">
        <f>SUM(D59+D61)</f>
        <v>5900430</v>
      </c>
      <c r="E58" s="233">
        <f>SUM(E59+E61)</f>
        <v>5900430</v>
      </c>
      <c r="F58" s="233">
        <f>SUM(F59+F61)</f>
        <v>5900430</v>
      </c>
    </row>
    <row r="59" spans="1:6" ht="46.5" customHeight="1" outlineLevel="2">
      <c r="A59" s="231" t="s">
        <v>404</v>
      </c>
      <c r="B59" s="232" t="s">
        <v>405</v>
      </c>
      <c r="C59" s="232" t="s">
        <v>347</v>
      </c>
      <c r="D59" s="233">
        <f>SUM(D60)</f>
        <v>1512800</v>
      </c>
      <c r="E59" s="233">
        <f>SUM(E60)</f>
        <v>1512800</v>
      </c>
      <c r="F59" s="233">
        <f>SUM(F60)</f>
        <v>1512800</v>
      </c>
    </row>
    <row r="60" spans="1:6" ht="92.25" customHeight="1" outlineLevel="3">
      <c r="A60" s="234" t="s">
        <v>354</v>
      </c>
      <c r="B60" s="235" t="s">
        <v>405</v>
      </c>
      <c r="C60" s="235" t="s">
        <v>355</v>
      </c>
      <c r="D60" s="236">
        <v>1512800</v>
      </c>
      <c r="E60" s="236">
        <v>1512800</v>
      </c>
      <c r="F60" s="236">
        <v>1512800</v>
      </c>
    </row>
    <row r="61" spans="1:6" ht="59.25" customHeight="1" outlineLevel="2">
      <c r="A61" s="231" t="s">
        <v>406</v>
      </c>
      <c r="B61" s="232" t="s">
        <v>407</v>
      </c>
      <c r="C61" s="232" t="s">
        <v>347</v>
      </c>
      <c r="D61" s="233">
        <f>SUM(D62:D64)</f>
        <v>4387630</v>
      </c>
      <c r="E61" s="233">
        <f>SUM(E62:E64)</f>
        <v>4387630</v>
      </c>
      <c r="F61" s="233">
        <f>SUM(F62:F64)</f>
        <v>4387630</v>
      </c>
    </row>
    <row r="62" spans="1:6" ht="90" customHeight="1" outlineLevel="3">
      <c r="A62" s="234" t="s">
        <v>354</v>
      </c>
      <c r="B62" s="235" t="s">
        <v>407</v>
      </c>
      <c r="C62" s="235" t="s">
        <v>355</v>
      </c>
      <c r="D62" s="236">
        <v>3911310</v>
      </c>
      <c r="E62" s="236">
        <v>3911310</v>
      </c>
      <c r="F62" s="236">
        <v>3911310</v>
      </c>
    </row>
    <row r="63" spans="1:6" ht="44.25" customHeight="1" outlineLevel="3">
      <c r="A63" s="234" t="s">
        <v>356</v>
      </c>
      <c r="B63" s="235" t="s">
        <v>407</v>
      </c>
      <c r="C63" s="235" t="s">
        <v>357</v>
      </c>
      <c r="D63" s="236">
        <v>461320</v>
      </c>
      <c r="E63" s="236">
        <v>461320</v>
      </c>
      <c r="F63" s="236">
        <v>461320</v>
      </c>
    </row>
    <row r="64" spans="1:6" ht="15.75" outlineLevel="3">
      <c r="A64" s="234" t="s">
        <v>358</v>
      </c>
      <c r="B64" s="235" t="s">
        <v>407</v>
      </c>
      <c r="C64" s="235" t="s">
        <v>359</v>
      </c>
      <c r="D64" s="236">
        <v>15000</v>
      </c>
      <c r="E64" s="236">
        <v>15000</v>
      </c>
      <c r="F64" s="236">
        <v>15000</v>
      </c>
    </row>
    <row r="65" spans="1:6" ht="15.75" outlineLevel="1">
      <c r="A65" s="231" t="s">
        <v>408</v>
      </c>
      <c r="B65" s="232" t="s">
        <v>409</v>
      </c>
      <c r="C65" s="232" t="s">
        <v>347</v>
      </c>
      <c r="D65" s="233">
        <f aca="true" t="shared" si="0" ref="D65:F66">SUM(D66)</f>
        <v>177400</v>
      </c>
      <c r="E65" s="233">
        <f t="shared" si="0"/>
        <v>0</v>
      </c>
      <c r="F65" s="233">
        <f t="shared" si="0"/>
        <v>0</v>
      </c>
    </row>
    <row r="66" spans="1:6" ht="26.25" customHeight="1" outlineLevel="1">
      <c r="A66" s="231" t="s">
        <v>410</v>
      </c>
      <c r="B66" s="232" t="s">
        <v>411</v>
      </c>
      <c r="C66" s="232" t="s">
        <v>347</v>
      </c>
      <c r="D66" s="233">
        <f t="shared" si="0"/>
        <v>177400</v>
      </c>
      <c r="E66" s="233">
        <f t="shared" si="0"/>
        <v>0</v>
      </c>
      <c r="F66" s="233">
        <f t="shared" si="0"/>
        <v>0</v>
      </c>
    </row>
    <row r="67" spans="1:6" ht="28.5" customHeight="1" outlineLevel="2">
      <c r="A67" s="231" t="s">
        <v>412</v>
      </c>
      <c r="B67" s="232" t="s">
        <v>413</v>
      </c>
      <c r="C67" s="232" t="s">
        <v>347</v>
      </c>
      <c r="D67" s="233">
        <v>177400</v>
      </c>
      <c r="E67" s="233">
        <v>0</v>
      </c>
      <c r="F67" s="233">
        <v>0</v>
      </c>
    </row>
    <row r="68" spans="1:6" ht="44.25" customHeight="1" outlineLevel="3">
      <c r="A68" s="234" t="s">
        <v>356</v>
      </c>
      <c r="B68" s="235" t="s">
        <v>413</v>
      </c>
      <c r="C68" s="235" t="s">
        <v>357</v>
      </c>
      <c r="D68" s="236">
        <v>177400</v>
      </c>
      <c r="E68" s="236"/>
      <c r="F68" s="236"/>
    </row>
    <row r="69" spans="1:6" ht="60.75" customHeight="1" outlineLevel="1">
      <c r="A69" s="231" t="s">
        <v>414</v>
      </c>
      <c r="B69" s="232" t="s">
        <v>415</v>
      </c>
      <c r="C69" s="232" t="s">
        <v>347</v>
      </c>
      <c r="D69" s="233">
        <f aca="true" t="shared" si="1" ref="D69:F70">SUM(D70)</f>
        <v>1976650</v>
      </c>
      <c r="E69" s="233">
        <f t="shared" si="1"/>
        <v>1976650</v>
      </c>
      <c r="F69" s="233">
        <f t="shared" si="1"/>
        <v>1976650</v>
      </c>
    </row>
    <row r="70" spans="1:6" ht="44.25" customHeight="1" outlineLevel="1">
      <c r="A70" s="231" t="s">
        <v>416</v>
      </c>
      <c r="B70" s="232" t="s">
        <v>417</v>
      </c>
      <c r="C70" s="232" t="s">
        <v>347</v>
      </c>
      <c r="D70" s="233">
        <f t="shared" si="1"/>
        <v>1976650</v>
      </c>
      <c r="E70" s="233">
        <f t="shared" si="1"/>
        <v>1976650</v>
      </c>
      <c r="F70" s="233">
        <f t="shared" si="1"/>
        <v>1976650</v>
      </c>
    </row>
    <row r="71" spans="1:6" ht="15.75" outlineLevel="2">
      <c r="A71" s="231" t="s">
        <v>418</v>
      </c>
      <c r="B71" s="232" t="s">
        <v>419</v>
      </c>
      <c r="C71" s="232" t="s">
        <v>347</v>
      </c>
      <c r="D71" s="233">
        <v>1976650</v>
      </c>
      <c r="E71" s="233">
        <v>1976650</v>
      </c>
      <c r="F71" s="233">
        <v>1976650</v>
      </c>
    </row>
    <row r="72" spans="1:6" ht="45" customHeight="1" outlineLevel="3">
      <c r="A72" s="234" t="s">
        <v>356</v>
      </c>
      <c r="B72" s="235" t="s">
        <v>419</v>
      </c>
      <c r="C72" s="235" t="s">
        <v>357</v>
      </c>
      <c r="D72" s="236">
        <v>1075650</v>
      </c>
      <c r="E72" s="236">
        <v>1075650</v>
      </c>
      <c r="F72" s="236">
        <v>1075650</v>
      </c>
    </row>
    <row r="73" spans="1:6" ht="60" customHeight="1" outlineLevel="3">
      <c r="A73" s="234" t="s">
        <v>374</v>
      </c>
      <c r="B73" s="235" t="s">
        <v>419</v>
      </c>
      <c r="C73" s="235" t="s">
        <v>375</v>
      </c>
      <c r="D73" s="236">
        <v>901000</v>
      </c>
      <c r="E73" s="236">
        <v>901000</v>
      </c>
      <c r="F73" s="236">
        <v>901000</v>
      </c>
    </row>
    <row r="74" spans="1:6" ht="108" customHeight="1">
      <c r="A74" s="231" t="s">
        <v>420</v>
      </c>
      <c r="B74" s="232" t="s">
        <v>421</v>
      </c>
      <c r="C74" s="232" t="s">
        <v>347</v>
      </c>
      <c r="D74" s="233">
        <f>SUM(D75+D79)</f>
        <v>521100</v>
      </c>
      <c r="E74" s="233">
        <f>SUM(E75+E79)</f>
        <v>0</v>
      </c>
      <c r="F74" s="233">
        <f>SUM(F75+F79)</f>
        <v>0</v>
      </c>
    </row>
    <row r="75" spans="1:6" ht="27.75" customHeight="1" outlineLevel="1">
      <c r="A75" s="231" t="s">
        <v>422</v>
      </c>
      <c r="B75" s="232" t="s">
        <v>423</v>
      </c>
      <c r="C75" s="232" t="s">
        <v>347</v>
      </c>
      <c r="D75" s="233">
        <f aca="true" t="shared" si="2" ref="D75:F76">SUM(D76)</f>
        <v>401200</v>
      </c>
      <c r="E75" s="233">
        <f t="shared" si="2"/>
        <v>0</v>
      </c>
      <c r="F75" s="233">
        <f t="shared" si="2"/>
        <v>0</v>
      </c>
    </row>
    <row r="76" spans="1:6" ht="28.5" customHeight="1" outlineLevel="1">
      <c r="A76" s="231" t="s">
        <v>424</v>
      </c>
      <c r="B76" s="232" t="s">
        <v>425</v>
      </c>
      <c r="C76" s="232" t="s">
        <v>347</v>
      </c>
      <c r="D76" s="233">
        <f t="shared" si="2"/>
        <v>401200</v>
      </c>
      <c r="E76" s="233">
        <f t="shared" si="2"/>
        <v>0</v>
      </c>
      <c r="F76" s="233">
        <f t="shared" si="2"/>
        <v>0</v>
      </c>
    </row>
    <row r="77" spans="1:6" ht="47.25" outlineLevel="2">
      <c r="A77" s="231" t="s">
        <v>426</v>
      </c>
      <c r="B77" s="232" t="s">
        <v>427</v>
      </c>
      <c r="C77" s="232" t="s">
        <v>347</v>
      </c>
      <c r="D77" s="233">
        <v>401200</v>
      </c>
      <c r="E77" s="233">
        <v>0</v>
      </c>
      <c r="F77" s="233">
        <v>0</v>
      </c>
    </row>
    <row r="78" spans="1:6" ht="30.75" customHeight="1" outlineLevel="3">
      <c r="A78" s="234" t="s">
        <v>364</v>
      </c>
      <c r="B78" s="235" t="s">
        <v>427</v>
      </c>
      <c r="C78" s="235" t="s">
        <v>365</v>
      </c>
      <c r="D78" s="236">
        <v>401200</v>
      </c>
      <c r="E78" s="236"/>
      <c r="F78" s="236"/>
    </row>
    <row r="79" spans="1:6" ht="45.75" customHeight="1" outlineLevel="1">
      <c r="A79" s="231" t="s">
        <v>428</v>
      </c>
      <c r="B79" s="232" t="s">
        <v>429</v>
      </c>
      <c r="C79" s="232" t="s">
        <v>347</v>
      </c>
      <c r="D79" s="233">
        <f aca="true" t="shared" si="3" ref="D79:F80">SUM(D80)</f>
        <v>119900</v>
      </c>
      <c r="E79" s="233">
        <f t="shared" si="3"/>
        <v>0</v>
      </c>
      <c r="F79" s="233">
        <f t="shared" si="3"/>
        <v>0</v>
      </c>
    </row>
    <row r="80" spans="1:6" ht="45" customHeight="1" outlineLevel="1">
      <c r="A80" s="231" t="s">
        <v>430</v>
      </c>
      <c r="B80" s="232" t="s">
        <v>431</v>
      </c>
      <c r="C80" s="232" t="s">
        <v>347</v>
      </c>
      <c r="D80" s="233">
        <f t="shared" si="3"/>
        <v>119900</v>
      </c>
      <c r="E80" s="233">
        <f t="shared" si="3"/>
        <v>0</v>
      </c>
      <c r="F80" s="233">
        <f t="shared" si="3"/>
        <v>0</v>
      </c>
    </row>
    <row r="81" spans="1:6" ht="91.5" customHeight="1" outlineLevel="2">
      <c r="A81" s="234" t="s">
        <v>432</v>
      </c>
      <c r="B81" s="235" t="s">
        <v>433</v>
      </c>
      <c r="C81" s="235" t="s">
        <v>347</v>
      </c>
      <c r="D81" s="236">
        <v>119900</v>
      </c>
      <c r="E81" s="236"/>
      <c r="F81" s="236"/>
    </row>
    <row r="82" spans="1:6" ht="28.5" customHeight="1" outlineLevel="3">
      <c r="A82" s="231" t="s">
        <v>364</v>
      </c>
      <c r="B82" s="235" t="s">
        <v>433</v>
      </c>
      <c r="C82" s="235" t="s">
        <v>365</v>
      </c>
      <c r="D82" s="233">
        <v>119900</v>
      </c>
      <c r="E82" s="233">
        <v>0</v>
      </c>
      <c r="F82" s="233">
        <v>0</v>
      </c>
    </row>
    <row r="83" spans="1:6" ht="76.5" customHeight="1">
      <c r="A83" s="231" t="s">
        <v>434</v>
      </c>
      <c r="B83" s="232" t="s">
        <v>435</v>
      </c>
      <c r="C83" s="232" t="s">
        <v>347</v>
      </c>
      <c r="D83" s="233">
        <f aca="true" t="shared" si="4" ref="D83:F85">SUM(D84)</f>
        <v>76800</v>
      </c>
      <c r="E83" s="233">
        <f t="shared" si="4"/>
        <v>76800</v>
      </c>
      <c r="F83" s="233">
        <f t="shared" si="4"/>
        <v>76800</v>
      </c>
    </row>
    <row r="84" spans="1:6" ht="45" customHeight="1" outlineLevel="1">
      <c r="A84" s="231" t="s">
        <v>436</v>
      </c>
      <c r="B84" s="232" t="s">
        <v>437</v>
      </c>
      <c r="C84" s="232" t="s">
        <v>347</v>
      </c>
      <c r="D84" s="233">
        <f t="shared" si="4"/>
        <v>76800</v>
      </c>
      <c r="E84" s="233">
        <f t="shared" si="4"/>
        <v>76800</v>
      </c>
      <c r="F84" s="233">
        <f t="shared" si="4"/>
        <v>76800</v>
      </c>
    </row>
    <row r="85" spans="1:6" ht="44.25" customHeight="1" outlineLevel="1">
      <c r="A85" s="231" t="s">
        <v>438</v>
      </c>
      <c r="B85" s="232" t="s">
        <v>439</v>
      </c>
      <c r="C85" s="232" t="s">
        <v>347</v>
      </c>
      <c r="D85" s="233">
        <f t="shared" si="4"/>
        <v>76800</v>
      </c>
      <c r="E85" s="233">
        <f t="shared" si="4"/>
        <v>76800</v>
      </c>
      <c r="F85" s="233">
        <f t="shared" si="4"/>
        <v>76800</v>
      </c>
    </row>
    <row r="86" spans="1:6" ht="30" customHeight="1" outlineLevel="2">
      <c r="A86" s="231" t="s">
        <v>440</v>
      </c>
      <c r="B86" s="232" t="s">
        <v>441</v>
      </c>
      <c r="C86" s="232" t="s">
        <v>347</v>
      </c>
      <c r="D86" s="233">
        <v>76800</v>
      </c>
      <c r="E86" s="233">
        <v>76800</v>
      </c>
      <c r="F86" s="233">
        <v>76800</v>
      </c>
    </row>
    <row r="87" spans="1:6" ht="44.25" customHeight="1" outlineLevel="3">
      <c r="A87" s="234" t="s">
        <v>356</v>
      </c>
      <c r="B87" s="235" t="s">
        <v>441</v>
      </c>
      <c r="C87" s="235" t="s">
        <v>357</v>
      </c>
      <c r="D87" s="236">
        <v>76800</v>
      </c>
      <c r="E87" s="236">
        <v>76800</v>
      </c>
      <c r="F87" s="236">
        <v>76800</v>
      </c>
    </row>
    <row r="88" spans="1:6" ht="60.75" customHeight="1">
      <c r="A88" s="231" t="s">
        <v>442</v>
      </c>
      <c r="B88" s="232" t="s">
        <v>443</v>
      </c>
      <c r="C88" s="232" t="s">
        <v>347</v>
      </c>
      <c r="D88" s="233">
        <f aca="true" t="shared" si="5" ref="D88:F90">SUM(D89)</f>
        <v>12000</v>
      </c>
      <c r="E88" s="233">
        <f t="shared" si="5"/>
        <v>0</v>
      </c>
      <c r="F88" s="233">
        <f t="shared" si="5"/>
        <v>0</v>
      </c>
    </row>
    <row r="89" spans="1:6" ht="90.75" customHeight="1" outlineLevel="1">
      <c r="A89" s="231" t="s">
        <v>444</v>
      </c>
      <c r="B89" s="232" t="s">
        <v>445</v>
      </c>
      <c r="C89" s="232" t="s">
        <v>347</v>
      </c>
      <c r="D89" s="233">
        <f t="shared" si="5"/>
        <v>12000</v>
      </c>
      <c r="E89" s="233">
        <f t="shared" si="5"/>
        <v>0</v>
      </c>
      <c r="F89" s="233">
        <f t="shared" si="5"/>
        <v>0</v>
      </c>
    </row>
    <row r="90" spans="1:6" ht="42.75" customHeight="1" outlineLevel="1">
      <c r="A90" s="231" t="s">
        <v>446</v>
      </c>
      <c r="B90" s="232" t="s">
        <v>447</v>
      </c>
      <c r="C90" s="232" t="s">
        <v>347</v>
      </c>
      <c r="D90" s="233">
        <f t="shared" si="5"/>
        <v>12000</v>
      </c>
      <c r="E90" s="233">
        <f t="shared" si="5"/>
        <v>0</v>
      </c>
      <c r="F90" s="233">
        <f t="shared" si="5"/>
        <v>0</v>
      </c>
    </row>
    <row r="91" spans="1:6" ht="152.25" customHeight="1" outlineLevel="2">
      <c r="A91" s="231" t="s">
        <v>448</v>
      </c>
      <c r="B91" s="232" t="s">
        <v>449</v>
      </c>
      <c r="C91" s="232" t="s">
        <v>347</v>
      </c>
      <c r="D91" s="233">
        <v>12000</v>
      </c>
      <c r="E91" s="233">
        <v>0</v>
      </c>
      <c r="F91" s="233">
        <v>0</v>
      </c>
    </row>
    <row r="92" spans="1:6" ht="44.25" customHeight="1" outlineLevel="3">
      <c r="A92" s="234" t="s">
        <v>356</v>
      </c>
      <c r="B92" s="235" t="s">
        <v>449</v>
      </c>
      <c r="C92" s="235" t="s">
        <v>357</v>
      </c>
      <c r="D92" s="236">
        <v>12000</v>
      </c>
      <c r="E92" s="236"/>
      <c r="F92" s="236"/>
    </row>
    <row r="93" spans="1:6" ht="60" customHeight="1">
      <c r="A93" s="231" t="s">
        <v>450</v>
      </c>
      <c r="B93" s="232" t="s">
        <v>451</v>
      </c>
      <c r="C93" s="232" t="s">
        <v>347</v>
      </c>
      <c r="D93" s="233">
        <f aca="true" t="shared" si="6" ref="D93:F94">SUM(D94)</f>
        <v>2180000</v>
      </c>
      <c r="E93" s="233">
        <f t="shared" si="6"/>
        <v>2184400</v>
      </c>
      <c r="F93" s="233">
        <f t="shared" si="6"/>
        <v>2041100</v>
      </c>
    </row>
    <row r="94" spans="1:6" ht="61.5" customHeight="1" outlineLevel="1">
      <c r="A94" s="231" t="s">
        <v>452</v>
      </c>
      <c r="B94" s="232" t="s">
        <v>453</v>
      </c>
      <c r="C94" s="232" t="s">
        <v>347</v>
      </c>
      <c r="D94" s="233">
        <f t="shared" si="6"/>
        <v>2180000</v>
      </c>
      <c r="E94" s="233">
        <f t="shared" si="6"/>
        <v>2184400</v>
      </c>
      <c r="F94" s="233">
        <f t="shared" si="6"/>
        <v>2041100</v>
      </c>
    </row>
    <row r="95" spans="1:6" ht="63.75" customHeight="1" outlineLevel="1">
      <c r="A95" s="231" t="s">
        <v>454</v>
      </c>
      <c r="B95" s="232" t="s">
        <v>455</v>
      </c>
      <c r="C95" s="232" t="s">
        <v>347</v>
      </c>
      <c r="D95" s="233">
        <f>SUM(D96+D98+D100)</f>
        <v>2180000</v>
      </c>
      <c r="E95" s="233">
        <f>SUM(E96+E98+E100)</f>
        <v>2184400</v>
      </c>
      <c r="F95" s="233">
        <f>SUM(F96+F98+F100)</f>
        <v>2041100</v>
      </c>
    </row>
    <row r="96" spans="1:6" ht="61.5" customHeight="1" outlineLevel="2">
      <c r="A96" s="231" t="s">
        <v>456</v>
      </c>
      <c r="B96" s="232" t="s">
        <v>457</v>
      </c>
      <c r="C96" s="232" t="s">
        <v>347</v>
      </c>
      <c r="D96" s="233">
        <f>SUM(D97)</f>
        <v>2000000</v>
      </c>
      <c r="E96" s="233">
        <f>SUM(E97)</f>
        <v>1934400</v>
      </c>
      <c r="F96" s="233">
        <f>SUM(F97)</f>
        <v>1791100</v>
      </c>
    </row>
    <row r="97" spans="1:6" ht="60.75" customHeight="1" outlineLevel="3">
      <c r="A97" s="234" t="s">
        <v>374</v>
      </c>
      <c r="B97" s="235" t="s">
        <v>457</v>
      </c>
      <c r="C97" s="235" t="s">
        <v>375</v>
      </c>
      <c r="D97" s="236">
        <v>2000000</v>
      </c>
      <c r="E97" s="236">
        <v>1934400</v>
      </c>
      <c r="F97" s="236">
        <v>1791100</v>
      </c>
    </row>
    <row r="98" spans="1:6" ht="27.75" customHeight="1" outlineLevel="2">
      <c r="A98" s="231" t="s">
        <v>458</v>
      </c>
      <c r="B98" s="232" t="s">
        <v>459</v>
      </c>
      <c r="C98" s="232" t="s">
        <v>347</v>
      </c>
      <c r="D98" s="233">
        <f>SUM(D99)</f>
        <v>0</v>
      </c>
      <c r="E98" s="233">
        <f>SUM(E99)</f>
        <v>250000</v>
      </c>
      <c r="F98" s="233">
        <f>SUM(F99)</f>
        <v>250000</v>
      </c>
    </row>
    <row r="99" spans="1:6" ht="42.75" customHeight="1" outlineLevel="3">
      <c r="A99" s="234" t="s">
        <v>356</v>
      </c>
      <c r="B99" s="235" t="s">
        <v>459</v>
      </c>
      <c r="C99" s="235" t="s">
        <v>357</v>
      </c>
      <c r="D99" s="236"/>
      <c r="E99" s="236">
        <v>250000</v>
      </c>
      <c r="F99" s="236">
        <v>250000</v>
      </c>
    </row>
    <row r="100" spans="1:6" ht="123" customHeight="1" outlineLevel="2">
      <c r="A100" s="231" t="s">
        <v>460</v>
      </c>
      <c r="B100" s="232" t="s">
        <v>461</v>
      </c>
      <c r="C100" s="232" t="s">
        <v>347</v>
      </c>
      <c r="D100" s="233">
        <f>SUM(D101)</f>
        <v>180000</v>
      </c>
      <c r="E100" s="233">
        <f>SUM(E101)</f>
        <v>0</v>
      </c>
      <c r="F100" s="233">
        <f>SUM(F101)</f>
        <v>0</v>
      </c>
    </row>
    <row r="101" spans="1:6" ht="44.25" customHeight="1" outlineLevel="3">
      <c r="A101" s="234" t="s">
        <v>356</v>
      </c>
      <c r="B101" s="235" t="s">
        <v>461</v>
      </c>
      <c r="C101" s="235" t="s">
        <v>357</v>
      </c>
      <c r="D101" s="236">
        <v>180000</v>
      </c>
      <c r="E101" s="236"/>
      <c r="F101" s="236"/>
    </row>
    <row r="102" spans="1:6" ht="44.25" customHeight="1">
      <c r="A102" s="231" t="s">
        <v>462</v>
      </c>
      <c r="B102" s="232" t="s">
        <v>463</v>
      </c>
      <c r="C102" s="232" t="s">
        <v>347</v>
      </c>
      <c r="D102" s="233">
        <f>SUM(D103+D125+D133)</f>
        <v>642675</v>
      </c>
      <c r="E102" s="233">
        <f>SUM(E103+E125+E133)</f>
        <v>330600</v>
      </c>
      <c r="F102" s="233">
        <f>SUM(F103+F125+F133)</f>
        <v>330600</v>
      </c>
    </row>
    <row r="103" spans="1:6" ht="45" customHeight="1" outlineLevel="1">
      <c r="A103" s="231" t="s">
        <v>464</v>
      </c>
      <c r="B103" s="232" t="s">
        <v>465</v>
      </c>
      <c r="C103" s="232" t="s">
        <v>347</v>
      </c>
      <c r="D103" s="233">
        <f>SUM(D104+D113)</f>
        <v>432675</v>
      </c>
      <c r="E103" s="233">
        <f>SUM(E104+E113)</f>
        <v>112000</v>
      </c>
      <c r="F103" s="233">
        <f>SUM(F104+F113)</f>
        <v>112000</v>
      </c>
    </row>
    <row r="104" spans="1:6" ht="28.5" customHeight="1" outlineLevel="1">
      <c r="A104" s="231" t="s">
        <v>466</v>
      </c>
      <c r="B104" s="232" t="s">
        <v>467</v>
      </c>
      <c r="C104" s="232" t="s">
        <v>347</v>
      </c>
      <c r="D104" s="233">
        <f>SUM(D105+D107+D109+D111)</f>
        <v>50000</v>
      </c>
      <c r="E104" s="233">
        <f>SUM(E105+E107+E109+E111)</f>
        <v>74000</v>
      </c>
      <c r="F104" s="233">
        <f>SUM(F105+F107+F109+F111)</f>
        <v>74000</v>
      </c>
    </row>
    <row r="105" spans="1:6" ht="58.5" customHeight="1" outlineLevel="2">
      <c r="A105" s="231" t="s">
        <v>468</v>
      </c>
      <c r="B105" s="232" t="s">
        <v>469</v>
      </c>
      <c r="C105" s="232" t="s">
        <v>347</v>
      </c>
      <c r="D105" s="233">
        <v>0</v>
      </c>
      <c r="E105" s="233">
        <v>30000</v>
      </c>
      <c r="F105" s="233">
        <v>30000</v>
      </c>
    </row>
    <row r="106" spans="1:6" ht="44.25" customHeight="1" outlineLevel="3">
      <c r="A106" s="234" t="s">
        <v>356</v>
      </c>
      <c r="B106" s="235" t="s">
        <v>469</v>
      </c>
      <c r="C106" s="235" t="s">
        <v>357</v>
      </c>
      <c r="D106" s="236"/>
      <c r="E106" s="236">
        <v>30000</v>
      </c>
      <c r="F106" s="236">
        <v>30000</v>
      </c>
    </row>
    <row r="107" spans="1:6" ht="60" customHeight="1" outlineLevel="2">
      <c r="A107" s="231" t="s">
        <v>470</v>
      </c>
      <c r="B107" s="232" t="s">
        <v>471</v>
      </c>
      <c r="C107" s="232" t="s">
        <v>347</v>
      </c>
      <c r="D107" s="233">
        <v>0</v>
      </c>
      <c r="E107" s="233">
        <v>36000</v>
      </c>
      <c r="F107" s="233">
        <v>36000</v>
      </c>
    </row>
    <row r="108" spans="1:6" ht="45" customHeight="1" outlineLevel="3">
      <c r="A108" s="234" t="s">
        <v>356</v>
      </c>
      <c r="B108" s="235" t="s">
        <v>471</v>
      </c>
      <c r="C108" s="235" t="s">
        <v>357</v>
      </c>
      <c r="D108" s="236"/>
      <c r="E108" s="236">
        <v>36000</v>
      </c>
      <c r="F108" s="236">
        <v>36000</v>
      </c>
    </row>
    <row r="109" spans="1:6" ht="76.5" customHeight="1" outlineLevel="2">
      <c r="A109" s="231" t="s">
        <v>472</v>
      </c>
      <c r="B109" s="232" t="s">
        <v>473</v>
      </c>
      <c r="C109" s="232" t="s">
        <v>347</v>
      </c>
      <c r="D109" s="233">
        <v>0</v>
      </c>
      <c r="E109" s="233">
        <v>8000</v>
      </c>
      <c r="F109" s="233">
        <v>8000</v>
      </c>
    </row>
    <row r="110" spans="1:6" ht="47.25" outlineLevel="3">
      <c r="A110" s="234" t="s">
        <v>356</v>
      </c>
      <c r="B110" s="235" t="s">
        <v>473</v>
      </c>
      <c r="C110" s="235" t="s">
        <v>357</v>
      </c>
      <c r="D110" s="236"/>
      <c r="E110" s="236">
        <v>8000</v>
      </c>
      <c r="F110" s="236">
        <v>8000</v>
      </c>
    </row>
    <row r="111" spans="1:6" ht="45.75" customHeight="1" outlineLevel="2">
      <c r="A111" s="231" t="s">
        <v>474</v>
      </c>
      <c r="B111" s="232" t="s">
        <v>475</v>
      </c>
      <c r="C111" s="232" t="s">
        <v>347</v>
      </c>
      <c r="D111" s="233">
        <v>50000</v>
      </c>
      <c r="E111" s="233">
        <v>0</v>
      </c>
      <c r="F111" s="233">
        <v>0</v>
      </c>
    </row>
    <row r="112" spans="1:6" ht="44.25" customHeight="1" outlineLevel="3">
      <c r="A112" s="234" t="s">
        <v>356</v>
      </c>
      <c r="B112" s="235" t="s">
        <v>475</v>
      </c>
      <c r="C112" s="235" t="s">
        <v>357</v>
      </c>
      <c r="D112" s="236">
        <v>50000</v>
      </c>
      <c r="E112" s="236"/>
      <c r="F112" s="236"/>
    </row>
    <row r="113" spans="1:6" ht="44.25" customHeight="1" outlineLevel="3">
      <c r="A113" s="231" t="s">
        <v>476</v>
      </c>
      <c r="B113" s="232" t="s">
        <v>477</v>
      </c>
      <c r="C113" s="232" t="s">
        <v>347</v>
      </c>
      <c r="D113" s="233">
        <f>SUM(D114+D116+D118+D120+D122)</f>
        <v>382675</v>
      </c>
      <c r="E113" s="233">
        <f>SUM(E114+E116+E118+E120+E122)</f>
        <v>38000</v>
      </c>
      <c r="F113" s="233">
        <f>SUM(F114+F116+F118+F120+F122)</f>
        <v>38000</v>
      </c>
    </row>
    <row r="114" spans="1:6" ht="60.75" customHeight="1" outlineLevel="2">
      <c r="A114" s="231" t="s">
        <v>478</v>
      </c>
      <c r="B114" s="232" t="s">
        <v>479</v>
      </c>
      <c r="C114" s="232" t="s">
        <v>347</v>
      </c>
      <c r="D114" s="233">
        <f>SUM(D115)</f>
        <v>0</v>
      </c>
      <c r="E114" s="233">
        <f>SUM(E115)</f>
        <v>20000</v>
      </c>
      <c r="F114" s="233">
        <f>SUM(F115)</f>
        <v>20000</v>
      </c>
    </row>
    <row r="115" spans="1:6" ht="43.5" customHeight="1" outlineLevel="3">
      <c r="A115" s="234" t="s">
        <v>356</v>
      </c>
      <c r="B115" s="235" t="s">
        <v>479</v>
      </c>
      <c r="C115" s="235" t="s">
        <v>357</v>
      </c>
      <c r="D115" s="236"/>
      <c r="E115" s="236">
        <v>20000</v>
      </c>
      <c r="F115" s="236">
        <v>20000</v>
      </c>
    </row>
    <row r="116" spans="1:6" ht="92.25" customHeight="1" outlineLevel="2">
      <c r="A116" s="231" t="s">
        <v>480</v>
      </c>
      <c r="B116" s="232" t="s">
        <v>481</v>
      </c>
      <c r="C116" s="232" t="s">
        <v>347</v>
      </c>
      <c r="D116" s="233">
        <f>SUM(D117)</f>
        <v>0</v>
      </c>
      <c r="E116" s="233">
        <f>SUM(E117)</f>
        <v>3000</v>
      </c>
      <c r="F116" s="233">
        <f>SUM(F117)</f>
        <v>3000</v>
      </c>
    </row>
    <row r="117" spans="1:6" ht="45" customHeight="1" outlineLevel="3">
      <c r="A117" s="234" t="s">
        <v>356</v>
      </c>
      <c r="B117" s="235" t="s">
        <v>481</v>
      </c>
      <c r="C117" s="235" t="s">
        <v>357</v>
      </c>
      <c r="D117" s="236"/>
      <c r="E117" s="236">
        <v>3000</v>
      </c>
      <c r="F117" s="236">
        <v>3000</v>
      </c>
    </row>
    <row r="118" spans="1:6" ht="77.25" customHeight="1" outlineLevel="2">
      <c r="A118" s="231" t="s">
        <v>482</v>
      </c>
      <c r="B118" s="232" t="s">
        <v>483</v>
      </c>
      <c r="C118" s="232" t="s">
        <v>347</v>
      </c>
      <c r="D118" s="233">
        <f>SUM(D119)</f>
        <v>0</v>
      </c>
      <c r="E118" s="233">
        <f>SUM(E119)</f>
        <v>15000</v>
      </c>
      <c r="F118" s="233">
        <f>SUM(F119)</f>
        <v>15000</v>
      </c>
    </row>
    <row r="119" spans="1:6" ht="45" customHeight="1" outlineLevel="3">
      <c r="A119" s="234" t="s">
        <v>356</v>
      </c>
      <c r="B119" s="235" t="s">
        <v>483</v>
      </c>
      <c r="C119" s="235" t="s">
        <v>357</v>
      </c>
      <c r="D119" s="236"/>
      <c r="E119" s="236">
        <v>15000</v>
      </c>
      <c r="F119" s="236">
        <v>15000</v>
      </c>
    </row>
    <row r="120" spans="1:6" ht="42.75" customHeight="1" outlineLevel="2">
      <c r="A120" s="231" t="s">
        <v>474</v>
      </c>
      <c r="B120" s="232" t="s">
        <v>484</v>
      </c>
      <c r="C120" s="232" t="s">
        <v>347</v>
      </c>
      <c r="D120" s="233">
        <f>SUM(D121)</f>
        <v>20000</v>
      </c>
      <c r="E120" s="233">
        <f>SUM(E121)</f>
        <v>0</v>
      </c>
      <c r="F120" s="233">
        <f>SUM(F121)</f>
        <v>0</v>
      </c>
    </row>
    <row r="121" spans="1:6" ht="45.75" customHeight="1" outlineLevel="3">
      <c r="A121" s="234" t="s">
        <v>356</v>
      </c>
      <c r="B121" s="235" t="s">
        <v>484</v>
      </c>
      <c r="C121" s="235" t="s">
        <v>357</v>
      </c>
      <c r="D121" s="236">
        <v>20000</v>
      </c>
      <c r="E121" s="236"/>
      <c r="F121" s="236"/>
    </row>
    <row r="122" spans="1:6" ht="48" customHeight="1" outlineLevel="2">
      <c r="A122" s="231" t="s">
        <v>485</v>
      </c>
      <c r="B122" s="232" t="s">
        <v>486</v>
      </c>
      <c r="C122" s="232" t="s">
        <v>347</v>
      </c>
      <c r="D122" s="233">
        <f>SUM(D123:D124)</f>
        <v>362675</v>
      </c>
      <c r="E122" s="233">
        <f>SUM(E123:E124)</f>
        <v>0</v>
      </c>
      <c r="F122" s="233">
        <f>SUM(F123:F124)</f>
        <v>0</v>
      </c>
    </row>
    <row r="123" spans="1:6" ht="92.25" customHeight="1" outlineLevel="3">
      <c r="A123" s="234" t="s">
        <v>354</v>
      </c>
      <c r="B123" s="235" t="s">
        <v>486</v>
      </c>
      <c r="C123" s="235" t="s">
        <v>355</v>
      </c>
      <c r="D123" s="236">
        <v>304100</v>
      </c>
      <c r="E123" s="236"/>
      <c r="F123" s="236"/>
    </row>
    <row r="124" spans="1:6" ht="44.25" customHeight="1" outlineLevel="3">
      <c r="A124" s="234" t="s">
        <v>356</v>
      </c>
      <c r="B124" s="235" t="s">
        <v>486</v>
      </c>
      <c r="C124" s="235" t="s">
        <v>357</v>
      </c>
      <c r="D124" s="236">
        <v>58575</v>
      </c>
      <c r="E124" s="236"/>
      <c r="F124" s="236"/>
    </row>
    <row r="125" spans="1:6" ht="81.75" customHeight="1" outlineLevel="1">
      <c r="A125" s="231" t="s">
        <v>487</v>
      </c>
      <c r="B125" s="232" t="s">
        <v>488</v>
      </c>
      <c r="C125" s="232" t="s">
        <v>347</v>
      </c>
      <c r="D125" s="233">
        <f>SUM(D126)</f>
        <v>50000</v>
      </c>
      <c r="E125" s="233">
        <f>SUM(E126)</f>
        <v>47000</v>
      </c>
      <c r="F125" s="233">
        <f>SUM(F126)</f>
        <v>47000</v>
      </c>
    </row>
    <row r="126" spans="1:6" ht="30.75" customHeight="1" outlineLevel="1">
      <c r="A126" s="231" t="s">
        <v>489</v>
      </c>
      <c r="B126" s="232" t="s">
        <v>490</v>
      </c>
      <c r="C126" s="232" t="s">
        <v>347</v>
      </c>
      <c r="D126" s="233">
        <f>SUM(D127+D129+D131)</f>
        <v>50000</v>
      </c>
      <c r="E126" s="233">
        <f>SUM(E127+E129+E131)</f>
        <v>47000</v>
      </c>
      <c r="F126" s="233">
        <f>SUM(F127+F129+F131)</f>
        <v>47000</v>
      </c>
    </row>
    <row r="127" spans="1:6" ht="76.5" customHeight="1" outlineLevel="2">
      <c r="A127" s="231" t="s">
        <v>491</v>
      </c>
      <c r="B127" s="232" t="s">
        <v>492</v>
      </c>
      <c r="C127" s="232" t="s">
        <v>347</v>
      </c>
      <c r="D127" s="233">
        <v>0</v>
      </c>
      <c r="E127" s="233">
        <v>17000</v>
      </c>
      <c r="F127" s="233">
        <v>17000</v>
      </c>
    </row>
    <row r="128" spans="1:6" ht="43.5" customHeight="1" outlineLevel="3">
      <c r="A128" s="234" t="s">
        <v>356</v>
      </c>
      <c r="B128" s="235" t="s">
        <v>492</v>
      </c>
      <c r="C128" s="235" t="s">
        <v>357</v>
      </c>
      <c r="D128" s="236"/>
      <c r="E128" s="236">
        <v>17000</v>
      </c>
      <c r="F128" s="236">
        <v>17000</v>
      </c>
    </row>
    <row r="129" spans="1:6" ht="60.75" customHeight="1" outlineLevel="2">
      <c r="A129" s="231" t="s">
        <v>493</v>
      </c>
      <c r="B129" s="232" t="s">
        <v>494</v>
      </c>
      <c r="C129" s="232" t="s">
        <v>347</v>
      </c>
      <c r="D129" s="233">
        <v>0</v>
      </c>
      <c r="E129" s="233">
        <v>30000</v>
      </c>
      <c r="F129" s="233">
        <v>30000</v>
      </c>
    </row>
    <row r="130" spans="1:6" ht="44.25" customHeight="1" outlineLevel="3">
      <c r="A130" s="234" t="s">
        <v>356</v>
      </c>
      <c r="B130" s="235" t="s">
        <v>494</v>
      </c>
      <c r="C130" s="235" t="s">
        <v>357</v>
      </c>
      <c r="D130" s="236"/>
      <c r="E130" s="236">
        <v>30000</v>
      </c>
      <c r="F130" s="236">
        <v>30000</v>
      </c>
    </row>
    <row r="131" spans="1:6" ht="45" customHeight="1" outlineLevel="2">
      <c r="A131" s="231" t="s">
        <v>474</v>
      </c>
      <c r="B131" s="232" t="s">
        <v>495</v>
      </c>
      <c r="C131" s="232" t="s">
        <v>347</v>
      </c>
      <c r="D131" s="233">
        <v>50000</v>
      </c>
      <c r="E131" s="233">
        <v>0</v>
      </c>
      <c r="F131" s="233">
        <v>0</v>
      </c>
    </row>
    <row r="132" spans="1:6" ht="43.5" customHeight="1" outlineLevel="3">
      <c r="A132" s="234" t="s">
        <v>356</v>
      </c>
      <c r="B132" s="235" t="s">
        <v>495</v>
      </c>
      <c r="C132" s="235" t="s">
        <v>357</v>
      </c>
      <c r="D132" s="236">
        <v>50000</v>
      </c>
      <c r="E132" s="236"/>
      <c r="F132" s="236"/>
    </row>
    <row r="133" spans="1:6" ht="60.75" customHeight="1" outlineLevel="1">
      <c r="A133" s="231" t="s">
        <v>496</v>
      </c>
      <c r="B133" s="232" t="s">
        <v>497</v>
      </c>
      <c r="C133" s="232" t="s">
        <v>347</v>
      </c>
      <c r="D133" s="233">
        <f>SUM(D134)</f>
        <v>160000</v>
      </c>
      <c r="E133" s="233">
        <f>SUM(E134)</f>
        <v>171600</v>
      </c>
      <c r="F133" s="233">
        <f>SUM(F134)</f>
        <v>171600</v>
      </c>
    </row>
    <row r="134" spans="1:6" ht="46.5" customHeight="1" outlineLevel="1">
      <c r="A134" s="231" t="s">
        <v>498</v>
      </c>
      <c r="B134" s="232" t="s">
        <v>499</v>
      </c>
      <c r="C134" s="232" t="s">
        <v>347</v>
      </c>
      <c r="D134" s="233">
        <f>SUM(D135+D138)</f>
        <v>160000</v>
      </c>
      <c r="E134" s="233">
        <f>SUM(E135+E138)</f>
        <v>171600</v>
      </c>
      <c r="F134" s="233">
        <f>SUM(F135+F138)</f>
        <v>171600</v>
      </c>
    </row>
    <row r="135" spans="1:6" ht="74.25" customHeight="1" outlineLevel="2">
      <c r="A135" s="231" t="s">
        <v>500</v>
      </c>
      <c r="B135" s="232" t="s">
        <v>501</v>
      </c>
      <c r="C135" s="232" t="s">
        <v>347</v>
      </c>
      <c r="D135" s="233">
        <f>SUM(D136:D137)</f>
        <v>90000</v>
      </c>
      <c r="E135" s="233">
        <f>SUM(E136:E137)</f>
        <v>101600</v>
      </c>
      <c r="F135" s="233">
        <f>SUM(F136:F137)</f>
        <v>101600</v>
      </c>
    </row>
    <row r="136" spans="1:6" ht="28.5" customHeight="1" outlineLevel="3">
      <c r="A136" s="234" t="s">
        <v>364</v>
      </c>
      <c r="B136" s="235" t="s">
        <v>501</v>
      </c>
      <c r="C136" s="235" t="s">
        <v>365</v>
      </c>
      <c r="D136" s="236">
        <v>72000</v>
      </c>
      <c r="E136" s="236">
        <v>83600</v>
      </c>
      <c r="F136" s="236">
        <v>83600</v>
      </c>
    </row>
    <row r="137" spans="1:6" ht="61.5" customHeight="1" outlineLevel="3">
      <c r="A137" s="234" t="s">
        <v>374</v>
      </c>
      <c r="B137" s="235" t="s">
        <v>501</v>
      </c>
      <c r="C137" s="235" t="s">
        <v>375</v>
      </c>
      <c r="D137" s="236">
        <v>18000</v>
      </c>
      <c r="E137" s="236">
        <v>18000</v>
      </c>
      <c r="F137" s="236">
        <v>18000</v>
      </c>
    </row>
    <row r="138" spans="1:6" ht="78.75" outlineLevel="2">
      <c r="A138" s="231" t="s">
        <v>502</v>
      </c>
      <c r="B138" s="232" t="s">
        <v>503</v>
      </c>
      <c r="C138" s="232" t="s">
        <v>347</v>
      </c>
      <c r="D138" s="233">
        <f>SUM(D139:D140)</f>
        <v>70000</v>
      </c>
      <c r="E138" s="233">
        <f>SUM(E139:E140)</f>
        <v>70000</v>
      </c>
      <c r="F138" s="233">
        <f>SUM(F139:F140)</f>
        <v>70000</v>
      </c>
    </row>
    <row r="139" spans="1:6" ht="30" customHeight="1" outlineLevel="3">
      <c r="A139" s="234" t="s">
        <v>364</v>
      </c>
      <c r="B139" s="235" t="s">
        <v>503</v>
      </c>
      <c r="C139" s="235" t="s">
        <v>365</v>
      </c>
      <c r="D139" s="236">
        <v>55000</v>
      </c>
      <c r="E139" s="236">
        <v>55000</v>
      </c>
      <c r="F139" s="236">
        <v>55000</v>
      </c>
    </row>
    <row r="140" spans="1:6" ht="60.75" customHeight="1" outlineLevel="3">
      <c r="A140" s="234" t="s">
        <v>374</v>
      </c>
      <c r="B140" s="235" t="s">
        <v>503</v>
      </c>
      <c r="C140" s="235" t="s">
        <v>375</v>
      </c>
      <c r="D140" s="236">
        <v>15000</v>
      </c>
      <c r="E140" s="236">
        <v>15000</v>
      </c>
      <c r="F140" s="236">
        <v>15000</v>
      </c>
    </row>
    <row r="141" spans="1:6" ht="58.5" customHeight="1">
      <c r="A141" s="231" t="s">
        <v>504</v>
      </c>
      <c r="B141" s="232" t="s">
        <v>505</v>
      </c>
      <c r="C141" s="232" t="s">
        <v>347</v>
      </c>
      <c r="D141" s="233">
        <f>SUM(D142+D149)</f>
        <v>1025000</v>
      </c>
      <c r="E141" s="233">
        <f>SUM(E142+E149)</f>
        <v>45000</v>
      </c>
      <c r="F141" s="233">
        <f>SUM(F142+F149)</f>
        <v>45000</v>
      </c>
    </row>
    <row r="142" spans="1:6" ht="110.25" outlineLevel="1">
      <c r="A142" s="231" t="s">
        <v>506</v>
      </c>
      <c r="B142" s="232" t="s">
        <v>507</v>
      </c>
      <c r="C142" s="232" t="s">
        <v>347</v>
      </c>
      <c r="D142" s="233">
        <f>SUM(D143)</f>
        <v>1000000</v>
      </c>
      <c r="E142" s="233">
        <f>SUM(E143)</f>
        <v>0</v>
      </c>
      <c r="F142" s="233">
        <f>SUM(F143)</f>
        <v>0</v>
      </c>
    </row>
    <row r="143" spans="1:6" ht="29.25" customHeight="1" outlineLevel="1">
      <c r="A143" s="231" t="s">
        <v>508</v>
      </c>
      <c r="B143" s="232" t="s">
        <v>509</v>
      </c>
      <c r="C143" s="232" t="s">
        <v>347</v>
      </c>
      <c r="D143" s="233">
        <f>SUM(D144+D147)</f>
        <v>1000000</v>
      </c>
      <c r="E143" s="233">
        <f>SUM(E144+E147)</f>
        <v>0</v>
      </c>
      <c r="F143" s="233">
        <f>SUM(F144+F147)</f>
        <v>0</v>
      </c>
    </row>
    <row r="144" spans="1:6" ht="93" customHeight="1" outlineLevel="2">
      <c r="A144" s="231" t="s">
        <v>510</v>
      </c>
      <c r="B144" s="232" t="s">
        <v>511</v>
      </c>
      <c r="C144" s="232" t="s">
        <v>347</v>
      </c>
      <c r="D144" s="233">
        <f>SUM(D145:D146)</f>
        <v>934074</v>
      </c>
      <c r="E144" s="233">
        <f>SUM(E145:E146)</f>
        <v>0</v>
      </c>
      <c r="F144" s="233">
        <f>SUM(F145:F146)</f>
        <v>0</v>
      </c>
    </row>
    <row r="145" spans="1:6" ht="91.5" customHeight="1" outlineLevel="3">
      <c r="A145" s="234" t="s">
        <v>354</v>
      </c>
      <c r="B145" s="235" t="s">
        <v>511</v>
      </c>
      <c r="C145" s="235" t="s">
        <v>355</v>
      </c>
      <c r="D145" s="236">
        <v>856336</v>
      </c>
      <c r="E145" s="236"/>
      <c r="F145" s="236"/>
    </row>
    <row r="146" spans="1:6" ht="44.25" customHeight="1" outlineLevel="3">
      <c r="A146" s="234" t="s">
        <v>356</v>
      </c>
      <c r="B146" s="235" t="s">
        <v>511</v>
      </c>
      <c r="C146" s="235" t="s">
        <v>357</v>
      </c>
      <c r="D146" s="236">
        <v>77738</v>
      </c>
      <c r="E146" s="236"/>
      <c r="F146" s="236"/>
    </row>
    <row r="147" spans="1:6" ht="120.75" customHeight="1" outlineLevel="2">
      <c r="A147" s="231" t="s">
        <v>512</v>
      </c>
      <c r="B147" s="232" t="s">
        <v>513</v>
      </c>
      <c r="C147" s="232" t="s">
        <v>347</v>
      </c>
      <c r="D147" s="233">
        <f>SUM(D148)</f>
        <v>65926</v>
      </c>
      <c r="E147" s="233">
        <f>SUM(E148)</f>
        <v>0</v>
      </c>
      <c r="F147" s="233">
        <f>SUM(F148)</f>
        <v>0</v>
      </c>
    </row>
    <row r="148" spans="1:6" ht="42" customHeight="1" outlineLevel="3">
      <c r="A148" s="234" t="s">
        <v>356</v>
      </c>
      <c r="B148" s="235" t="s">
        <v>513</v>
      </c>
      <c r="C148" s="235" t="s">
        <v>357</v>
      </c>
      <c r="D148" s="236">
        <v>65926</v>
      </c>
      <c r="E148" s="236"/>
      <c r="F148" s="236"/>
    </row>
    <row r="149" spans="1:6" ht="47.25" outlineLevel="1">
      <c r="A149" s="231" t="s">
        <v>514</v>
      </c>
      <c r="B149" s="232" t="s">
        <v>515</v>
      </c>
      <c r="C149" s="232" t="s">
        <v>347</v>
      </c>
      <c r="D149" s="233">
        <f>SUM(D150)</f>
        <v>25000</v>
      </c>
      <c r="E149" s="233">
        <f>SUM(E150)</f>
        <v>45000</v>
      </c>
      <c r="F149" s="233">
        <f>SUM(F150)</f>
        <v>45000</v>
      </c>
    </row>
    <row r="150" spans="1:6" ht="47.25" outlineLevel="1">
      <c r="A150" s="231" t="s">
        <v>516</v>
      </c>
      <c r="B150" s="232" t="s">
        <v>517</v>
      </c>
      <c r="C150" s="232" t="s">
        <v>347</v>
      </c>
      <c r="D150" s="233">
        <f>SUM(D151+D153+D155+D157)</f>
        <v>25000</v>
      </c>
      <c r="E150" s="233">
        <f>SUM(E151+E153+E155+E157)</f>
        <v>45000</v>
      </c>
      <c r="F150" s="233">
        <f>SUM(F151+F153+F155+F157)</f>
        <v>45000</v>
      </c>
    </row>
    <row r="151" spans="1:6" ht="58.5" customHeight="1" outlineLevel="2">
      <c r="A151" s="231" t="s">
        <v>518</v>
      </c>
      <c r="B151" s="232" t="s">
        <v>519</v>
      </c>
      <c r="C151" s="232" t="s">
        <v>347</v>
      </c>
      <c r="D151" s="233">
        <f>SUM(D152)</f>
        <v>2000</v>
      </c>
      <c r="E151" s="233">
        <f>SUM(E152)</f>
        <v>2000</v>
      </c>
      <c r="F151" s="233">
        <f>SUM(F152)</f>
        <v>2000</v>
      </c>
    </row>
    <row r="152" spans="1:6" ht="45" customHeight="1" outlineLevel="3">
      <c r="A152" s="234" t="s">
        <v>356</v>
      </c>
      <c r="B152" s="235" t="s">
        <v>519</v>
      </c>
      <c r="C152" s="235" t="s">
        <v>357</v>
      </c>
      <c r="D152" s="236">
        <v>2000</v>
      </c>
      <c r="E152" s="236">
        <v>2000</v>
      </c>
      <c r="F152" s="236">
        <v>2000</v>
      </c>
    </row>
    <row r="153" spans="1:6" ht="44.25" customHeight="1" outlineLevel="2">
      <c r="A153" s="231" t="s">
        <v>520</v>
      </c>
      <c r="B153" s="232" t="s">
        <v>521</v>
      </c>
      <c r="C153" s="232" t="s">
        <v>347</v>
      </c>
      <c r="D153" s="233">
        <f>SUM(D154)</f>
        <v>3000</v>
      </c>
      <c r="E153" s="233">
        <f>SUM(E154)</f>
        <v>3000</v>
      </c>
      <c r="F153" s="233">
        <f>SUM(F154)</f>
        <v>3000</v>
      </c>
    </row>
    <row r="154" spans="1:6" ht="44.25" customHeight="1" outlineLevel="3">
      <c r="A154" s="234" t="s">
        <v>356</v>
      </c>
      <c r="B154" s="235" t="s">
        <v>521</v>
      </c>
      <c r="C154" s="235" t="s">
        <v>357</v>
      </c>
      <c r="D154" s="236">
        <v>3000</v>
      </c>
      <c r="E154" s="236">
        <v>3000</v>
      </c>
      <c r="F154" s="236">
        <v>3000</v>
      </c>
    </row>
    <row r="155" spans="1:6" ht="60.75" customHeight="1" outlineLevel="2">
      <c r="A155" s="231" t="s">
        <v>522</v>
      </c>
      <c r="B155" s="232" t="s">
        <v>523</v>
      </c>
      <c r="C155" s="232" t="s">
        <v>347</v>
      </c>
      <c r="D155" s="233">
        <f>SUM(D156)</f>
        <v>10000</v>
      </c>
      <c r="E155" s="233">
        <f>SUM(E156)</f>
        <v>20000</v>
      </c>
      <c r="F155" s="233">
        <f>SUM(F156)</f>
        <v>20000</v>
      </c>
    </row>
    <row r="156" spans="1:6" ht="15.75" outlineLevel="3">
      <c r="A156" s="234" t="s">
        <v>358</v>
      </c>
      <c r="B156" s="235" t="s">
        <v>523</v>
      </c>
      <c r="C156" s="235" t="s">
        <v>359</v>
      </c>
      <c r="D156" s="236">
        <v>10000</v>
      </c>
      <c r="E156" s="236">
        <v>20000</v>
      </c>
      <c r="F156" s="236">
        <v>20000</v>
      </c>
    </row>
    <row r="157" spans="1:6" ht="77.25" customHeight="1" outlineLevel="2">
      <c r="A157" s="231" t="s">
        <v>524</v>
      </c>
      <c r="B157" s="232" t="s">
        <v>525</v>
      </c>
      <c r="C157" s="232" t="s">
        <v>347</v>
      </c>
      <c r="D157" s="233">
        <v>10000</v>
      </c>
      <c r="E157" s="233">
        <v>20000</v>
      </c>
      <c r="F157" s="233">
        <v>20000</v>
      </c>
    </row>
    <row r="158" spans="1:6" ht="15.75" outlineLevel="3">
      <c r="A158" s="234" t="s">
        <v>358</v>
      </c>
      <c r="B158" s="235" t="s">
        <v>525</v>
      </c>
      <c r="C158" s="235" t="s">
        <v>359</v>
      </c>
      <c r="D158" s="236">
        <v>10000</v>
      </c>
      <c r="E158" s="236">
        <v>20000</v>
      </c>
      <c r="F158" s="236">
        <v>20000</v>
      </c>
    </row>
    <row r="159" spans="1:6" ht="60" customHeight="1">
      <c r="A159" s="231" t="s">
        <v>526</v>
      </c>
      <c r="B159" s="232" t="s">
        <v>527</v>
      </c>
      <c r="C159" s="232" t="s">
        <v>347</v>
      </c>
      <c r="D159" s="233">
        <f>SUM(D160+D166)</f>
        <v>4971653</v>
      </c>
      <c r="E159" s="233">
        <f>SUM(E160+E166)</f>
        <v>6374037</v>
      </c>
      <c r="F159" s="233">
        <f>SUM(F160+F166)</f>
        <v>6374037</v>
      </c>
    </row>
    <row r="160" spans="1:6" ht="44.25" customHeight="1" outlineLevel="1">
      <c r="A160" s="231" t="s">
        <v>528</v>
      </c>
      <c r="B160" s="232" t="s">
        <v>529</v>
      </c>
      <c r="C160" s="232" t="s">
        <v>347</v>
      </c>
      <c r="D160" s="233">
        <f>SUM(D161)</f>
        <v>3971653</v>
      </c>
      <c r="E160" s="233">
        <f>SUM(E161)</f>
        <v>5374037</v>
      </c>
      <c r="F160" s="233">
        <f>SUM(F161)</f>
        <v>5374037</v>
      </c>
    </row>
    <row r="161" spans="1:6" ht="26.25" customHeight="1" outlineLevel="1">
      <c r="A161" s="231" t="s">
        <v>530</v>
      </c>
      <c r="B161" s="232" t="s">
        <v>531</v>
      </c>
      <c r="C161" s="232" t="s">
        <v>347</v>
      </c>
      <c r="D161" s="233">
        <f>SUM(D162+D164)</f>
        <v>3971653</v>
      </c>
      <c r="E161" s="233">
        <f>SUM(E162+E164)</f>
        <v>5374037</v>
      </c>
      <c r="F161" s="233">
        <f>SUM(F162+F164)</f>
        <v>5374037</v>
      </c>
    </row>
    <row r="162" spans="1:6" ht="47.25" customHeight="1" outlineLevel="2">
      <c r="A162" s="231" t="s">
        <v>532</v>
      </c>
      <c r="B162" s="232" t="s">
        <v>533</v>
      </c>
      <c r="C162" s="232" t="s">
        <v>347</v>
      </c>
      <c r="D162" s="233">
        <f>SUM(D163)</f>
        <v>3483843</v>
      </c>
      <c r="E162" s="233">
        <f>SUM(E163)</f>
        <v>5374037</v>
      </c>
      <c r="F162" s="233">
        <f>SUM(F163)</f>
        <v>5374037</v>
      </c>
    </row>
    <row r="163" spans="1:6" ht="44.25" customHeight="1" outlineLevel="3">
      <c r="A163" s="234" t="s">
        <v>356</v>
      </c>
      <c r="B163" s="235" t="s">
        <v>533</v>
      </c>
      <c r="C163" s="235" t="s">
        <v>357</v>
      </c>
      <c r="D163" s="236">
        <v>3483843</v>
      </c>
      <c r="E163" s="236">
        <v>5374037</v>
      </c>
      <c r="F163" s="236">
        <v>5374037</v>
      </c>
    </row>
    <row r="164" spans="1:6" ht="41.25" customHeight="1" outlineLevel="2">
      <c r="A164" s="231" t="s">
        <v>534</v>
      </c>
      <c r="B164" s="232" t="s">
        <v>535</v>
      </c>
      <c r="C164" s="232" t="s">
        <v>347</v>
      </c>
      <c r="D164" s="233">
        <f>SUM(D165)</f>
        <v>487810</v>
      </c>
      <c r="E164" s="233">
        <f>SUM(E165)</f>
        <v>0</v>
      </c>
      <c r="F164" s="233">
        <f>SUM(F165)</f>
        <v>0</v>
      </c>
    </row>
    <row r="165" spans="1:6" ht="42" customHeight="1" outlineLevel="3">
      <c r="A165" s="234" t="s">
        <v>536</v>
      </c>
      <c r="B165" s="235" t="s">
        <v>535</v>
      </c>
      <c r="C165" s="235" t="s">
        <v>537</v>
      </c>
      <c r="D165" s="236">
        <v>487810</v>
      </c>
      <c r="E165" s="236"/>
      <c r="F165" s="236"/>
    </row>
    <row r="166" spans="1:6" ht="47.25" outlineLevel="1">
      <c r="A166" s="231" t="s">
        <v>538</v>
      </c>
      <c r="B166" s="232" t="s">
        <v>539</v>
      </c>
      <c r="C166" s="232" t="s">
        <v>347</v>
      </c>
      <c r="D166" s="233">
        <f aca="true" t="shared" si="7" ref="D166:F168">SUM(D167)</f>
        <v>1000000</v>
      </c>
      <c r="E166" s="233">
        <f t="shared" si="7"/>
        <v>1000000</v>
      </c>
      <c r="F166" s="233">
        <f t="shared" si="7"/>
        <v>1000000</v>
      </c>
    </row>
    <row r="167" spans="1:6" ht="47.25" outlineLevel="1">
      <c r="A167" s="231" t="s">
        <v>540</v>
      </c>
      <c r="B167" s="232" t="s">
        <v>541</v>
      </c>
      <c r="C167" s="232" t="s">
        <v>347</v>
      </c>
      <c r="D167" s="233">
        <f t="shared" si="7"/>
        <v>1000000</v>
      </c>
      <c r="E167" s="233">
        <f t="shared" si="7"/>
        <v>1000000</v>
      </c>
      <c r="F167" s="233">
        <f t="shared" si="7"/>
        <v>1000000</v>
      </c>
    </row>
    <row r="168" spans="1:6" ht="76.5" customHeight="1" outlineLevel="2">
      <c r="A168" s="231" t="s">
        <v>542</v>
      </c>
      <c r="B168" s="232" t="s">
        <v>543</v>
      </c>
      <c r="C168" s="232" t="s">
        <v>347</v>
      </c>
      <c r="D168" s="233">
        <f t="shared" si="7"/>
        <v>1000000</v>
      </c>
      <c r="E168" s="233">
        <f t="shared" si="7"/>
        <v>1000000</v>
      </c>
      <c r="F168" s="233">
        <f t="shared" si="7"/>
        <v>1000000</v>
      </c>
    </row>
    <row r="169" spans="1:6" ht="15.75" outlineLevel="3">
      <c r="A169" s="234" t="s">
        <v>358</v>
      </c>
      <c r="B169" s="235" t="s">
        <v>543</v>
      </c>
      <c r="C169" s="235" t="s">
        <v>359</v>
      </c>
      <c r="D169" s="236">
        <v>1000000</v>
      </c>
      <c r="E169" s="236">
        <v>1000000</v>
      </c>
      <c r="F169" s="236">
        <v>1000000</v>
      </c>
    </row>
    <row r="170" spans="1:6" ht="60.75" customHeight="1">
      <c r="A170" s="231" t="s">
        <v>544</v>
      </c>
      <c r="B170" s="232" t="s">
        <v>545</v>
      </c>
      <c r="C170" s="232" t="s">
        <v>347</v>
      </c>
      <c r="D170" s="233">
        <f aca="true" t="shared" si="8" ref="D170:F172">SUM(D171)</f>
        <v>1677800</v>
      </c>
      <c r="E170" s="233">
        <f t="shared" si="8"/>
        <v>1608000</v>
      </c>
      <c r="F170" s="233">
        <f t="shared" si="8"/>
        <v>1608000</v>
      </c>
    </row>
    <row r="171" spans="1:6" ht="77.25" customHeight="1" outlineLevel="1">
      <c r="A171" s="231" t="s">
        <v>546</v>
      </c>
      <c r="B171" s="232" t="s">
        <v>547</v>
      </c>
      <c r="C171" s="232" t="s">
        <v>347</v>
      </c>
      <c r="D171" s="233">
        <f t="shared" si="8"/>
        <v>1677800</v>
      </c>
      <c r="E171" s="233">
        <f t="shared" si="8"/>
        <v>1608000</v>
      </c>
      <c r="F171" s="233">
        <f t="shared" si="8"/>
        <v>1608000</v>
      </c>
    </row>
    <row r="172" spans="1:6" ht="57" customHeight="1" outlineLevel="1">
      <c r="A172" s="231" t="s">
        <v>548</v>
      </c>
      <c r="B172" s="232" t="s">
        <v>549</v>
      </c>
      <c r="C172" s="232" t="s">
        <v>347</v>
      </c>
      <c r="D172" s="233">
        <f t="shared" si="8"/>
        <v>1677800</v>
      </c>
      <c r="E172" s="233">
        <f t="shared" si="8"/>
        <v>1608000</v>
      </c>
      <c r="F172" s="233">
        <f t="shared" si="8"/>
        <v>1608000</v>
      </c>
    </row>
    <row r="173" spans="1:6" ht="59.25" customHeight="1" outlineLevel="2">
      <c r="A173" s="231" t="s">
        <v>550</v>
      </c>
      <c r="B173" s="232" t="s">
        <v>551</v>
      </c>
      <c r="C173" s="232" t="s">
        <v>347</v>
      </c>
      <c r="D173" s="233">
        <f>SUM(D174:D176)</f>
        <v>1677800</v>
      </c>
      <c r="E173" s="233">
        <f>SUM(E174:E176)</f>
        <v>1608000</v>
      </c>
      <c r="F173" s="233">
        <f>SUM(F174:F176)</f>
        <v>1608000</v>
      </c>
    </row>
    <row r="174" spans="1:6" ht="90.75" customHeight="1" outlineLevel="3">
      <c r="A174" s="234" t="s">
        <v>354</v>
      </c>
      <c r="B174" s="235" t="s">
        <v>551</v>
      </c>
      <c r="C174" s="235" t="s">
        <v>355</v>
      </c>
      <c r="D174" s="236">
        <v>1516000</v>
      </c>
      <c r="E174" s="236">
        <v>1516000</v>
      </c>
      <c r="F174" s="236">
        <v>1516000</v>
      </c>
    </row>
    <row r="175" spans="1:6" ht="44.25" customHeight="1" outlineLevel="3">
      <c r="A175" s="234" t="s">
        <v>356</v>
      </c>
      <c r="B175" s="235" t="s">
        <v>551</v>
      </c>
      <c r="C175" s="235" t="s">
        <v>357</v>
      </c>
      <c r="D175" s="236">
        <v>159800</v>
      </c>
      <c r="E175" s="236">
        <v>90000</v>
      </c>
      <c r="F175" s="236">
        <v>90000</v>
      </c>
    </row>
    <row r="176" spans="1:6" ht="15.75" outlineLevel="3">
      <c r="A176" s="234" t="s">
        <v>358</v>
      </c>
      <c r="B176" s="235" t="s">
        <v>551</v>
      </c>
      <c r="C176" s="235" t="s">
        <v>359</v>
      </c>
      <c r="D176" s="236">
        <v>2000</v>
      </c>
      <c r="E176" s="236">
        <v>2000</v>
      </c>
      <c r="F176" s="236">
        <v>2000</v>
      </c>
    </row>
    <row r="177" spans="1:6" ht="75.75" customHeight="1">
      <c r="A177" s="231" t="s">
        <v>552</v>
      </c>
      <c r="B177" s="232" t="s">
        <v>553</v>
      </c>
      <c r="C177" s="232" t="s">
        <v>347</v>
      </c>
      <c r="D177" s="233">
        <f>SUM(D178+D182)</f>
        <v>3901600</v>
      </c>
      <c r="E177" s="233">
        <f>SUM(E178+E182)</f>
        <v>3597700</v>
      </c>
      <c r="F177" s="233">
        <f>SUM(F178+F182)</f>
        <v>3459400</v>
      </c>
    </row>
    <row r="178" spans="1:6" ht="123.75" customHeight="1" outlineLevel="1">
      <c r="A178" s="231" t="s">
        <v>554</v>
      </c>
      <c r="B178" s="232" t="s">
        <v>555</v>
      </c>
      <c r="C178" s="232" t="s">
        <v>347</v>
      </c>
      <c r="D178" s="233">
        <f aca="true" t="shared" si="9" ref="D178:F180">SUM(D179)</f>
        <v>200000</v>
      </c>
      <c r="E178" s="233">
        <f t="shared" si="9"/>
        <v>200000</v>
      </c>
      <c r="F178" s="233">
        <f t="shared" si="9"/>
        <v>200000</v>
      </c>
    </row>
    <row r="179" spans="1:6" ht="45" customHeight="1" outlineLevel="1">
      <c r="A179" s="231" t="s">
        <v>556</v>
      </c>
      <c r="B179" s="232" t="s">
        <v>557</v>
      </c>
      <c r="C179" s="232" t="s">
        <v>347</v>
      </c>
      <c r="D179" s="233">
        <f t="shared" si="9"/>
        <v>200000</v>
      </c>
      <c r="E179" s="233">
        <f t="shared" si="9"/>
        <v>200000</v>
      </c>
      <c r="F179" s="233">
        <f t="shared" si="9"/>
        <v>200000</v>
      </c>
    </row>
    <row r="180" spans="1:6" ht="29.25" customHeight="1" outlineLevel="2">
      <c r="A180" s="234" t="s">
        <v>558</v>
      </c>
      <c r="B180" s="235" t="s">
        <v>559</v>
      </c>
      <c r="C180" s="235" t="s">
        <v>347</v>
      </c>
      <c r="D180" s="236">
        <f t="shared" si="9"/>
        <v>200000</v>
      </c>
      <c r="E180" s="236">
        <f t="shared" si="9"/>
        <v>200000</v>
      </c>
      <c r="F180" s="236">
        <f t="shared" si="9"/>
        <v>200000</v>
      </c>
    </row>
    <row r="181" spans="1:6" ht="15.75" outlineLevel="3">
      <c r="A181" s="234" t="s">
        <v>358</v>
      </c>
      <c r="B181" s="235" t="s">
        <v>559</v>
      </c>
      <c r="C181" s="235" t="s">
        <v>359</v>
      </c>
      <c r="D181" s="236">
        <v>200000</v>
      </c>
      <c r="E181" s="236">
        <v>200000</v>
      </c>
      <c r="F181" s="236">
        <v>200000</v>
      </c>
    </row>
    <row r="182" spans="1:6" ht="58.5" customHeight="1" outlineLevel="1">
      <c r="A182" s="231" t="s">
        <v>560</v>
      </c>
      <c r="B182" s="232" t="s">
        <v>561</v>
      </c>
      <c r="C182" s="232" t="s">
        <v>347</v>
      </c>
      <c r="D182" s="233">
        <f aca="true" t="shared" si="10" ref="D182:F183">SUM(D183)</f>
        <v>3701600</v>
      </c>
      <c r="E182" s="233">
        <f t="shared" si="10"/>
        <v>3397700</v>
      </c>
      <c r="F182" s="233">
        <f t="shared" si="10"/>
        <v>3259400</v>
      </c>
    </row>
    <row r="183" spans="1:6" ht="60.75" customHeight="1" outlineLevel="1">
      <c r="A183" s="231" t="s">
        <v>402</v>
      </c>
      <c r="B183" s="232" t="s">
        <v>562</v>
      </c>
      <c r="C183" s="232" t="s">
        <v>347</v>
      </c>
      <c r="D183" s="233">
        <f t="shared" si="10"/>
        <v>3701600</v>
      </c>
      <c r="E183" s="233">
        <f t="shared" si="10"/>
        <v>3397700</v>
      </c>
      <c r="F183" s="233">
        <f t="shared" si="10"/>
        <v>3259400</v>
      </c>
    </row>
    <row r="184" spans="1:6" ht="44.25" customHeight="1" outlineLevel="2">
      <c r="A184" s="231" t="s">
        <v>563</v>
      </c>
      <c r="B184" s="232" t="s">
        <v>564</v>
      </c>
      <c r="C184" s="232" t="s">
        <v>347</v>
      </c>
      <c r="D184" s="233">
        <f>SUM(D185:D187)</f>
        <v>3701600</v>
      </c>
      <c r="E184" s="233">
        <f>SUM(E185:E187)</f>
        <v>3397700</v>
      </c>
      <c r="F184" s="233">
        <f>SUM(F185:F187)</f>
        <v>3259400</v>
      </c>
    </row>
    <row r="185" spans="1:6" ht="92.25" customHeight="1" outlineLevel="3">
      <c r="A185" s="234" t="s">
        <v>354</v>
      </c>
      <c r="B185" s="235" t="s">
        <v>564</v>
      </c>
      <c r="C185" s="235" t="s">
        <v>355</v>
      </c>
      <c r="D185" s="236">
        <v>3351500</v>
      </c>
      <c r="E185" s="236">
        <v>3351500</v>
      </c>
      <c r="F185" s="236">
        <v>3259400</v>
      </c>
    </row>
    <row r="186" spans="1:6" ht="45" customHeight="1" outlineLevel="3">
      <c r="A186" s="234" t="s">
        <v>356</v>
      </c>
      <c r="B186" s="235" t="s">
        <v>564</v>
      </c>
      <c r="C186" s="235" t="s">
        <v>357</v>
      </c>
      <c r="D186" s="236">
        <v>348000</v>
      </c>
      <c r="E186" s="236">
        <v>46200</v>
      </c>
      <c r="F186" s="236"/>
    </row>
    <row r="187" spans="1:6" ht="15.75" outlineLevel="3">
      <c r="A187" s="234" t="s">
        <v>358</v>
      </c>
      <c r="B187" s="235" t="s">
        <v>564</v>
      </c>
      <c r="C187" s="235" t="s">
        <v>359</v>
      </c>
      <c r="D187" s="236">
        <v>2100</v>
      </c>
      <c r="E187" s="236"/>
      <c r="F187" s="236"/>
    </row>
    <row r="188" spans="1:6" ht="57" customHeight="1">
      <c r="A188" s="231" t="s">
        <v>565</v>
      </c>
      <c r="B188" s="232" t="s">
        <v>566</v>
      </c>
      <c r="C188" s="232" t="s">
        <v>347</v>
      </c>
      <c r="D188" s="233">
        <f>SUM(D189+D195+D200+D207+D213+D219)</f>
        <v>18986500</v>
      </c>
      <c r="E188" s="233">
        <f>SUM(E189+E195+E200+E207+E213+E219)</f>
        <v>16249570</v>
      </c>
      <c r="F188" s="233">
        <f>SUM(F189+F195+F200+F207+F213+F219)</f>
        <v>15161090</v>
      </c>
    </row>
    <row r="189" spans="1:6" ht="29.25" customHeight="1" outlineLevel="1">
      <c r="A189" s="231" t="s">
        <v>567</v>
      </c>
      <c r="B189" s="232" t="s">
        <v>568</v>
      </c>
      <c r="C189" s="232" t="s">
        <v>347</v>
      </c>
      <c r="D189" s="233">
        <f>SUM(D190)</f>
        <v>96000</v>
      </c>
      <c r="E189" s="233">
        <f>SUM(E190)</f>
        <v>60000</v>
      </c>
      <c r="F189" s="233">
        <f>SUM(F190)</f>
        <v>60000</v>
      </c>
    </row>
    <row r="190" spans="1:6" ht="28.5" customHeight="1" outlineLevel="1">
      <c r="A190" s="231" t="s">
        <v>569</v>
      </c>
      <c r="B190" s="232" t="s">
        <v>570</v>
      </c>
      <c r="C190" s="232" t="s">
        <v>347</v>
      </c>
      <c r="D190" s="233">
        <f>SUM(D191+D193)</f>
        <v>96000</v>
      </c>
      <c r="E190" s="233">
        <f>SUM(E191+E193)</f>
        <v>60000</v>
      </c>
      <c r="F190" s="233">
        <f>SUM(F191+F193)</f>
        <v>60000</v>
      </c>
    </row>
    <row r="191" spans="1:6" ht="45.75" customHeight="1" outlineLevel="2">
      <c r="A191" s="231" t="s">
        <v>571</v>
      </c>
      <c r="B191" s="232" t="s">
        <v>572</v>
      </c>
      <c r="C191" s="232" t="s">
        <v>347</v>
      </c>
      <c r="D191" s="233">
        <v>36000</v>
      </c>
      <c r="E191" s="233">
        <v>0</v>
      </c>
      <c r="F191" s="233">
        <v>0</v>
      </c>
    </row>
    <row r="192" spans="1:6" ht="15.75" outlineLevel="3">
      <c r="A192" s="234" t="s">
        <v>358</v>
      </c>
      <c r="B192" s="235" t="s">
        <v>572</v>
      </c>
      <c r="C192" s="235" t="s">
        <v>359</v>
      </c>
      <c r="D192" s="236">
        <v>36000</v>
      </c>
      <c r="E192" s="236"/>
      <c r="F192" s="236"/>
    </row>
    <row r="193" spans="1:6" ht="59.25" customHeight="1" outlineLevel="2">
      <c r="A193" s="231" t="s">
        <v>573</v>
      </c>
      <c r="B193" s="232" t="s">
        <v>574</v>
      </c>
      <c r="C193" s="232" t="s">
        <v>347</v>
      </c>
      <c r="D193" s="233">
        <v>60000</v>
      </c>
      <c r="E193" s="233">
        <v>60000</v>
      </c>
      <c r="F193" s="233">
        <v>60000</v>
      </c>
    </row>
    <row r="194" spans="1:6" ht="45.75" customHeight="1" outlineLevel="3">
      <c r="A194" s="234" t="s">
        <v>356</v>
      </c>
      <c r="B194" s="235" t="s">
        <v>574</v>
      </c>
      <c r="C194" s="235" t="s">
        <v>357</v>
      </c>
      <c r="D194" s="236">
        <v>60000</v>
      </c>
      <c r="E194" s="236">
        <v>60000</v>
      </c>
      <c r="F194" s="236">
        <v>60000</v>
      </c>
    </row>
    <row r="195" spans="1:6" ht="30.75" customHeight="1" outlineLevel="1">
      <c r="A195" s="231" t="s">
        <v>575</v>
      </c>
      <c r="B195" s="232" t="s">
        <v>576</v>
      </c>
      <c r="C195" s="232" t="s">
        <v>347</v>
      </c>
      <c r="D195" s="233">
        <v>968500</v>
      </c>
      <c r="E195" s="233">
        <v>818500</v>
      </c>
      <c r="F195" s="233">
        <v>818500</v>
      </c>
    </row>
    <row r="196" spans="1:6" ht="29.25" customHeight="1" outlineLevel="1">
      <c r="A196" s="231" t="s">
        <v>577</v>
      </c>
      <c r="B196" s="232" t="s">
        <v>578</v>
      </c>
      <c r="C196" s="232" t="s">
        <v>347</v>
      </c>
      <c r="D196" s="233">
        <f>SUM(D197)</f>
        <v>968500</v>
      </c>
      <c r="E196" s="233">
        <f>SUM(E197)</f>
        <v>818500</v>
      </c>
      <c r="F196" s="233">
        <f>SUM(F197)</f>
        <v>818500</v>
      </c>
    </row>
    <row r="197" spans="1:6" ht="60" customHeight="1" outlineLevel="2">
      <c r="A197" s="231" t="s">
        <v>579</v>
      </c>
      <c r="B197" s="232" t="s">
        <v>580</v>
      </c>
      <c r="C197" s="232" t="s">
        <v>347</v>
      </c>
      <c r="D197" s="233">
        <f>SUM(D198:D199)</f>
        <v>968500</v>
      </c>
      <c r="E197" s="233">
        <f>SUM(E198:E199)</f>
        <v>818500</v>
      </c>
      <c r="F197" s="233">
        <v>818500</v>
      </c>
    </row>
    <row r="198" spans="1:6" ht="45" customHeight="1" outlineLevel="3">
      <c r="A198" s="234" t="s">
        <v>356</v>
      </c>
      <c r="B198" s="235" t="s">
        <v>580</v>
      </c>
      <c r="C198" s="235" t="s">
        <v>357</v>
      </c>
      <c r="D198" s="236">
        <v>14500</v>
      </c>
      <c r="E198" s="236">
        <v>12100</v>
      </c>
      <c r="F198" s="236">
        <v>12100</v>
      </c>
    </row>
    <row r="199" spans="1:6" ht="31.5" outlineLevel="3">
      <c r="A199" s="234" t="s">
        <v>364</v>
      </c>
      <c r="B199" s="235" t="s">
        <v>580</v>
      </c>
      <c r="C199" s="235" t="s">
        <v>365</v>
      </c>
      <c r="D199" s="236">
        <v>954000</v>
      </c>
      <c r="E199" s="236">
        <v>806400</v>
      </c>
      <c r="F199" s="236">
        <v>806400</v>
      </c>
    </row>
    <row r="200" spans="1:6" ht="44.25" customHeight="1" outlineLevel="1">
      <c r="A200" s="231" t="s">
        <v>581</v>
      </c>
      <c r="B200" s="232" t="s">
        <v>582</v>
      </c>
      <c r="C200" s="232" t="s">
        <v>347</v>
      </c>
      <c r="D200" s="233">
        <f>SUM(D201+D204)</f>
        <v>227000</v>
      </c>
      <c r="E200" s="233">
        <f>SUM(E201+E204)</f>
        <v>0</v>
      </c>
      <c r="F200" s="233">
        <f>SUM(F201+F204)</f>
        <v>0</v>
      </c>
    </row>
    <row r="201" spans="1:6" ht="45" customHeight="1" outlineLevel="1">
      <c r="A201" s="231" t="s">
        <v>583</v>
      </c>
      <c r="B201" s="232" t="s">
        <v>584</v>
      </c>
      <c r="C201" s="232" t="s">
        <v>347</v>
      </c>
      <c r="D201" s="233">
        <f>SUM(D202)</f>
        <v>170000</v>
      </c>
      <c r="E201" s="233">
        <f>SUM(E202)</f>
        <v>0</v>
      </c>
      <c r="F201" s="233">
        <f>SUM(F202)</f>
        <v>0</v>
      </c>
    </row>
    <row r="202" spans="1:6" ht="90.75" customHeight="1" outlineLevel="2">
      <c r="A202" s="231" t="s">
        <v>585</v>
      </c>
      <c r="B202" s="232" t="s">
        <v>586</v>
      </c>
      <c r="C202" s="232" t="s">
        <v>347</v>
      </c>
      <c r="D202" s="233">
        <v>170000</v>
      </c>
      <c r="E202" s="233">
        <v>0</v>
      </c>
      <c r="F202" s="233">
        <v>0</v>
      </c>
    </row>
    <row r="203" spans="1:6" ht="45" customHeight="1" outlineLevel="3">
      <c r="A203" s="234" t="s">
        <v>356</v>
      </c>
      <c r="B203" s="235" t="s">
        <v>586</v>
      </c>
      <c r="C203" s="235" t="s">
        <v>357</v>
      </c>
      <c r="D203" s="236">
        <v>170000</v>
      </c>
      <c r="E203" s="236"/>
      <c r="F203" s="236"/>
    </row>
    <row r="204" spans="1:6" ht="29.25" customHeight="1" outlineLevel="3">
      <c r="A204" s="231" t="s">
        <v>587</v>
      </c>
      <c r="B204" s="232" t="s">
        <v>588</v>
      </c>
      <c r="C204" s="232" t="s">
        <v>347</v>
      </c>
      <c r="D204" s="233">
        <f>SUM(D205)</f>
        <v>57000</v>
      </c>
      <c r="E204" s="233">
        <f>SUM(E205)</f>
        <v>0</v>
      </c>
      <c r="F204" s="233">
        <f>SUM(F205)</f>
        <v>0</v>
      </c>
    </row>
    <row r="205" spans="1:6" ht="15.75" outlineLevel="2">
      <c r="A205" s="231" t="s">
        <v>589</v>
      </c>
      <c r="B205" s="232" t="s">
        <v>590</v>
      </c>
      <c r="C205" s="232" t="s">
        <v>347</v>
      </c>
      <c r="D205" s="233">
        <v>57000</v>
      </c>
      <c r="E205" s="233">
        <v>0</v>
      </c>
      <c r="F205" s="233">
        <v>0</v>
      </c>
    </row>
    <row r="206" spans="1:6" ht="45" customHeight="1" outlineLevel="3">
      <c r="A206" s="234" t="s">
        <v>356</v>
      </c>
      <c r="B206" s="235" t="s">
        <v>590</v>
      </c>
      <c r="C206" s="235" t="s">
        <v>357</v>
      </c>
      <c r="D206" s="236">
        <v>57000</v>
      </c>
      <c r="E206" s="236"/>
      <c r="F206" s="236"/>
    </row>
    <row r="207" spans="1:6" ht="60.75" customHeight="1" outlineLevel="1">
      <c r="A207" s="231" t="s">
        <v>591</v>
      </c>
      <c r="B207" s="232" t="s">
        <v>592</v>
      </c>
      <c r="C207" s="232" t="s">
        <v>347</v>
      </c>
      <c r="D207" s="233">
        <f>SUM(D208)</f>
        <v>200000</v>
      </c>
      <c r="E207" s="233">
        <f>SUM(E208)</f>
        <v>190000</v>
      </c>
      <c r="F207" s="233">
        <f>SUM(F208)</f>
        <v>190000</v>
      </c>
    </row>
    <row r="208" spans="1:6" ht="31.5" outlineLevel="1">
      <c r="A208" s="231" t="s">
        <v>593</v>
      </c>
      <c r="B208" s="232" t="s">
        <v>594</v>
      </c>
      <c r="C208" s="232" t="s">
        <v>347</v>
      </c>
      <c r="D208" s="233">
        <f>SUM(D209+D211)</f>
        <v>200000</v>
      </c>
      <c r="E208" s="233">
        <f>SUM(E209+E211)</f>
        <v>190000</v>
      </c>
      <c r="F208" s="233">
        <f>SUM(F209+F211)</f>
        <v>190000</v>
      </c>
    </row>
    <row r="209" spans="1:6" ht="47.25" outlineLevel="2">
      <c r="A209" s="231" t="s">
        <v>595</v>
      </c>
      <c r="B209" s="232" t="s">
        <v>596</v>
      </c>
      <c r="C209" s="232" t="s">
        <v>347</v>
      </c>
      <c r="D209" s="233">
        <v>100000</v>
      </c>
      <c r="E209" s="233">
        <v>90000</v>
      </c>
      <c r="F209" s="233">
        <v>90000</v>
      </c>
    </row>
    <row r="210" spans="1:6" ht="47.25" outlineLevel="3">
      <c r="A210" s="234" t="s">
        <v>356</v>
      </c>
      <c r="B210" s="235" t="s">
        <v>596</v>
      </c>
      <c r="C210" s="235" t="s">
        <v>357</v>
      </c>
      <c r="D210" s="236">
        <v>100000</v>
      </c>
      <c r="E210" s="236">
        <v>90000</v>
      </c>
      <c r="F210" s="236">
        <v>90000</v>
      </c>
    </row>
    <row r="211" spans="1:6" ht="30" customHeight="1" outlineLevel="2">
      <c r="A211" s="231" t="s">
        <v>597</v>
      </c>
      <c r="B211" s="232" t="s">
        <v>598</v>
      </c>
      <c r="C211" s="232" t="s">
        <v>347</v>
      </c>
      <c r="D211" s="233">
        <v>100000</v>
      </c>
      <c r="E211" s="233">
        <v>100000</v>
      </c>
      <c r="F211" s="233">
        <v>100000</v>
      </c>
    </row>
    <row r="212" spans="1:6" ht="45" customHeight="1" outlineLevel="3">
      <c r="A212" s="234" t="s">
        <v>356</v>
      </c>
      <c r="B212" s="235" t="s">
        <v>598</v>
      </c>
      <c r="C212" s="235" t="s">
        <v>357</v>
      </c>
      <c r="D212" s="236">
        <v>100000</v>
      </c>
      <c r="E212" s="236">
        <v>100000</v>
      </c>
      <c r="F212" s="236">
        <v>100000</v>
      </c>
    </row>
    <row r="213" spans="1:6" ht="31.5" outlineLevel="1">
      <c r="A213" s="231" t="s">
        <v>599</v>
      </c>
      <c r="B213" s="232" t="s">
        <v>600</v>
      </c>
      <c r="C213" s="232" t="s">
        <v>347</v>
      </c>
      <c r="D213" s="233">
        <f>SUM(D214)</f>
        <v>68000</v>
      </c>
      <c r="E213" s="233">
        <f>SUM(E214)</f>
        <v>0</v>
      </c>
      <c r="F213" s="233">
        <f>SUM(F214)</f>
        <v>0</v>
      </c>
    </row>
    <row r="214" spans="1:6" ht="31.5" outlineLevel="1">
      <c r="A214" s="231" t="s">
        <v>601</v>
      </c>
      <c r="B214" s="232" t="s">
        <v>602</v>
      </c>
      <c r="C214" s="232" t="s">
        <v>347</v>
      </c>
      <c r="D214" s="233">
        <f>SUM(D215+D217)</f>
        <v>68000</v>
      </c>
      <c r="E214" s="233">
        <f>SUM(E215+E217)</f>
        <v>0</v>
      </c>
      <c r="F214" s="233">
        <f>SUM(F215+F217)</f>
        <v>0</v>
      </c>
    </row>
    <row r="215" spans="1:6" ht="15.75" outlineLevel="2">
      <c r="A215" s="231" t="s">
        <v>603</v>
      </c>
      <c r="B215" s="232" t="s">
        <v>604</v>
      </c>
      <c r="C215" s="232" t="s">
        <v>347</v>
      </c>
      <c r="D215" s="233">
        <v>38000</v>
      </c>
      <c r="E215" s="233">
        <v>0</v>
      </c>
      <c r="F215" s="233">
        <v>0</v>
      </c>
    </row>
    <row r="216" spans="1:6" ht="44.25" customHeight="1" outlineLevel="3">
      <c r="A216" s="234" t="s">
        <v>356</v>
      </c>
      <c r="B216" s="235" t="s">
        <v>604</v>
      </c>
      <c r="C216" s="235" t="s">
        <v>357</v>
      </c>
      <c r="D216" s="236">
        <v>38000</v>
      </c>
      <c r="E216" s="236">
        <v>0</v>
      </c>
      <c r="F216" s="236">
        <v>0</v>
      </c>
    </row>
    <row r="217" spans="1:6" ht="15.75" outlineLevel="2">
      <c r="A217" s="231" t="s">
        <v>605</v>
      </c>
      <c r="B217" s="232" t="s">
        <v>606</v>
      </c>
      <c r="C217" s="232" t="s">
        <v>347</v>
      </c>
      <c r="D217" s="233">
        <v>30000</v>
      </c>
      <c r="E217" s="233">
        <v>0</v>
      </c>
      <c r="F217" s="233">
        <v>0</v>
      </c>
    </row>
    <row r="218" spans="1:6" ht="47.25" outlineLevel="3">
      <c r="A218" s="234" t="s">
        <v>356</v>
      </c>
      <c r="B218" s="235" t="s">
        <v>606</v>
      </c>
      <c r="C218" s="235" t="s">
        <v>357</v>
      </c>
      <c r="D218" s="236">
        <v>30000</v>
      </c>
      <c r="E218" s="236">
        <v>0</v>
      </c>
      <c r="F218" s="236">
        <v>0</v>
      </c>
    </row>
    <row r="219" spans="1:6" ht="60" customHeight="1" outlineLevel="1">
      <c r="A219" s="231" t="s">
        <v>607</v>
      </c>
      <c r="B219" s="232" t="s">
        <v>608</v>
      </c>
      <c r="C219" s="232" t="s">
        <v>347</v>
      </c>
      <c r="D219" s="233">
        <f>SUM(D220)</f>
        <v>17427000</v>
      </c>
      <c r="E219" s="233">
        <f>SUM(E220)</f>
        <v>15181070</v>
      </c>
      <c r="F219" s="233">
        <f>SUM(F220)</f>
        <v>14092590</v>
      </c>
    </row>
    <row r="220" spans="1:6" ht="59.25" customHeight="1" outlineLevel="1">
      <c r="A220" s="231" t="s">
        <v>402</v>
      </c>
      <c r="B220" s="232" t="s">
        <v>609</v>
      </c>
      <c r="C220" s="232" t="s">
        <v>347</v>
      </c>
      <c r="D220" s="233">
        <f>SUM(D221+D225)</f>
        <v>17427000</v>
      </c>
      <c r="E220" s="233">
        <f>SUM(E221+E225)</f>
        <v>15181070</v>
      </c>
      <c r="F220" s="233">
        <f>SUM(F221+F225)</f>
        <v>14092590</v>
      </c>
    </row>
    <row r="221" spans="1:6" ht="45" customHeight="1" outlineLevel="2">
      <c r="A221" s="231" t="s">
        <v>610</v>
      </c>
      <c r="B221" s="235" t="s">
        <v>611</v>
      </c>
      <c r="C221" s="235" t="s">
        <v>347</v>
      </c>
      <c r="D221" s="233">
        <v>17417000</v>
      </c>
      <c r="E221" s="233">
        <v>15181070</v>
      </c>
      <c r="F221" s="233">
        <v>14092590</v>
      </c>
    </row>
    <row r="222" spans="1:6" ht="90" customHeight="1" outlineLevel="3">
      <c r="A222" s="234" t="s">
        <v>354</v>
      </c>
      <c r="B222" s="235" t="s">
        <v>611</v>
      </c>
      <c r="C222" s="235" t="s">
        <v>355</v>
      </c>
      <c r="D222" s="236">
        <v>14861000</v>
      </c>
      <c r="E222" s="236">
        <v>14861000</v>
      </c>
      <c r="F222" s="236">
        <v>14092590</v>
      </c>
    </row>
    <row r="223" spans="1:6" ht="45.75" customHeight="1" outlineLevel="3">
      <c r="A223" s="234" t="s">
        <v>356</v>
      </c>
      <c r="B223" s="235" t="s">
        <v>611</v>
      </c>
      <c r="C223" s="235" t="s">
        <v>357</v>
      </c>
      <c r="D223" s="236">
        <v>2529800</v>
      </c>
      <c r="E223" s="236">
        <v>320070</v>
      </c>
      <c r="F223" s="236">
        <v>0</v>
      </c>
    </row>
    <row r="224" spans="1:6" ht="15.75" outlineLevel="3">
      <c r="A224" s="231" t="s">
        <v>358</v>
      </c>
      <c r="B224" s="235" t="s">
        <v>611</v>
      </c>
      <c r="C224" s="235" t="s">
        <v>359</v>
      </c>
      <c r="D224" s="233">
        <v>26200</v>
      </c>
      <c r="E224" s="233">
        <v>0</v>
      </c>
      <c r="F224" s="233">
        <v>0</v>
      </c>
    </row>
    <row r="225" spans="1:6" ht="44.25" customHeight="1" outlineLevel="3">
      <c r="A225" s="231" t="s">
        <v>612</v>
      </c>
      <c r="B225" s="232" t="s">
        <v>613</v>
      </c>
      <c r="C225" s="232" t="s">
        <v>347</v>
      </c>
      <c r="D225" s="233">
        <f>SUM(D226)</f>
        <v>10000</v>
      </c>
      <c r="E225" s="233">
        <f>SUM(E226)</f>
        <v>0</v>
      </c>
      <c r="F225" s="233">
        <f>SUM(F226)</f>
        <v>0</v>
      </c>
    </row>
    <row r="226" spans="1:6" ht="60" customHeight="1" outlineLevel="2">
      <c r="A226" s="231" t="s">
        <v>614</v>
      </c>
      <c r="B226" s="232" t="s">
        <v>615</v>
      </c>
      <c r="C226" s="232" t="s">
        <v>347</v>
      </c>
      <c r="D226" s="233">
        <v>10000</v>
      </c>
      <c r="E226" s="233">
        <v>0</v>
      </c>
      <c r="F226" s="233">
        <v>0</v>
      </c>
    </row>
    <row r="227" spans="1:6" ht="47.25" outlineLevel="3">
      <c r="A227" s="234" t="s">
        <v>356</v>
      </c>
      <c r="B227" s="235" t="s">
        <v>615</v>
      </c>
      <c r="C227" s="235" t="s">
        <v>357</v>
      </c>
      <c r="D227" s="236">
        <v>10000</v>
      </c>
      <c r="E227" s="236"/>
      <c r="F227" s="236"/>
    </row>
    <row r="228" spans="1:6" ht="63">
      <c r="A228" s="231" t="s">
        <v>616</v>
      </c>
      <c r="B228" s="232" t="s">
        <v>617</v>
      </c>
      <c r="C228" s="232" t="s">
        <v>347</v>
      </c>
      <c r="D228" s="233">
        <f>SUM(D229+D235)</f>
        <v>180000</v>
      </c>
      <c r="E228" s="233">
        <f>SUM(E229+E235)</f>
        <v>128600</v>
      </c>
      <c r="F228" s="233">
        <f>SUM(F229+F235)</f>
        <v>128600</v>
      </c>
    </row>
    <row r="229" spans="1:6" ht="42.75" customHeight="1" outlineLevel="1">
      <c r="A229" s="231" t="s">
        <v>618</v>
      </c>
      <c r="B229" s="232" t="s">
        <v>619</v>
      </c>
      <c r="C229" s="232" t="s">
        <v>347</v>
      </c>
      <c r="D229" s="233">
        <f>SUM(D230)</f>
        <v>50000</v>
      </c>
      <c r="E229" s="233">
        <f>SUM(E230)</f>
        <v>50000</v>
      </c>
      <c r="F229" s="233">
        <f>SUM(F230)</f>
        <v>50000</v>
      </c>
    </row>
    <row r="230" spans="1:6" ht="45" customHeight="1" outlineLevel="1">
      <c r="A230" s="231" t="s">
        <v>620</v>
      </c>
      <c r="B230" s="232" t="s">
        <v>621</v>
      </c>
      <c r="C230" s="232" t="s">
        <v>347</v>
      </c>
      <c r="D230" s="233">
        <f>SUM(D231+D233)</f>
        <v>50000</v>
      </c>
      <c r="E230" s="233">
        <f>SUM(E231+E233)</f>
        <v>50000</v>
      </c>
      <c r="F230" s="233">
        <f>SUM(F231+F233)</f>
        <v>50000</v>
      </c>
    </row>
    <row r="231" spans="1:6" ht="44.25" customHeight="1" outlineLevel="2">
      <c r="A231" s="231" t="s">
        <v>622</v>
      </c>
      <c r="B231" s="232" t="s">
        <v>623</v>
      </c>
      <c r="C231" s="232" t="s">
        <v>347</v>
      </c>
      <c r="D231" s="233">
        <f>SUM(D232)</f>
        <v>35000</v>
      </c>
      <c r="E231" s="233">
        <f>SUM(E232)</f>
        <v>35000</v>
      </c>
      <c r="F231" s="233">
        <f>SUM(F232)</f>
        <v>35000</v>
      </c>
    </row>
    <row r="232" spans="1:6" ht="42.75" customHeight="1" outlineLevel="3">
      <c r="A232" s="234" t="s">
        <v>356</v>
      </c>
      <c r="B232" s="235" t="s">
        <v>623</v>
      </c>
      <c r="C232" s="235" t="s">
        <v>357</v>
      </c>
      <c r="D232" s="236">
        <v>35000</v>
      </c>
      <c r="E232" s="236">
        <v>35000</v>
      </c>
      <c r="F232" s="236">
        <v>35000</v>
      </c>
    </row>
    <row r="233" spans="1:6" ht="75.75" customHeight="1" outlineLevel="2">
      <c r="A233" s="231" t="s">
        <v>624</v>
      </c>
      <c r="B233" s="232" t="s">
        <v>625</v>
      </c>
      <c r="C233" s="232" t="s">
        <v>347</v>
      </c>
      <c r="D233" s="233">
        <f>SUM(D234)</f>
        <v>15000</v>
      </c>
      <c r="E233" s="233">
        <f>SUM(E234)</f>
        <v>15000</v>
      </c>
      <c r="F233" s="233">
        <f>SUM(F234)</f>
        <v>15000</v>
      </c>
    </row>
    <row r="234" spans="1:6" ht="42.75" customHeight="1" outlineLevel="3">
      <c r="A234" s="234" t="s">
        <v>356</v>
      </c>
      <c r="B234" s="235" t="s">
        <v>625</v>
      </c>
      <c r="C234" s="235" t="s">
        <v>357</v>
      </c>
      <c r="D234" s="236">
        <v>15000</v>
      </c>
      <c r="E234" s="236">
        <v>15000</v>
      </c>
      <c r="F234" s="236">
        <v>15000</v>
      </c>
    </row>
    <row r="235" spans="1:6" ht="42" customHeight="1" outlineLevel="1">
      <c r="A235" s="231" t="s">
        <v>626</v>
      </c>
      <c r="B235" s="232" t="s">
        <v>627</v>
      </c>
      <c r="C235" s="232" t="s">
        <v>347</v>
      </c>
      <c r="D235" s="233">
        <f>SUM(D236)</f>
        <v>130000</v>
      </c>
      <c r="E235" s="233">
        <f>SUM(E236)</f>
        <v>78600</v>
      </c>
      <c r="F235" s="233">
        <f>SUM(F236)</f>
        <v>78600</v>
      </c>
    </row>
    <row r="236" spans="1:6" ht="31.5" outlineLevel="1">
      <c r="A236" s="231" t="s">
        <v>628</v>
      </c>
      <c r="B236" s="232" t="s">
        <v>629</v>
      </c>
      <c r="C236" s="232" t="s">
        <v>347</v>
      </c>
      <c r="D236" s="233">
        <f>SUM(D237+D239)</f>
        <v>130000</v>
      </c>
      <c r="E236" s="233">
        <f>SUM(E237+E239)</f>
        <v>78600</v>
      </c>
      <c r="F236" s="233">
        <f>SUM(F237+F239)</f>
        <v>78600</v>
      </c>
    </row>
    <row r="237" spans="1:6" ht="44.25" customHeight="1" outlineLevel="2">
      <c r="A237" s="231" t="s">
        <v>630</v>
      </c>
      <c r="B237" s="232" t="s">
        <v>631</v>
      </c>
      <c r="C237" s="232" t="s">
        <v>347</v>
      </c>
      <c r="D237" s="233">
        <v>70000</v>
      </c>
      <c r="E237" s="233">
        <v>13500</v>
      </c>
      <c r="F237" s="233">
        <v>13500</v>
      </c>
    </row>
    <row r="238" spans="1:6" ht="44.25" customHeight="1" outlineLevel="3">
      <c r="A238" s="234" t="s">
        <v>356</v>
      </c>
      <c r="B238" s="235" t="s">
        <v>631</v>
      </c>
      <c r="C238" s="235" t="s">
        <v>357</v>
      </c>
      <c r="D238" s="236">
        <v>70000</v>
      </c>
      <c r="E238" s="236">
        <v>13500</v>
      </c>
      <c r="F238" s="236">
        <v>13500</v>
      </c>
    </row>
    <row r="239" spans="1:6" ht="43.5" customHeight="1" outlineLevel="2">
      <c r="A239" s="231" t="s">
        <v>632</v>
      </c>
      <c r="B239" s="232" t="s">
        <v>633</v>
      </c>
      <c r="C239" s="232" t="s">
        <v>347</v>
      </c>
      <c r="D239" s="233">
        <v>60000</v>
      </c>
      <c r="E239" s="233">
        <v>65100</v>
      </c>
      <c r="F239" s="233">
        <v>65100</v>
      </c>
    </row>
    <row r="240" spans="1:6" ht="43.5" customHeight="1" outlineLevel="3">
      <c r="A240" s="234" t="s">
        <v>356</v>
      </c>
      <c r="B240" s="235" t="s">
        <v>633</v>
      </c>
      <c r="C240" s="235" t="s">
        <v>357</v>
      </c>
      <c r="D240" s="236">
        <v>60000</v>
      </c>
      <c r="E240" s="236">
        <v>65100</v>
      </c>
      <c r="F240" s="236">
        <v>65100</v>
      </c>
    </row>
    <row r="241" spans="1:6" ht="60.75" customHeight="1">
      <c r="A241" s="231" t="s">
        <v>634</v>
      </c>
      <c r="B241" s="232" t="s">
        <v>635</v>
      </c>
      <c r="C241" s="232" t="s">
        <v>347</v>
      </c>
      <c r="D241" s="233">
        <f>SUM(D242)</f>
        <v>156787.2</v>
      </c>
      <c r="E241" s="233">
        <f>SUM(E242)</f>
        <v>173300</v>
      </c>
      <c r="F241" s="233">
        <f>SUM(F242)</f>
        <v>173300</v>
      </c>
    </row>
    <row r="242" spans="1:6" ht="15.75" outlineLevel="1">
      <c r="A242" s="231" t="s">
        <v>636</v>
      </c>
      <c r="B242" s="232" t="s">
        <v>637</v>
      </c>
      <c r="C242" s="232" t="s">
        <v>347</v>
      </c>
      <c r="D242" s="233">
        <f>SUM(D243+D245)</f>
        <v>156787.2</v>
      </c>
      <c r="E242" s="233">
        <f>SUM(E243+E245)</f>
        <v>173300</v>
      </c>
      <c r="F242" s="233">
        <f>SUM(F243+F245)</f>
        <v>173300</v>
      </c>
    </row>
    <row r="243" spans="1:6" ht="47.25" outlineLevel="2">
      <c r="A243" s="231" t="s">
        <v>638</v>
      </c>
      <c r="B243" s="232" t="s">
        <v>639</v>
      </c>
      <c r="C243" s="232" t="s">
        <v>347</v>
      </c>
      <c r="D243" s="233">
        <v>150000</v>
      </c>
      <c r="E243" s="233">
        <v>173300</v>
      </c>
      <c r="F243" s="233">
        <v>173300</v>
      </c>
    </row>
    <row r="244" spans="1:6" ht="62.25" customHeight="1" outlineLevel="3">
      <c r="A244" s="234" t="s">
        <v>374</v>
      </c>
      <c r="B244" s="235" t="s">
        <v>639</v>
      </c>
      <c r="C244" s="235" t="s">
        <v>375</v>
      </c>
      <c r="D244" s="236">
        <v>150000</v>
      </c>
      <c r="E244" s="236">
        <v>173300</v>
      </c>
      <c r="F244" s="236">
        <v>173300</v>
      </c>
    </row>
    <row r="245" spans="1:6" ht="45.75" customHeight="1" outlineLevel="2">
      <c r="A245" s="231" t="s">
        <v>640</v>
      </c>
      <c r="B245" s="232" t="s">
        <v>641</v>
      </c>
      <c r="C245" s="232" t="s">
        <v>347</v>
      </c>
      <c r="D245" s="233">
        <f>SUM(D246)</f>
        <v>6787.2</v>
      </c>
      <c r="E245" s="233">
        <f>SUM(E246)</f>
        <v>0</v>
      </c>
      <c r="F245" s="233">
        <f>SUM(F246)</f>
        <v>0</v>
      </c>
    </row>
    <row r="246" spans="1:6" ht="47.25" outlineLevel="3">
      <c r="A246" s="234" t="s">
        <v>356</v>
      </c>
      <c r="B246" s="235" t="s">
        <v>641</v>
      </c>
      <c r="C246" s="235" t="s">
        <v>357</v>
      </c>
      <c r="D246" s="236">
        <v>6787.2</v>
      </c>
      <c r="E246" s="236"/>
      <c r="F246" s="236"/>
    </row>
    <row r="247" spans="1:6" ht="77.25" customHeight="1">
      <c r="A247" s="231" t="s">
        <v>642</v>
      </c>
      <c r="B247" s="232" t="s">
        <v>643</v>
      </c>
      <c r="C247" s="232" t="s">
        <v>347</v>
      </c>
      <c r="D247" s="233">
        <f aca="true" t="shared" si="11" ref="D247:F248">SUM(D248)</f>
        <v>4900</v>
      </c>
      <c r="E247" s="233">
        <f t="shared" si="11"/>
        <v>0</v>
      </c>
      <c r="F247" s="233">
        <f t="shared" si="11"/>
        <v>0</v>
      </c>
    </row>
    <row r="248" spans="1:6" ht="15.75" outlineLevel="1">
      <c r="A248" s="231" t="s">
        <v>636</v>
      </c>
      <c r="B248" s="232" t="s">
        <v>644</v>
      </c>
      <c r="C248" s="232" t="s">
        <v>347</v>
      </c>
      <c r="D248" s="233">
        <f t="shared" si="11"/>
        <v>4900</v>
      </c>
      <c r="E248" s="233">
        <f t="shared" si="11"/>
        <v>0</v>
      </c>
      <c r="F248" s="233">
        <f t="shared" si="11"/>
        <v>0</v>
      </c>
    </row>
    <row r="249" spans="1:6" ht="63" outlineLevel="2">
      <c r="A249" s="231" t="s">
        <v>645</v>
      </c>
      <c r="B249" s="235" t="s">
        <v>646</v>
      </c>
      <c r="C249" s="235" t="s">
        <v>347</v>
      </c>
      <c r="D249" s="233">
        <v>4900</v>
      </c>
      <c r="E249" s="233">
        <v>0</v>
      </c>
      <c r="F249" s="233">
        <v>0</v>
      </c>
    </row>
    <row r="250" spans="1:6" ht="15.75" outlineLevel="3">
      <c r="A250" s="234" t="s">
        <v>647</v>
      </c>
      <c r="B250" s="235" t="s">
        <v>646</v>
      </c>
      <c r="C250" s="235" t="s">
        <v>648</v>
      </c>
      <c r="D250" s="236">
        <v>4900</v>
      </c>
      <c r="E250" s="236"/>
      <c r="F250" s="236"/>
    </row>
    <row r="251" spans="1:6" ht="15.75">
      <c r="A251" s="237" t="s">
        <v>649</v>
      </c>
      <c r="B251" s="237"/>
      <c r="C251" s="237"/>
      <c r="D251" s="238">
        <f>SUM(D10+D74+D83+D88+D93+D102+D141+D159+D170+D177+D188+D228+D241+D247)</f>
        <v>149095919.1</v>
      </c>
      <c r="E251" s="238">
        <f>SUM(E10+E74+E83+E88+E93+E102+E141+E159+E170+E177+E188+E228+E241+E247)</f>
        <v>78457707</v>
      </c>
      <c r="F251" s="238">
        <f>SUM(F10+F74+F83+F88+F93+F102+F141+F159+F170+F177+F188+F228+F241+F247)</f>
        <v>74336927</v>
      </c>
    </row>
    <row r="252" spans="1:6" ht="12.75">
      <c r="A252" s="239"/>
      <c r="B252" s="239"/>
      <c r="C252" s="239"/>
      <c r="D252" s="239"/>
      <c r="E252" s="239"/>
      <c r="F252" s="239"/>
    </row>
  </sheetData>
  <sheetProtection/>
  <mergeCells count="6">
    <mergeCell ref="A5:F5"/>
    <mergeCell ref="A7:A8"/>
    <mergeCell ref="B7:B8"/>
    <mergeCell ref="C7:C8"/>
    <mergeCell ref="D7:F7"/>
    <mergeCell ref="A251:C251"/>
  </mergeCells>
  <printOptions/>
  <pageMargins left="0.7874015748031497" right="0.1968503937007874" top="0.3937007874015748" bottom="0.1968503937007874" header="0" footer="0"/>
  <pageSetup fitToHeight="0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H214"/>
  <sheetViews>
    <sheetView showGridLines="0" zoomScalePageLayoutView="0" workbookViewId="0" topLeftCell="A1">
      <pane ySplit="9" topLeftCell="A184" activePane="bottomLeft" state="frozen"/>
      <selection pane="topLeft" activeCell="A1" sqref="A1"/>
      <selection pane="bottomLeft" activeCell="A201" sqref="A201"/>
    </sheetView>
  </sheetViews>
  <sheetFormatPr defaultColWidth="9.140625" defaultRowHeight="15" outlineLevelRow="4"/>
  <cols>
    <col min="1" max="1" width="44.00390625" style="224" customWidth="1"/>
    <col min="2" max="2" width="7.7109375" style="224" customWidth="1"/>
    <col min="3" max="3" width="8.421875" style="224" customWidth="1"/>
    <col min="4" max="4" width="11.421875" style="224" customWidth="1"/>
    <col min="5" max="5" width="7.7109375" style="224" customWidth="1"/>
    <col min="6" max="6" width="11.00390625" style="224" customWidth="1"/>
    <col min="7" max="8" width="10.8515625" style="224" customWidth="1"/>
    <col min="9" max="16384" width="9.140625" style="224" customWidth="1"/>
  </cols>
  <sheetData>
    <row r="1" spans="1:8" ht="15.75">
      <c r="A1" s="240"/>
      <c r="B1" s="240"/>
      <c r="C1" s="240"/>
      <c r="D1" s="240"/>
      <c r="E1" s="240"/>
      <c r="F1" s="240"/>
      <c r="G1" s="239"/>
      <c r="H1" s="225" t="s">
        <v>650</v>
      </c>
    </row>
    <row r="2" spans="1:8" ht="15.75">
      <c r="A2" s="240"/>
      <c r="B2" s="240"/>
      <c r="C2" s="240"/>
      <c r="D2" s="240"/>
      <c r="E2" s="240"/>
      <c r="F2" s="240"/>
      <c r="G2" s="239"/>
      <c r="H2" s="225" t="s">
        <v>17</v>
      </c>
    </row>
    <row r="3" spans="1:8" ht="15.75">
      <c r="A3" s="240"/>
      <c r="B3" s="240"/>
      <c r="C3" s="240"/>
      <c r="D3" s="240"/>
      <c r="E3" s="240"/>
      <c r="F3" s="240"/>
      <c r="G3" s="239"/>
      <c r="H3" s="225" t="s">
        <v>651</v>
      </c>
    </row>
    <row r="4" spans="1:8" ht="12.75">
      <c r="A4" s="241"/>
      <c r="B4" s="241"/>
      <c r="C4" s="241"/>
      <c r="D4" s="241"/>
      <c r="E4" s="241"/>
      <c r="F4" s="239"/>
      <c r="G4" s="239"/>
      <c r="H4" s="239"/>
    </row>
    <row r="5" spans="1:8" ht="39" customHeight="1">
      <c r="A5" s="226" t="s">
        <v>652</v>
      </c>
      <c r="B5" s="226"/>
      <c r="C5" s="226"/>
      <c r="D5" s="226"/>
      <c r="E5" s="226"/>
      <c r="F5" s="226"/>
      <c r="G5" s="227"/>
      <c r="H5" s="227"/>
    </row>
    <row r="6" spans="1:8" ht="21.75" customHeight="1">
      <c r="A6" s="242"/>
      <c r="B6" s="242"/>
      <c r="C6" s="242"/>
      <c r="D6" s="242"/>
      <c r="E6" s="242"/>
      <c r="F6" s="242"/>
      <c r="G6" s="243"/>
      <c r="H6" s="243"/>
    </row>
    <row r="7" spans="1:8" ht="39" customHeight="1">
      <c r="A7" s="244" t="s">
        <v>342</v>
      </c>
      <c r="B7" s="244" t="s">
        <v>653</v>
      </c>
      <c r="C7" s="244" t="s">
        <v>654</v>
      </c>
      <c r="D7" s="244" t="s">
        <v>343</v>
      </c>
      <c r="E7" s="244" t="s">
        <v>655</v>
      </c>
      <c r="F7" s="245" t="s">
        <v>30</v>
      </c>
      <c r="G7" s="246"/>
      <c r="H7" s="247"/>
    </row>
    <row r="8" spans="1:8" ht="15.75">
      <c r="A8" s="248"/>
      <c r="B8" s="248"/>
      <c r="C8" s="248"/>
      <c r="D8" s="248"/>
      <c r="E8" s="248"/>
      <c r="F8" s="249" t="s">
        <v>31</v>
      </c>
      <c r="G8" s="249" t="s">
        <v>32</v>
      </c>
      <c r="H8" s="249" t="s">
        <v>33</v>
      </c>
    </row>
    <row r="9" spans="1:8" ht="15.75">
      <c r="A9" s="249">
        <v>1</v>
      </c>
      <c r="B9" s="249">
        <v>2</v>
      </c>
      <c r="C9" s="249">
        <v>3</v>
      </c>
      <c r="D9" s="249">
        <v>4</v>
      </c>
      <c r="E9" s="249">
        <v>5</v>
      </c>
      <c r="F9" s="249">
        <v>6</v>
      </c>
      <c r="G9" s="249">
        <v>7</v>
      </c>
      <c r="H9" s="249">
        <v>8</v>
      </c>
    </row>
    <row r="10" spans="1:8" ht="47.25">
      <c r="A10" s="250" t="s">
        <v>656</v>
      </c>
      <c r="B10" s="251" t="s">
        <v>657</v>
      </c>
      <c r="C10" s="251" t="s">
        <v>658</v>
      </c>
      <c r="D10" s="251" t="s">
        <v>659</v>
      </c>
      <c r="E10" s="251" t="s">
        <v>347</v>
      </c>
      <c r="F10" s="233">
        <f>SUM(F11+F47+F51+F76+F103+F112)</f>
        <v>27624015.2</v>
      </c>
      <c r="G10" s="233">
        <f>SUM(G11+G47+G51+G76+G103+G112)</f>
        <v>24582207</v>
      </c>
      <c r="H10" s="233">
        <f>SUM(H11+H47+H51+H76+H103+H112)</f>
        <v>23350427</v>
      </c>
    </row>
    <row r="11" spans="1:8" ht="31.5" outlineLevel="1">
      <c r="A11" s="250" t="s">
        <v>660</v>
      </c>
      <c r="B11" s="251" t="s">
        <v>657</v>
      </c>
      <c r="C11" s="251" t="s">
        <v>661</v>
      </c>
      <c r="D11" s="251" t="s">
        <v>659</v>
      </c>
      <c r="E11" s="251" t="s">
        <v>347</v>
      </c>
      <c r="F11" s="233">
        <f>SUM(F12+F20+F23)</f>
        <v>19377462.2</v>
      </c>
      <c r="G11" s="233">
        <f>SUM(G12+G20+G23)</f>
        <v>15431070</v>
      </c>
      <c r="H11" s="233">
        <f>SUM(H12+H20+H23)</f>
        <v>14342590</v>
      </c>
    </row>
    <row r="12" spans="1:8" ht="94.5" outlineLevel="2">
      <c r="A12" s="250" t="s">
        <v>662</v>
      </c>
      <c r="B12" s="251" t="s">
        <v>657</v>
      </c>
      <c r="C12" s="251" t="s">
        <v>663</v>
      </c>
      <c r="D12" s="251" t="s">
        <v>659</v>
      </c>
      <c r="E12" s="251" t="s">
        <v>347</v>
      </c>
      <c r="F12" s="233">
        <f>SUM(F13+F16)</f>
        <v>17779675</v>
      </c>
      <c r="G12" s="233">
        <f>SUM(G13+G16)</f>
        <v>15181070</v>
      </c>
      <c r="H12" s="233">
        <f>SUM(H13+H16)</f>
        <v>14092590</v>
      </c>
    </row>
    <row r="13" spans="1:8" ht="63" outlineLevel="3">
      <c r="A13" s="250" t="s">
        <v>664</v>
      </c>
      <c r="B13" s="252" t="s">
        <v>657</v>
      </c>
      <c r="C13" s="251" t="s">
        <v>663</v>
      </c>
      <c r="D13" s="251" t="s">
        <v>486</v>
      </c>
      <c r="E13" s="251" t="s">
        <v>347</v>
      </c>
      <c r="F13" s="233">
        <f>SUM(F14:F15)</f>
        <v>362675</v>
      </c>
      <c r="G13" s="233">
        <f>SUM(G14:G15)</f>
        <v>0</v>
      </c>
      <c r="H13" s="233">
        <f>SUM(H14:H15)</f>
        <v>0</v>
      </c>
    </row>
    <row r="14" spans="1:8" ht="94.5" outlineLevel="4">
      <c r="A14" s="253" t="s">
        <v>665</v>
      </c>
      <c r="B14" s="252" t="s">
        <v>657</v>
      </c>
      <c r="C14" s="252" t="s">
        <v>663</v>
      </c>
      <c r="D14" s="252" t="s">
        <v>486</v>
      </c>
      <c r="E14" s="252" t="s">
        <v>355</v>
      </c>
      <c r="F14" s="236">
        <v>304100</v>
      </c>
      <c r="G14" s="236"/>
      <c r="H14" s="236"/>
    </row>
    <row r="15" spans="1:8" ht="47.25" outlineLevel="4">
      <c r="A15" s="253" t="s">
        <v>666</v>
      </c>
      <c r="B15" s="252" t="s">
        <v>657</v>
      </c>
      <c r="C15" s="252" t="s">
        <v>663</v>
      </c>
      <c r="D15" s="252" t="s">
        <v>486</v>
      </c>
      <c r="E15" s="252" t="s">
        <v>357</v>
      </c>
      <c r="F15" s="236">
        <v>58575</v>
      </c>
      <c r="G15" s="236"/>
      <c r="H15" s="236"/>
    </row>
    <row r="16" spans="1:8" ht="47.25" outlineLevel="3">
      <c r="A16" s="250" t="s">
        <v>667</v>
      </c>
      <c r="B16" s="251" t="s">
        <v>657</v>
      </c>
      <c r="C16" s="251" t="s">
        <v>663</v>
      </c>
      <c r="D16" s="251" t="s">
        <v>611</v>
      </c>
      <c r="E16" s="251" t="s">
        <v>347</v>
      </c>
      <c r="F16" s="233">
        <f>SUM(F17:F19)</f>
        <v>17417000</v>
      </c>
      <c r="G16" s="233">
        <f>SUM(G17:G19)</f>
        <v>15181070</v>
      </c>
      <c r="H16" s="233">
        <f>SUM(H17:H19)</f>
        <v>14092590</v>
      </c>
    </row>
    <row r="17" spans="1:8" ht="94.5" outlineLevel="4">
      <c r="A17" s="253" t="s">
        <v>665</v>
      </c>
      <c r="B17" s="252" t="s">
        <v>657</v>
      </c>
      <c r="C17" s="252" t="s">
        <v>663</v>
      </c>
      <c r="D17" s="252" t="s">
        <v>611</v>
      </c>
      <c r="E17" s="252" t="s">
        <v>355</v>
      </c>
      <c r="F17" s="236">
        <v>14861000</v>
      </c>
      <c r="G17" s="236">
        <v>14861000</v>
      </c>
      <c r="H17" s="236">
        <v>14092590</v>
      </c>
    </row>
    <row r="18" spans="1:8" ht="47.25" outlineLevel="4">
      <c r="A18" s="253" t="s">
        <v>666</v>
      </c>
      <c r="B18" s="252" t="s">
        <v>657</v>
      </c>
      <c r="C18" s="252" t="s">
        <v>663</v>
      </c>
      <c r="D18" s="252" t="s">
        <v>611</v>
      </c>
      <c r="E18" s="252" t="s">
        <v>357</v>
      </c>
      <c r="F18" s="236">
        <v>2529800</v>
      </c>
      <c r="G18" s="236">
        <v>320070</v>
      </c>
      <c r="H18" s="236">
        <v>0</v>
      </c>
    </row>
    <row r="19" spans="1:8" ht="15.75" outlineLevel="4">
      <c r="A19" s="253" t="s">
        <v>668</v>
      </c>
      <c r="B19" s="252" t="s">
        <v>657</v>
      </c>
      <c r="C19" s="252" t="s">
        <v>663</v>
      </c>
      <c r="D19" s="252" t="s">
        <v>611</v>
      </c>
      <c r="E19" s="252" t="s">
        <v>359</v>
      </c>
      <c r="F19" s="236">
        <v>26200</v>
      </c>
      <c r="G19" s="236"/>
      <c r="H19" s="236"/>
    </row>
    <row r="20" spans="1:8" ht="15.75" outlineLevel="2">
      <c r="A20" s="250" t="s">
        <v>669</v>
      </c>
      <c r="B20" s="251" t="s">
        <v>657</v>
      </c>
      <c r="C20" s="251" t="s">
        <v>670</v>
      </c>
      <c r="D20" s="251" t="s">
        <v>659</v>
      </c>
      <c r="E20" s="251" t="s">
        <v>347</v>
      </c>
      <c r="F20" s="233">
        <f aca="true" t="shared" si="0" ref="F20:H21">SUM(F21)</f>
        <v>200000</v>
      </c>
      <c r="G20" s="233">
        <f t="shared" si="0"/>
        <v>200000</v>
      </c>
      <c r="H20" s="233">
        <f t="shared" si="0"/>
        <v>200000</v>
      </c>
    </row>
    <row r="21" spans="1:8" ht="31.5" outlineLevel="3">
      <c r="A21" s="250" t="s">
        <v>671</v>
      </c>
      <c r="B21" s="251" t="s">
        <v>657</v>
      </c>
      <c r="C21" s="251" t="s">
        <v>670</v>
      </c>
      <c r="D21" s="251" t="s">
        <v>559</v>
      </c>
      <c r="E21" s="251" t="s">
        <v>347</v>
      </c>
      <c r="F21" s="233">
        <f t="shared" si="0"/>
        <v>200000</v>
      </c>
      <c r="G21" s="233">
        <f t="shared" si="0"/>
        <v>200000</v>
      </c>
      <c r="H21" s="233">
        <f t="shared" si="0"/>
        <v>200000</v>
      </c>
    </row>
    <row r="22" spans="1:8" ht="15.75" outlineLevel="4">
      <c r="A22" s="253" t="s">
        <v>668</v>
      </c>
      <c r="B22" s="252" t="s">
        <v>657</v>
      </c>
      <c r="C22" s="252" t="s">
        <v>670</v>
      </c>
      <c r="D22" s="252" t="s">
        <v>559</v>
      </c>
      <c r="E22" s="252" t="s">
        <v>359</v>
      </c>
      <c r="F22" s="236">
        <v>200000</v>
      </c>
      <c r="G22" s="236">
        <v>200000</v>
      </c>
      <c r="H22" s="236">
        <v>200000</v>
      </c>
    </row>
    <row r="23" spans="1:8" ht="31.5" outlineLevel="2">
      <c r="A23" s="250" t="s">
        <v>672</v>
      </c>
      <c r="B23" s="251" t="s">
        <v>657</v>
      </c>
      <c r="C23" s="251" t="s">
        <v>673</v>
      </c>
      <c r="D23" s="251" t="s">
        <v>659</v>
      </c>
      <c r="E23" s="251" t="s">
        <v>347</v>
      </c>
      <c r="F23" s="233">
        <f>SUM(F24+F27+F29+F31+F33+F35+F37+F39+F41+F43+F45)</f>
        <v>1397787.2</v>
      </c>
      <c r="G23" s="233">
        <f>SUM(G24+G27+G29+G31+G33+G35+G37+G39+G41+G43+G45)</f>
        <v>50000</v>
      </c>
      <c r="H23" s="233">
        <f>SUM(H24+H27+H29+H31+H33+H35+H37+H39+H41+H43+H45)</f>
        <v>50000</v>
      </c>
    </row>
    <row r="24" spans="1:8" ht="94.5" outlineLevel="3">
      <c r="A24" s="250" t="s">
        <v>674</v>
      </c>
      <c r="B24" s="251" t="s">
        <v>657</v>
      </c>
      <c r="C24" s="251" t="s">
        <v>673</v>
      </c>
      <c r="D24" s="251" t="s">
        <v>511</v>
      </c>
      <c r="E24" s="251" t="s">
        <v>347</v>
      </c>
      <c r="F24" s="233">
        <f>SUM(F25:F26)</f>
        <v>934074</v>
      </c>
      <c r="G24" s="233">
        <f>SUM(G25:G26)</f>
        <v>0</v>
      </c>
      <c r="H24" s="233">
        <f>SUM(H25:H26)</f>
        <v>0</v>
      </c>
    </row>
    <row r="25" spans="1:8" ht="94.5" outlineLevel="4">
      <c r="A25" s="253" t="s">
        <v>665</v>
      </c>
      <c r="B25" s="252" t="s">
        <v>657</v>
      </c>
      <c r="C25" s="252" t="s">
        <v>673</v>
      </c>
      <c r="D25" s="252" t="s">
        <v>511</v>
      </c>
      <c r="E25" s="252" t="s">
        <v>355</v>
      </c>
      <c r="F25" s="236">
        <v>856336</v>
      </c>
      <c r="G25" s="236"/>
      <c r="H25" s="236"/>
    </row>
    <row r="26" spans="1:8" ht="47.25" outlineLevel="4">
      <c r="A26" s="253" t="s">
        <v>666</v>
      </c>
      <c r="B26" s="252" t="s">
        <v>657</v>
      </c>
      <c r="C26" s="252" t="s">
        <v>673</v>
      </c>
      <c r="D26" s="252" t="s">
        <v>511</v>
      </c>
      <c r="E26" s="252" t="s">
        <v>357</v>
      </c>
      <c r="F26" s="236">
        <v>77738</v>
      </c>
      <c r="G26" s="236"/>
      <c r="H26" s="236"/>
    </row>
    <row r="27" spans="1:8" ht="141.75" outlineLevel="3">
      <c r="A27" s="250" t="s">
        <v>675</v>
      </c>
      <c r="B27" s="251" t="s">
        <v>657</v>
      </c>
      <c r="C27" s="251" t="s">
        <v>673</v>
      </c>
      <c r="D27" s="251" t="s">
        <v>513</v>
      </c>
      <c r="E27" s="251" t="s">
        <v>347</v>
      </c>
      <c r="F27" s="233">
        <f>SUM(F28)</f>
        <v>65926</v>
      </c>
      <c r="G27" s="233">
        <f>SUM(G28)</f>
        <v>0</v>
      </c>
      <c r="H27" s="233">
        <f>SUM(H28)</f>
        <v>0</v>
      </c>
    </row>
    <row r="28" spans="1:8" ht="47.25" outlineLevel="4">
      <c r="A28" s="253" t="s">
        <v>666</v>
      </c>
      <c r="B28" s="252" t="s">
        <v>657</v>
      </c>
      <c r="C28" s="252" t="s">
        <v>673</v>
      </c>
      <c r="D28" s="252" t="s">
        <v>513</v>
      </c>
      <c r="E28" s="252" t="s">
        <v>357</v>
      </c>
      <c r="F28" s="236">
        <v>65926</v>
      </c>
      <c r="G28" s="236"/>
      <c r="H28" s="236"/>
    </row>
    <row r="29" spans="1:8" ht="47.25" outlineLevel="3">
      <c r="A29" s="250" t="s">
        <v>676</v>
      </c>
      <c r="B29" s="251" t="s">
        <v>657</v>
      </c>
      <c r="C29" s="251" t="s">
        <v>673</v>
      </c>
      <c r="D29" s="251" t="s">
        <v>572</v>
      </c>
      <c r="E29" s="251" t="s">
        <v>347</v>
      </c>
      <c r="F29" s="233">
        <f>SUM(F30)</f>
        <v>36000</v>
      </c>
      <c r="G29" s="233">
        <f>SUM(G30)</f>
        <v>0</v>
      </c>
      <c r="H29" s="233">
        <f>SUM(H30)</f>
        <v>0</v>
      </c>
    </row>
    <row r="30" spans="1:8" ht="15.75" outlineLevel="4">
      <c r="A30" s="253" t="s">
        <v>668</v>
      </c>
      <c r="B30" s="252" t="s">
        <v>657</v>
      </c>
      <c r="C30" s="252" t="s">
        <v>673</v>
      </c>
      <c r="D30" s="252" t="s">
        <v>572</v>
      </c>
      <c r="E30" s="252" t="s">
        <v>359</v>
      </c>
      <c r="F30" s="236">
        <v>36000</v>
      </c>
      <c r="G30" s="236"/>
      <c r="H30" s="236"/>
    </row>
    <row r="31" spans="1:8" ht="94.5" outlineLevel="3">
      <c r="A31" s="250" t="s">
        <v>677</v>
      </c>
      <c r="B31" s="251" t="s">
        <v>657</v>
      </c>
      <c r="C31" s="251" t="s">
        <v>673</v>
      </c>
      <c r="D31" s="251" t="s">
        <v>586</v>
      </c>
      <c r="E31" s="251" t="s">
        <v>347</v>
      </c>
      <c r="F31" s="233">
        <f>SUM(F32)</f>
        <v>170000</v>
      </c>
      <c r="G31" s="233">
        <f>SUM(G32)</f>
        <v>0</v>
      </c>
      <c r="H31" s="233">
        <f>SUM(H32)</f>
        <v>0</v>
      </c>
    </row>
    <row r="32" spans="1:8" ht="47.25" outlineLevel="4">
      <c r="A32" s="253" t="s">
        <v>666</v>
      </c>
      <c r="B32" s="252" t="s">
        <v>657</v>
      </c>
      <c r="C32" s="252" t="s">
        <v>673</v>
      </c>
      <c r="D32" s="252" t="s">
        <v>586</v>
      </c>
      <c r="E32" s="252" t="s">
        <v>357</v>
      </c>
      <c r="F32" s="236">
        <v>170000</v>
      </c>
      <c r="G32" s="236"/>
      <c r="H32" s="236"/>
    </row>
    <row r="33" spans="1:8" ht="15.75" outlineLevel="3">
      <c r="A33" s="250" t="s">
        <v>678</v>
      </c>
      <c r="B33" s="251" t="s">
        <v>657</v>
      </c>
      <c r="C33" s="251" t="s">
        <v>673</v>
      </c>
      <c r="D33" s="251" t="s">
        <v>590</v>
      </c>
      <c r="E33" s="251" t="s">
        <v>347</v>
      </c>
      <c r="F33" s="233">
        <f>SUM(F34)</f>
        <v>57000</v>
      </c>
      <c r="G33" s="233">
        <f>SUM(G34)</f>
        <v>0</v>
      </c>
      <c r="H33" s="233">
        <f>SUM(H34)</f>
        <v>0</v>
      </c>
    </row>
    <row r="34" spans="1:8" ht="47.25" outlineLevel="4">
      <c r="A34" s="253" t="s">
        <v>666</v>
      </c>
      <c r="B34" s="252" t="s">
        <v>657</v>
      </c>
      <c r="C34" s="252" t="s">
        <v>673</v>
      </c>
      <c r="D34" s="252" t="s">
        <v>590</v>
      </c>
      <c r="E34" s="252" t="s">
        <v>357</v>
      </c>
      <c r="F34" s="236">
        <v>57000</v>
      </c>
      <c r="G34" s="236"/>
      <c r="H34" s="236"/>
    </row>
    <row r="35" spans="1:8" ht="15.75" outlineLevel="3">
      <c r="A35" s="250" t="s">
        <v>679</v>
      </c>
      <c r="B35" s="251" t="s">
        <v>657</v>
      </c>
      <c r="C35" s="251" t="s">
        <v>673</v>
      </c>
      <c r="D35" s="251" t="s">
        <v>604</v>
      </c>
      <c r="E35" s="251" t="s">
        <v>347</v>
      </c>
      <c r="F35" s="233">
        <v>38000</v>
      </c>
      <c r="G35" s="233">
        <v>0</v>
      </c>
      <c r="H35" s="233">
        <v>0</v>
      </c>
    </row>
    <row r="36" spans="1:8" ht="47.25" outlineLevel="4">
      <c r="A36" s="253" t="s">
        <v>666</v>
      </c>
      <c r="B36" s="252" t="s">
        <v>657</v>
      </c>
      <c r="C36" s="252" t="s">
        <v>673</v>
      </c>
      <c r="D36" s="252" t="s">
        <v>604</v>
      </c>
      <c r="E36" s="252" t="s">
        <v>357</v>
      </c>
      <c r="F36" s="236">
        <v>38000</v>
      </c>
      <c r="G36" s="236"/>
      <c r="H36" s="236"/>
    </row>
    <row r="37" spans="1:8" ht="15.75" outlineLevel="3">
      <c r="A37" s="250" t="s">
        <v>680</v>
      </c>
      <c r="B37" s="251" t="s">
        <v>657</v>
      </c>
      <c r="C37" s="251" t="s">
        <v>673</v>
      </c>
      <c r="D37" s="251" t="s">
        <v>606</v>
      </c>
      <c r="E37" s="251" t="s">
        <v>347</v>
      </c>
      <c r="F37" s="233">
        <f>SUM(F38)</f>
        <v>30000</v>
      </c>
      <c r="G37" s="233">
        <f>SUM(G38)</f>
        <v>0</v>
      </c>
      <c r="H37" s="233">
        <f>SUM(H38)</f>
        <v>0</v>
      </c>
    </row>
    <row r="38" spans="1:8" ht="47.25" outlineLevel="4">
      <c r="A38" s="253" t="s">
        <v>666</v>
      </c>
      <c r="B38" s="252" t="s">
        <v>657</v>
      </c>
      <c r="C38" s="252" t="s">
        <v>673</v>
      </c>
      <c r="D38" s="252" t="s">
        <v>606</v>
      </c>
      <c r="E38" s="252" t="s">
        <v>357</v>
      </c>
      <c r="F38" s="236">
        <v>30000</v>
      </c>
      <c r="G38" s="236"/>
      <c r="H38" s="236"/>
    </row>
    <row r="39" spans="1:8" ht="63" outlineLevel="3">
      <c r="A39" s="250" t="s">
        <v>681</v>
      </c>
      <c r="B39" s="251" t="s">
        <v>657</v>
      </c>
      <c r="C39" s="251" t="s">
        <v>673</v>
      </c>
      <c r="D39" s="251" t="s">
        <v>615</v>
      </c>
      <c r="E39" s="251" t="s">
        <v>347</v>
      </c>
      <c r="F39" s="233">
        <f>SUM(F40)</f>
        <v>10000</v>
      </c>
      <c r="G39" s="233">
        <f>SUM(G40)</f>
        <v>0</v>
      </c>
      <c r="H39" s="233">
        <f>SUM(H40)</f>
        <v>0</v>
      </c>
    </row>
    <row r="40" spans="1:8" ht="47.25" outlineLevel="4">
      <c r="A40" s="253" t="s">
        <v>666</v>
      </c>
      <c r="B40" s="252" t="s">
        <v>657</v>
      </c>
      <c r="C40" s="252" t="s">
        <v>673</v>
      </c>
      <c r="D40" s="252" t="s">
        <v>615</v>
      </c>
      <c r="E40" s="252" t="s">
        <v>357</v>
      </c>
      <c r="F40" s="236">
        <v>10000</v>
      </c>
      <c r="G40" s="236"/>
      <c r="H40" s="236"/>
    </row>
    <row r="41" spans="1:8" ht="63" outlineLevel="3">
      <c r="A41" s="250" t="s">
        <v>682</v>
      </c>
      <c r="B41" s="251" t="s">
        <v>657</v>
      </c>
      <c r="C41" s="251" t="s">
        <v>673</v>
      </c>
      <c r="D41" s="251" t="s">
        <v>623</v>
      </c>
      <c r="E41" s="251" t="s">
        <v>347</v>
      </c>
      <c r="F41" s="233">
        <f>SUM(F42)</f>
        <v>35000</v>
      </c>
      <c r="G41" s="233">
        <f>SUM(G42)</f>
        <v>35000</v>
      </c>
      <c r="H41" s="233">
        <f>SUM(H42)</f>
        <v>35000</v>
      </c>
    </row>
    <row r="42" spans="1:8" ht="47.25" outlineLevel="4">
      <c r="A42" s="253" t="s">
        <v>666</v>
      </c>
      <c r="B42" s="252" t="s">
        <v>657</v>
      </c>
      <c r="C42" s="252" t="s">
        <v>673</v>
      </c>
      <c r="D42" s="252" t="s">
        <v>623</v>
      </c>
      <c r="E42" s="252" t="s">
        <v>357</v>
      </c>
      <c r="F42" s="236">
        <v>35000</v>
      </c>
      <c r="G42" s="236">
        <v>35000</v>
      </c>
      <c r="H42" s="236">
        <v>35000</v>
      </c>
    </row>
    <row r="43" spans="1:8" ht="78.75" outlineLevel="3">
      <c r="A43" s="250" t="s">
        <v>683</v>
      </c>
      <c r="B43" s="251" t="s">
        <v>657</v>
      </c>
      <c r="C43" s="251" t="s">
        <v>673</v>
      </c>
      <c r="D43" s="251" t="s">
        <v>625</v>
      </c>
      <c r="E43" s="251" t="s">
        <v>347</v>
      </c>
      <c r="F43" s="233">
        <f>SUM(F44)</f>
        <v>15000</v>
      </c>
      <c r="G43" s="233">
        <f>SUM(G44)</f>
        <v>15000</v>
      </c>
      <c r="H43" s="233">
        <f>SUM(H44)</f>
        <v>15000</v>
      </c>
    </row>
    <row r="44" spans="1:8" ht="47.25" outlineLevel="4">
      <c r="A44" s="253" t="s">
        <v>666</v>
      </c>
      <c r="B44" s="252" t="s">
        <v>657</v>
      </c>
      <c r="C44" s="252" t="s">
        <v>673</v>
      </c>
      <c r="D44" s="252" t="s">
        <v>625</v>
      </c>
      <c r="E44" s="252" t="s">
        <v>357</v>
      </c>
      <c r="F44" s="236">
        <v>15000</v>
      </c>
      <c r="G44" s="236">
        <v>15000</v>
      </c>
      <c r="H44" s="236">
        <v>15000</v>
      </c>
    </row>
    <row r="45" spans="1:8" ht="47.25" outlineLevel="3">
      <c r="A45" s="250" t="s">
        <v>684</v>
      </c>
      <c r="B45" s="251" t="s">
        <v>657</v>
      </c>
      <c r="C45" s="251" t="s">
        <v>673</v>
      </c>
      <c r="D45" s="251" t="s">
        <v>641</v>
      </c>
      <c r="E45" s="251" t="s">
        <v>347</v>
      </c>
      <c r="F45" s="233">
        <f>SUM(F46)</f>
        <v>6787.2</v>
      </c>
      <c r="G45" s="233">
        <f>SUM(G46)</f>
        <v>0</v>
      </c>
      <c r="H45" s="233">
        <f>SUM(H46)</f>
        <v>0</v>
      </c>
    </row>
    <row r="46" spans="1:8" ht="47.25" outlineLevel="4">
      <c r="A46" s="253" t="s">
        <v>666</v>
      </c>
      <c r="B46" s="252" t="s">
        <v>657</v>
      </c>
      <c r="C46" s="252" t="s">
        <v>673</v>
      </c>
      <c r="D46" s="252" t="s">
        <v>641</v>
      </c>
      <c r="E46" s="252" t="s">
        <v>357</v>
      </c>
      <c r="F46" s="236">
        <v>6787.2</v>
      </c>
      <c r="G46" s="236"/>
      <c r="H46" s="236"/>
    </row>
    <row r="47" spans="1:8" ht="47.25" outlineLevel="1">
      <c r="A47" s="250" t="s">
        <v>685</v>
      </c>
      <c r="B47" s="251" t="s">
        <v>657</v>
      </c>
      <c r="C47" s="251" t="s">
        <v>686</v>
      </c>
      <c r="D47" s="251" t="s">
        <v>659</v>
      </c>
      <c r="E47" s="251" t="s">
        <v>347</v>
      </c>
      <c r="F47" s="233">
        <f aca="true" t="shared" si="1" ref="F47:H49">SUM(F48)</f>
        <v>76800</v>
      </c>
      <c r="G47" s="233">
        <f t="shared" si="1"/>
        <v>76800</v>
      </c>
      <c r="H47" s="233">
        <f t="shared" si="1"/>
        <v>76800</v>
      </c>
    </row>
    <row r="48" spans="1:8" ht="47.25" outlineLevel="2">
      <c r="A48" s="250" t="s">
        <v>687</v>
      </c>
      <c r="B48" s="251" t="s">
        <v>657</v>
      </c>
      <c r="C48" s="251" t="s">
        <v>688</v>
      </c>
      <c r="D48" s="251" t="s">
        <v>659</v>
      </c>
      <c r="E48" s="251" t="s">
        <v>347</v>
      </c>
      <c r="F48" s="233">
        <f t="shared" si="1"/>
        <v>76800</v>
      </c>
      <c r="G48" s="233">
        <f t="shared" si="1"/>
        <v>76800</v>
      </c>
      <c r="H48" s="233">
        <f t="shared" si="1"/>
        <v>76800</v>
      </c>
    </row>
    <row r="49" spans="1:8" ht="34.5" customHeight="1" outlineLevel="3">
      <c r="A49" s="250" t="s">
        <v>689</v>
      </c>
      <c r="B49" s="251" t="s">
        <v>657</v>
      </c>
      <c r="C49" s="251" t="s">
        <v>688</v>
      </c>
      <c r="D49" s="251" t="s">
        <v>441</v>
      </c>
      <c r="E49" s="251" t="s">
        <v>347</v>
      </c>
      <c r="F49" s="233">
        <f t="shared" si="1"/>
        <v>76800</v>
      </c>
      <c r="G49" s="233">
        <f t="shared" si="1"/>
        <v>76800</v>
      </c>
      <c r="H49" s="233">
        <f t="shared" si="1"/>
        <v>76800</v>
      </c>
    </row>
    <row r="50" spans="1:8" ht="47.25" outlineLevel="4">
      <c r="A50" s="253" t="s">
        <v>666</v>
      </c>
      <c r="B50" s="252" t="s">
        <v>657</v>
      </c>
      <c r="C50" s="252" t="s">
        <v>688</v>
      </c>
      <c r="D50" s="252" t="s">
        <v>441</v>
      </c>
      <c r="E50" s="252" t="s">
        <v>357</v>
      </c>
      <c r="F50" s="236">
        <v>76800</v>
      </c>
      <c r="G50" s="236">
        <v>76800</v>
      </c>
      <c r="H50" s="236">
        <v>76800</v>
      </c>
    </row>
    <row r="51" spans="1:8" ht="15.75" outlineLevel="1">
      <c r="A51" s="250" t="s">
        <v>690</v>
      </c>
      <c r="B51" s="251" t="s">
        <v>657</v>
      </c>
      <c r="C51" s="251" t="s">
        <v>691</v>
      </c>
      <c r="D51" s="251" t="s">
        <v>659</v>
      </c>
      <c r="E51" s="251" t="s">
        <v>347</v>
      </c>
      <c r="F51" s="233">
        <f>SUM(F52+F55+F58+F63)</f>
        <v>5138653</v>
      </c>
      <c r="G51" s="233">
        <f>SUM(G52+G55+G58+G63)</f>
        <v>6497637</v>
      </c>
      <c r="H51" s="233">
        <f>SUM(H52+H55+H58+H63)</f>
        <v>6497637</v>
      </c>
    </row>
    <row r="52" spans="1:8" ht="15.75" outlineLevel="2">
      <c r="A52" s="250" t="s">
        <v>692</v>
      </c>
      <c r="B52" s="251" t="s">
        <v>657</v>
      </c>
      <c r="C52" s="251" t="s">
        <v>693</v>
      </c>
      <c r="D52" s="251" t="s">
        <v>659</v>
      </c>
      <c r="E52" s="251" t="s">
        <v>347</v>
      </c>
      <c r="F52" s="233">
        <f aca="true" t="shared" si="2" ref="F52:H53">SUM(F53)</f>
        <v>12000</v>
      </c>
      <c r="G52" s="233">
        <f t="shared" si="2"/>
        <v>0</v>
      </c>
      <c r="H52" s="233">
        <f t="shared" si="2"/>
        <v>0</v>
      </c>
    </row>
    <row r="53" spans="1:8" ht="173.25" outlineLevel="3">
      <c r="A53" s="250" t="s">
        <v>694</v>
      </c>
      <c r="B53" s="251" t="s">
        <v>657</v>
      </c>
      <c r="C53" s="251" t="s">
        <v>693</v>
      </c>
      <c r="D53" s="251" t="s">
        <v>449</v>
      </c>
      <c r="E53" s="251" t="s">
        <v>347</v>
      </c>
      <c r="F53" s="233">
        <f t="shared" si="2"/>
        <v>12000</v>
      </c>
      <c r="G53" s="233">
        <f t="shared" si="2"/>
        <v>0</v>
      </c>
      <c r="H53" s="233">
        <f t="shared" si="2"/>
        <v>0</v>
      </c>
    </row>
    <row r="54" spans="1:8" ht="47.25" outlineLevel="4">
      <c r="A54" s="253" t="s">
        <v>666</v>
      </c>
      <c r="B54" s="252" t="s">
        <v>657</v>
      </c>
      <c r="C54" s="252" t="s">
        <v>693</v>
      </c>
      <c r="D54" s="252" t="s">
        <v>449</v>
      </c>
      <c r="E54" s="252" t="s">
        <v>357</v>
      </c>
      <c r="F54" s="236">
        <v>12000</v>
      </c>
      <c r="G54" s="236"/>
      <c r="H54" s="236"/>
    </row>
    <row r="55" spans="1:8" ht="15.75" outlineLevel="2">
      <c r="A55" s="250" t="s">
        <v>695</v>
      </c>
      <c r="B55" s="251" t="s">
        <v>657</v>
      </c>
      <c r="C55" s="251" t="s">
        <v>696</v>
      </c>
      <c r="D55" s="251" t="s">
        <v>659</v>
      </c>
      <c r="E55" s="251" t="s">
        <v>347</v>
      </c>
      <c r="F55" s="233">
        <f aca="true" t="shared" si="3" ref="F55:H56">SUM(F56)</f>
        <v>1000000</v>
      </c>
      <c r="G55" s="233">
        <f t="shared" si="3"/>
        <v>1000000</v>
      </c>
      <c r="H55" s="233">
        <f t="shared" si="3"/>
        <v>1000000</v>
      </c>
    </row>
    <row r="56" spans="1:8" ht="94.5" outlineLevel="3">
      <c r="A56" s="250" t="s">
        <v>697</v>
      </c>
      <c r="B56" s="251" t="s">
        <v>657</v>
      </c>
      <c r="C56" s="251" t="s">
        <v>696</v>
      </c>
      <c r="D56" s="251" t="s">
        <v>543</v>
      </c>
      <c r="E56" s="251" t="s">
        <v>347</v>
      </c>
      <c r="F56" s="233">
        <f t="shared" si="3"/>
        <v>1000000</v>
      </c>
      <c r="G56" s="233">
        <f t="shared" si="3"/>
        <v>1000000</v>
      </c>
      <c r="H56" s="233">
        <f t="shared" si="3"/>
        <v>1000000</v>
      </c>
    </row>
    <row r="57" spans="1:8" ht="15.75" outlineLevel="4">
      <c r="A57" s="253" t="s">
        <v>668</v>
      </c>
      <c r="B57" s="252" t="s">
        <v>657</v>
      </c>
      <c r="C57" s="252" t="s">
        <v>696</v>
      </c>
      <c r="D57" s="252" t="s">
        <v>543</v>
      </c>
      <c r="E57" s="252" t="s">
        <v>359</v>
      </c>
      <c r="F57" s="236">
        <v>1000000</v>
      </c>
      <c r="G57" s="236">
        <v>1000000</v>
      </c>
      <c r="H57" s="236">
        <v>1000000</v>
      </c>
    </row>
    <row r="58" spans="1:8" ht="31.5" outlineLevel="2">
      <c r="A58" s="250" t="s">
        <v>698</v>
      </c>
      <c r="B58" s="251" t="s">
        <v>657</v>
      </c>
      <c r="C58" s="251" t="s">
        <v>699</v>
      </c>
      <c r="D58" s="251" t="s">
        <v>659</v>
      </c>
      <c r="E58" s="251" t="s">
        <v>347</v>
      </c>
      <c r="F58" s="233">
        <f>SUM(F59+F61)</f>
        <v>3971653</v>
      </c>
      <c r="G58" s="233">
        <f>SUM(G59+G61)</f>
        <v>5374037</v>
      </c>
      <c r="H58" s="233">
        <f>SUM(H59+H61)</f>
        <v>5374037</v>
      </c>
    </row>
    <row r="59" spans="1:8" ht="63" outlineLevel="3">
      <c r="A59" s="250" t="s">
        <v>700</v>
      </c>
      <c r="B59" s="251" t="s">
        <v>657</v>
      </c>
      <c r="C59" s="251" t="s">
        <v>699</v>
      </c>
      <c r="D59" s="251" t="s">
        <v>533</v>
      </c>
      <c r="E59" s="251" t="s">
        <v>347</v>
      </c>
      <c r="F59" s="233">
        <f>SUM(F60)</f>
        <v>3483843</v>
      </c>
      <c r="G59" s="233">
        <f>SUM(G60)</f>
        <v>5374037</v>
      </c>
      <c r="H59" s="233">
        <f>SUM(H60)</f>
        <v>5374037</v>
      </c>
    </row>
    <row r="60" spans="1:8" ht="47.25" outlineLevel="4">
      <c r="A60" s="253" t="s">
        <v>666</v>
      </c>
      <c r="B60" s="252" t="s">
        <v>657</v>
      </c>
      <c r="C60" s="252" t="s">
        <v>699</v>
      </c>
      <c r="D60" s="252" t="s">
        <v>533</v>
      </c>
      <c r="E60" s="252" t="s">
        <v>357</v>
      </c>
      <c r="F60" s="236">
        <v>3483843</v>
      </c>
      <c r="G60" s="236">
        <v>5374037</v>
      </c>
      <c r="H60" s="236">
        <v>5374037</v>
      </c>
    </row>
    <row r="61" spans="1:8" ht="47.25" outlineLevel="3">
      <c r="A61" s="250" t="s">
        <v>701</v>
      </c>
      <c r="B61" s="251" t="s">
        <v>657</v>
      </c>
      <c r="C61" s="251" t="s">
        <v>699</v>
      </c>
      <c r="D61" s="251" t="s">
        <v>535</v>
      </c>
      <c r="E61" s="251" t="s">
        <v>347</v>
      </c>
      <c r="F61" s="233">
        <f>SUM(F62)</f>
        <v>487810</v>
      </c>
      <c r="G61" s="233">
        <f>SUM(G62)</f>
        <v>0</v>
      </c>
      <c r="H61" s="233">
        <f>SUM(H62)</f>
        <v>0</v>
      </c>
    </row>
    <row r="62" spans="1:8" ht="50.25" customHeight="1" outlineLevel="4">
      <c r="A62" s="253" t="s">
        <v>702</v>
      </c>
      <c r="B62" s="252" t="s">
        <v>657</v>
      </c>
      <c r="C62" s="252" t="s">
        <v>699</v>
      </c>
      <c r="D62" s="252" t="s">
        <v>535</v>
      </c>
      <c r="E62" s="252" t="s">
        <v>537</v>
      </c>
      <c r="F62" s="236">
        <v>487810</v>
      </c>
      <c r="G62" s="236"/>
      <c r="H62" s="236"/>
    </row>
    <row r="63" spans="1:8" ht="31.5" outlineLevel="2">
      <c r="A63" s="250" t="s">
        <v>703</v>
      </c>
      <c r="B63" s="251" t="s">
        <v>657</v>
      </c>
      <c r="C63" s="251" t="s">
        <v>704</v>
      </c>
      <c r="D63" s="251" t="s">
        <v>659</v>
      </c>
      <c r="E63" s="251" t="s">
        <v>347</v>
      </c>
      <c r="F63" s="233">
        <f>SUM(F64+F66+F68+F70+F72+F74)</f>
        <v>155000</v>
      </c>
      <c r="G63" s="233">
        <f>SUM(G64+G66+G68+G70+G72+G74)</f>
        <v>123600</v>
      </c>
      <c r="H63" s="233">
        <f>SUM(H64+H66+H68+H70+H72+H74)</f>
        <v>123600</v>
      </c>
    </row>
    <row r="64" spans="1:8" ht="63.75" customHeight="1" outlineLevel="3">
      <c r="A64" s="250" t="s">
        <v>705</v>
      </c>
      <c r="B64" s="251" t="s">
        <v>657</v>
      </c>
      <c r="C64" s="251" t="s">
        <v>704</v>
      </c>
      <c r="D64" s="251" t="s">
        <v>519</v>
      </c>
      <c r="E64" s="251" t="s">
        <v>347</v>
      </c>
      <c r="F64" s="233">
        <f>SUM(F65)</f>
        <v>2000</v>
      </c>
      <c r="G64" s="233">
        <f>SUM(G65)</f>
        <v>2000</v>
      </c>
      <c r="H64" s="233">
        <f>SUM(H65)</f>
        <v>2000</v>
      </c>
    </row>
    <row r="65" spans="1:8" ht="47.25" outlineLevel="4">
      <c r="A65" s="253" t="s">
        <v>666</v>
      </c>
      <c r="B65" s="252" t="s">
        <v>657</v>
      </c>
      <c r="C65" s="252" t="s">
        <v>704</v>
      </c>
      <c r="D65" s="252" t="s">
        <v>519</v>
      </c>
      <c r="E65" s="252" t="s">
        <v>357</v>
      </c>
      <c r="F65" s="236">
        <v>2000</v>
      </c>
      <c r="G65" s="236">
        <v>2000</v>
      </c>
      <c r="H65" s="236">
        <v>2000</v>
      </c>
    </row>
    <row r="66" spans="1:8" ht="47.25" outlineLevel="3">
      <c r="A66" s="250" t="s">
        <v>706</v>
      </c>
      <c r="B66" s="251" t="s">
        <v>657</v>
      </c>
      <c r="C66" s="251" t="s">
        <v>704</v>
      </c>
      <c r="D66" s="251" t="s">
        <v>521</v>
      </c>
      <c r="E66" s="251" t="s">
        <v>347</v>
      </c>
      <c r="F66" s="233">
        <f>SUM(F67)</f>
        <v>3000</v>
      </c>
      <c r="G66" s="233">
        <f>SUM(G67)</f>
        <v>3000</v>
      </c>
      <c r="H66" s="233">
        <f>SUM(H67)</f>
        <v>3000</v>
      </c>
    </row>
    <row r="67" spans="1:8" ht="47.25" outlineLevel="4">
      <c r="A67" s="253" t="s">
        <v>666</v>
      </c>
      <c r="B67" s="252" t="s">
        <v>657</v>
      </c>
      <c r="C67" s="252" t="s">
        <v>704</v>
      </c>
      <c r="D67" s="252" t="s">
        <v>521</v>
      </c>
      <c r="E67" s="252" t="s">
        <v>357</v>
      </c>
      <c r="F67" s="236">
        <v>3000</v>
      </c>
      <c r="G67" s="236">
        <v>3000</v>
      </c>
      <c r="H67" s="236">
        <v>3000</v>
      </c>
    </row>
    <row r="68" spans="1:8" ht="78.75" outlineLevel="3">
      <c r="A68" s="250" t="s">
        <v>707</v>
      </c>
      <c r="B68" s="251" t="s">
        <v>657</v>
      </c>
      <c r="C68" s="251" t="s">
        <v>704</v>
      </c>
      <c r="D68" s="251" t="s">
        <v>523</v>
      </c>
      <c r="E68" s="251" t="s">
        <v>347</v>
      </c>
      <c r="F68" s="233">
        <f>SUM(F69)</f>
        <v>10000</v>
      </c>
      <c r="G68" s="233">
        <f>SUM(G69)</f>
        <v>20000</v>
      </c>
      <c r="H68" s="233">
        <f>SUM(H69)</f>
        <v>20000</v>
      </c>
    </row>
    <row r="69" spans="1:8" ht="15.75" outlineLevel="4">
      <c r="A69" s="253" t="s">
        <v>668</v>
      </c>
      <c r="B69" s="252" t="s">
        <v>657</v>
      </c>
      <c r="C69" s="252" t="s">
        <v>704</v>
      </c>
      <c r="D69" s="252" t="s">
        <v>523</v>
      </c>
      <c r="E69" s="252" t="s">
        <v>359</v>
      </c>
      <c r="F69" s="236">
        <v>10000</v>
      </c>
      <c r="G69" s="236">
        <v>20000</v>
      </c>
      <c r="H69" s="236">
        <v>20000</v>
      </c>
    </row>
    <row r="70" spans="1:8" ht="79.5" customHeight="1" outlineLevel="3">
      <c r="A70" s="250" t="s">
        <v>708</v>
      </c>
      <c r="B70" s="251" t="s">
        <v>657</v>
      </c>
      <c r="C70" s="251" t="s">
        <v>704</v>
      </c>
      <c r="D70" s="251" t="s">
        <v>525</v>
      </c>
      <c r="E70" s="251" t="s">
        <v>347</v>
      </c>
      <c r="F70" s="233">
        <v>10000</v>
      </c>
      <c r="G70" s="233">
        <v>20000</v>
      </c>
      <c r="H70" s="233">
        <v>20000</v>
      </c>
    </row>
    <row r="71" spans="1:8" ht="15.75" outlineLevel="4">
      <c r="A71" s="253" t="s">
        <v>668</v>
      </c>
      <c r="B71" s="252" t="s">
        <v>657</v>
      </c>
      <c r="C71" s="252" t="s">
        <v>704</v>
      </c>
      <c r="D71" s="252" t="s">
        <v>525</v>
      </c>
      <c r="E71" s="252" t="s">
        <v>359</v>
      </c>
      <c r="F71" s="236">
        <v>10000</v>
      </c>
      <c r="G71" s="236">
        <v>20000</v>
      </c>
      <c r="H71" s="236">
        <v>20000</v>
      </c>
    </row>
    <row r="72" spans="1:8" ht="47.25" outlineLevel="3">
      <c r="A72" s="250" t="s">
        <v>709</v>
      </c>
      <c r="B72" s="251" t="s">
        <v>657</v>
      </c>
      <c r="C72" s="251" t="s">
        <v>704</v>
      </c>
      <c r="D72" s="251" t="s">
        <v>631</v>
      </c>
      <c r="E72" s="251" t="s">
        <v>347</v>
      </c>
      <c r="F72" s="233">
        <f>SUM(F73)</f>
        <v>70000</v>
      </c>
      <c r="G72" s="233">
        <f>SUM(G73)</f>
        <v>13500</v>
      </c>
      <c r="H72" s="233">
        <f>SUM(H73)</f>
        <v>13500</v>
      </c>
    </row>
    <row r="73" spans="1:8" ht="47.25" outlineLevel="4">
      <c r="A73" s="253" t="s">
        <v>666</v>
      </c>
      <c r="B73" s="252" t="s">
        <v>657</v>
      </c>
      <c r="C73" s="252" t="s">
        <v>704</v>
      </c>
      <c r="D73" s="252" t="s">
        <v>631</v>
      </c>
      <c r="E73" s="252" t="s">
        <v>357</v>
      </c>
      <c r="F73" s="236">
        <v>70000</v>
      </c>
      <c r="G73" s="236">
        <v>13500</v>
      </c>
      <c r="H73" s="236">
        <v>13500</v>
      </c>
    </row>
    <row r="74" spans="1:8" ht="47.25" outlineLevel="3">
      <c r="A74" s="250" t="s">
        <v>710</v>
      </c>
      <c r="B74" s="251" t="s">
        <v>657</v>
      </c>
      <c r="C74" s="251" t="s">
        <v>704</v>
      </c>
      <c r="D74" s="251" t="s">
        <v>633</v>
      </c>
      <c r="E74" s="251" t="s">
        <v>347</v>
      </c>
      <c r="F74" s="233">
        <f>SUM(F75)</f>
        <v>60000</v>
      </c>
      <c r="G74" s="233">
        <f>SUM(G75)</f>
        <v>65100</v>
      </c>
      <c r="H74" s="233">
        <f>SUM(H75)</f>
        <v>65100</v>
      </c>
    </row>
    <row r="75" spans="1:8" ht="47.25" outlineLevel="4">
      <c r="A75" s="253" t="s">
        <v>666</v>
      </c>
      <c r="B75" s="252" t="s">
        <v>657</v>
      </c>
      <c r="C75" s="252" t="s">
        <v>704</v>
      </c>
      <c r="D75" s="252" t="s">
        <v>633</v>
      </c>
      <c r="E75" s="252" t="s">
        <v>357</v>
      </c>
      <c r="F75" s="236">
        <v>60000</v>
      </c>
      <c r="G75" s="236">
        <v>65100</v>
      </c>
      <c r="H75" s="236">
        <v>65100</v>
      </c>
    </row>
    <row r="76" spans="1:8" ht="15.75" outlineLevel="1">
      <c r="A76" s="250" t="s">
        <v>711</v>
      </c>
      <c r="B76" s="251" t="s">
        <v>657</v>
      </c>
      <c r="C76" s="251" t="s">
        <v>712</v>
      </c>
      <c r="D76" s="251" t="s">
        <v>659</v>
      </c>
      <c r="E76" s="251" t="s">
        <v>347</v>
      </c>
      <c r="F76" s="233">
        <f>SUM(F77+F80)</f>
        <v>180000</v>
      </c>
      <c r="G76" s="233">
        <f>SUM(G77+G80)</f>
        <v>219000</v>
      </c>
      <c r="H76" s="233">
        <f>SUM(H77+H80)</f>
        <v>219000</v>
      </c>
    </row>
    <row r="77" spans="1:8" ht="47.25" outlineLevel="2">
      <c r="A77" s="250" t="s">
        <v>713</v>
      </c>
      <c r="B77" s="251" t="s">
        <v>657</v>
      </c>
      <c r="C77" s="251" t="s">
        <v>714</v>
      </c>
      <c r="D77" s="251" t="s">
        <v>659</v>
      </c>
      <c r="E77" s="251" t="s">
        <v>347</v>
      </c>
      <c r="F77" s="233">
        <f aca="true" t="shared" si="4" ref="F77:H78">SUM(F78)</f>
        <v>60000</v>
      </c>
      <c r="G77" s="233">
        <f t="shared" si="4"/>
        <v>60000</v>
      </c>
      <c r="H77" s="233">
        <f t="shared" si="4"/>
        <v>60000</v>
      </c>
    </row>
    <row r="78" spans="1:8" ht="78.75" outlineLevel="3">
      <c r="A78" s="250" t="s">
        <v>715</v>
      </c>
      <c r="B78" s="251" t="s">
        <v>657</v>
      </c>
      <c r="C78" s="251" t="s">
        <v>714</v>
      </c>
      <c r="D78" s="251" t="s">
        <v>574</v>
      </c>
      <c r="E78" s="251" t="s">
        <v>347</v>
      </c>
      <c r="F78" s="233">
        <f t="shared" si="4"/>
        <v>60000</v>
      </c>
      <c r="G78" s="233">
        <f t="shared" si="4"/>
        <v>60000</v>
      </c>
      <c r="H78" s="233">
        <f t="shared" si="4"/>
        <v>60000</v>
      </c>
    </row>
    <row r="79" spans="1:8" ht="47.25" outlineLevel="4">
      <c r="A79" s="253" t="s">
        <v>666</v>
      </c>
      <c r="B79" s="252" t="s">
        <v>657</v>
      </c>
      <c r="C79" s="252" t="s">
        <v>714</v>
      </c>
      <c r="D79" s="252" t="s">
        <v>574</v>
      </c>
      <c r="E79" s="252" t="s">
        <v>357</v>
      </c>
      <c r="F79" s="236">
        <v>60000</v>
      </c>
      <c r="G79" s="236">
        <v>60000</v>
      </c>
      <c r="H79" s="236">
        <v>60000</v>
      </c>
    </row>
    <row r="80" spans="1:8" ht="31.5" outlineLevel="2">
      <c r="A80" s="250" t="s">
        <v>716</v>
      </c>
      <c r="B80" s="251" t="s">
        <v>657</v>
      </c>
      <c r="C80" s="251" t="s">
        <v>717</v>
      </c>
      <c r="D80" s="251" t="s">
        <v>659</v>
      </c>
      <c r="E80" s="251" t="s">
        <v>347</v>
      </c>
      <c r="F80" s="233">
        <f>SUM(F81+F83+F85+F87+F89+F91+F93+F95+F97+F99+F101)</f>
        <v>120000</v>
      </c>
      <c r="G80" s="233">
        <f>SUM(G81+G83+G85+G87+G89+G91+G93+G95+G97+G99+G101)</f>
        <v>159000</v>
      </c>
      <c r="H80" s="233">
        <f>SUM(H81+H83+H85+H87+H89+H91+H93+H95+H97+H99+H101)</f>
        <v>159000</v>
      </c>
    </row>
    <row r="81" spans="1:8" ht="78.75" outlineLevel="3">
      <c r="A81" s="250" t="s">
        <v>718</v>
      </c>
      <c r="B81" s="251" t="s">
        <v>657</v>
      </c>
      <c r="C81" s="251" t="s">
        <v>717</v>
      </c>
      <c r="D81" s="251" t="s">
        <v>469</v>
      </c>
      <c r="E81" s="251" t="s">
        <v>347</v>
      </c>
      <c r="F81" s="233">
        <f>SUM(F82)</f>
        <v>0</v>
      </c>
      <c r="G81" s="233">
        <f>SUM(G82)</f>
        <v>30000</v>
      </c>
      <c r="H81" s="233">
        <f>SUM(H82)</f>
        <v>30000</v>
      </c>
    </row>
    <row r="82" spans="1:8" ht="47.25" outlineLevel="4">
      <c r="A82" s="253" t="s">
        <v>666</v>
      </c>
      <c r="B82" s="252" t="s">
        <v>657</v>
      </c>
      <c r="C82" s="252" t="s">
        <v>717</v>
      </c>
      <c r="D82" s="252" t="s">
        <v>469</v>
      </c>
      <c r="E82" s="252" t="s">
        <v>357</v>
      </c>
      <c r="F82" s="236"/>
      <c r="G82" s="236">
        <v>30000</v>
      </c>
      <c r="H82" s="236">
        <v>30000</v>
      </c>
    </row>
    <row r="83" spans="1:8" ht="63" outlineLevel="3">
      <c r="A83" s="250" t="s">
        <v>719</v>
      </c>
      <c r="B83" s="251" t="s">
        <v>657</v>
      </c>
      <c r="C83" s="251" t="s">
        <v>717</v>
      </c>
      <c r="D83" s="251" t="s">
        <v>471</v>
      </c>
      <c r="E83" s="251" t="s">
        <v>347</v>
      </c>
      <c r="F83" s="233">
        <f>SUM(F84)</f>
        <v>0</v>
      </c>
      <c r="G83" s="233">
        <f>SUM(G84)</f>
        <v>36000</v>
      </c>
      <c r="H83" s="233">
        <f>SUM(H84)</f>
        <v>36000</v>
      </c>
    </row>
    <row r="84" spans="1:8" ht="47.25" outlineLevel="4">
      <c r="A84" s="253" t="s">
        <v>666</v>
      </c>
      <c r="B84" s="252" t="s">
        <v>657</v>
      </c>
      <c r="C84" s="252" t="s">
        <v>717</v>
      </c>
      <c r="D84" s="252" t="s">
        <v>471</v>
      </c>
      <c r="E84" s="252" t="s">
        <v>357</v>
      </c>
      <c r="F84" s="236"/>
      <c r="G84" s="236">
        <v>36000</v>
      </c>
      <c r="H84" s="236">
        <v>36000</v>
      </c>
    </row>
    <row r="85" spans="1:8" ht="94.5" outlineLevel="3">
      <c r="A85" s="250" t="s">
        <v>720</v>
      </c>
      <c r="B85" s="251" t="s">
        <v>657</v>
      </c>
      <c r="C85" s="251" t="s">
        <v>717</v>
      </c>
      <c r="D85" s="251" t="s">
        <v>473</v>
      </c>
      <c r="E85" s="251" t="s">
        <v>347</v>
      </c>
      <c r="F85" s="233">
        <f>SUM(F86)</f>
        <v>0</v>
      </c>
      <c r="G85" s="233">
        <f>SUM(G86)</f>
        <v>8000</v>
      </c>
      <c r="H85" s="233">
        <f>SUM(H86)</f>
        <v>8000</v>
      </c>
    </row>
    <row r="86" spans="1:8" ht="47.25" outlineLevel="4">
      <c r="A86" s="253" t="s">
        <v>666</v>
      </c>
      <c r="B86" s="252" t="s">
        <v>657</v>
      </c>
      <c r="C86" s="252" t="s">
        <v>717</v>
      </c>
      <c r="D86" s="252" t="s">
        <v>473</v>
      </c>
      <c r="E86" s="252" t="s">
        <v>357</v>
      </c>
      <c r="F86" s="236"/>
      <c r="G86" s="236">
        <v>8000</v>
      </c>
      <c r="H86" s="236">
        <v>8000</v>
      </c>
    </row>
    <row r="87" spans="1:8" ht="63" outlineLevel="3">
      <c r="A87" s="250" t="s">
        <v>721</v>
      </c>
      <c r="B87" s="251" t="s">
        <v>657</v>
      </c>
      <c r="C87" s="251" t="s">
        <v>717</v>
      </c>
      <c r="D87" s="251" t="s">
        <v>475</v>
      </c>
      <c r="E87" s="251" t="s">
        <v>347</v>
      </c>
      <c r="F87" s="233">
        <f>SUM(F88)</f>
        <v>50000</v>
      </c>
      <c r="G87" s="233">
        <f>SUM(G88)</f>
        <v>0</v>
      </c>
      <c r="H87" s="233">
        <f>SUM(H88)</f>
        <v>0</v>
      </c>
    </row>
    <row r="88" spans="1:8" ht="47.25" outlineLevel="4">
      <c r="A88" s="253" t="s">
        <v>666</v>
      </c>
      <c r="B88" s="252" t="s">
        <v>657</v>
      </c>
      <c r="C88" s="252" t="s">
        <v>717</v>
      </c>
      <c r="D88" s="252" t="s">
        <v>475</v>
      </c>
      <c r="E88" s="252" t="s">
        <v>357</v>
      </c>
      <c r="F88" s="236">
        <v>50000</v>
      </c>
      <c r="G88" s="236"/>
      <c r="H88" s="236"/>
    </row>
    <row r="89" spans="1:8" ht="79.5" customHeight="1" outlineLevel="3">
      <c r="A89" s="250" t="s">
        <v>722</v>
      </c>
      <c r="B89" s="251" t="s">
        <v>657</v>
      </c>
      <c r="C89" s="251" t="s">
        <v>717</v>
      </c>
      <c r="D89" s="251" t="s">
        <v>479</v>
      </c>
      <c r="E89" s="251" t="s">
        <v>347</v>
      </c>
      <c r="F89" s="233">
        <f>SUM(F90)</f>
        <v>0</v>
      </c>
      <c r="G89" s="233">
        <f>SUM(G90)</f>
        <v>20000</v>
      </c>
      <c r="H89" s="233">
        <f>SUM(H90)</f>
        <v>20000</v>
      </c>
    </row>
    <row r="90" spans="1:8" ht="47.25" outlineLevel="4">
      <c r="A90" s="253" t="s">
        <v>666</v>
      </c>
      <c r="B90" s="252" t="s">
        <v>657</v>
      </c>
      <c r="C90" s="252" t="s">
        <v>717</v>
      </c>
      <c r="D90" s="252" t="s">
        <v>479</v>
      </c>
      <c r="E90" s="252" t="s">
        <v>357</v>
      </c>
      <c r="F90" s="236"/>
      <c r="G90" s="236">
        <v>20000</v>
      </c>
      <c r="H90" s="236">
        <v>20000</v>
      </c>
    </row>
    <row r="91" spans="1:8" ht="94.5" outlineLevel="3">
      <c r="A91" s="250" t="s">
        <v>723</v>
      </c>
      <c r="B91" s="251" t="s">
        <v>657</v>
      </c>
      <c r="C91" s="251" t="s">
        <v>717</v>
      </c>
      <c r="D91" s="251" t="s">
        <v>481</v>
      </c>
      <c r="E91" s="251" t="s">
        <v>347</v>
      </c>
      <c r="F91" s="233">
        <f>SUM(F92)</f>
        <v>0</v>
      </c>
      <c r="G91" s="233">
        <f>SUM(G92)</f>
        <v>3000</v>
      </c>
      <c r="H91" s="233">
        <f>SUM(H92)</f>
        <v>3000</v>
      </c>
    </row>
    <row r="92" spans="1:8" ht="47.25" outlineLevel="4">
      <c r="A92" s="253" t="s">
        <v>666</v>
      </c>
      <c r="B92" s="252" t="s">
        <v>657</v>
      </c>
      <c r="C92" s="252" t="s">
        <v>717</v>
      </c>
      <c r="D92" s="252" t="s">
        <v>481</v>
      </c>
      <c r="E92" s="252" t="s">
        <v>357</v>
      </c>
      <c r="F92" s="236"/>
      <c r="G92" s="236">
        <v>3000</v>
      </c>
      <c r="H92" s="236">
        <v>3000</v>
      </c>
    </row>
    <row r="93" spans="1:8" ht="78.75" outlineLevel="3">
      <c r="A93" s="250" t="s">
        <v>724</v>
      </c>
      <c r="B93" s="251" t="s">
        <v>657</v>
      </c>
      <c r="C93" s="251" t="s">
        <v>717</v>
      </c>
      <c r="D93" s="251" t="s">
        <v>483</v>
      </c>
      <c r="E93" s="251" t="s">
        <v>347</v>
      </c>
      <c r="F93" s="233">
        <f>SUM(F94)</f>
        <v>0</v>
      </c>
      <c r="G93" s="233">
        <f>SUM(G94)</f>
        <v>15000</v>
      </c>
      <c r="H93" s="233">
        <f>SUM(H94)</f>
        <v>15000</v>
      </c>
    </row>
    <row r="94" spans="1:8" ht="47.25" outlineLevel="4">
      <c r="A94" s="253" t="s">
        <v>666</v>
      </c>
      <c r="B94" s="252" t="s">
        <v>657</v>
      </c>
      <c r="C94" s="252" t="s">
        <v>717</v>
      </c>
      <c r="D94" s="252" t="s">
        <v>483</v>
      </c>
      <c r="E94" s="252" t="s">
        <v>357</v>
      </c>
      <c r="F94" s="236"/>
      <c r="G94" s="236">
        <v>15000</v>
      </c>
      <c r="H94" s="236">
        <v>15000</v>
      </c>
    </row>
    <row r="95" spans="1:8" ht="63" outlineLevel="3">
      <c r="A95" s="250" t="s">
        <v>721</v>
      </c>
      <c r="B95" s="251" t="s">
        <v>657</v>
      </c>
      <c r="C95" s="251" t="s">
        <v>717</v>
      </c>
      <c r="D95" s="251" t="s">
        <v>484</v>
      </c>
      <c r="E95" s="251" t="s">
        <v>347</v>
      </c>
      <c r="F95" s="233">
        <f>SUM(F96)</f>
        <v>20000</v>
      </c>
      <c r="G95" s="233">
        <f>SUM(G96)</f>
        <v>0</v>
      </c>
      <c r="H95" s="233">
        <f>SUM(H96)</f>
        <v>0</v>
      </c>
    </row>
    <row r="96" spans="1:8" ht="47.25" outlineLevel="4">
      <c r="A96" s="253" t="s">
        <v>666</v>
      </c>
      <c r="B96" s="252" t="s">
        <v>657</v>
      </c>
      <c r="C96" s="252" t="s">
        <v>717</v>
      </c>
      <c r="D96" s="252" t="s">
        <v>484</v>
      </c>
      <c r="E96" s="252" t="s">
        <v>357</v>
      </c>
      <c r="F96" s="236">
        <v>20000</v>
      </c>
      <c r="G96" s="236"/>
      <c r="H96" s="236"/>
    </row>
    <row r="97" spans="1:8" ht="78.75" outlineLevel="3">
      <c r="A97" s="250" t="s">
        <v>725</v>
      </c>
      <c r="B97" s="251" t="s">
        <v>657</v>
      </c>
      <c r="C97" s="251" t="s">
        <v>717</v>
      </c>
      <c r="D97" s="251" t="s">
        <v>492</v>
      </c>
      <c r="E97" s="251" t="s">
        <v>347</v>
      </c>
      <c r="F97" s="233">
        <f>SUM(F98)</f>
        <v>0</v>
      </c>
      <c r="G97" s="233">
        <f>SUM(G98)</f>
        <v>17000</v>
      </c>
      <c r="H97" s="233">
        <f>SUM(H98)</f>
        <v>17000</v>
      </c>
    </row>
    <row r="98" spans="1:8" ht="47.25" outlineLevel="4">
      <c r="A98" s="253" t="s">
        <v>666</v>
      </c>
      <c r="B98" s="252" t="s">
        <v>657</v>
      </c>
      <c r="C98" s="252" t="s">
        <v>717</v>
      </c>
      <c r="D98" s="252" t="s">
        <v>492</v>
      </c>
      <c r="E98" s="252" t="s">
        <v>357</v>
      </c>
      <c r="F98" s="236"/>
      <c r="G98" s="236">
        <v>17000</v>
      </c>
      <c r="H98" s="236">
        <v>17000</v>
      </c>
    </row>
    <row r="99" spans="1:8" ht="63" outlineLevel="3">
      <c r="A99" s="250" t="s">
        <v>726</v>
      </c>
      <c r="B99" s="251" t="s">
        <v>657</v>
      </c>
      <c r="C99" s="251" t="s">
        <v>717</v>
      </c>
      <c r="D99" s="251" t="s">
        <v>494</v>
      </c>
      <c r="E99" s="251" t="s">
        <v>347</v>
      </c>
      <c r="F99" s="233">
        <f>SUM(F100)</f>
        <v>0</v>
      </c>
      <c r="G99" s="233">
        <f>SUM(G100)</f>
        <v>30000</v>
      </c>
      <c r="H99" s="233">
        <f>SUM(H100)</f>
        <v>30000</v>
      </c>
    </row>
    <row r="100" spans="1:8" ht="47.25" outlineLevel="4">
      <c r="A100" s="253" t="s">
        <v>666</v>
      </c>
      <c r="B100" s="252" t="s">
        <v>657</v>
      </c>
      <c r="C100" s="252" t="s">
        <v>717</v>
      </c>
      <c r="D100" s="252" t="s">
        <v>494</v>
      </c>
      <c r="E100" s="252" t="s">
        <v>357</v>
      </c>
      <c r="F100" s="236"/>
      <c r="G100" s="236">
        <v>30000</v>
      </c>
      <c r="H100" s="236">
        <v>30000</v>
      </c>
    </row>
    <row r="101" spans="1:8" ht="63" outlineLevel="3">
      <c r="A101" s="250" t="s">
        <v>721</v>
      </c>
      <c r="B101" s="251" t="s">
        <v>657</v>
      </c>
      <c r="C101" s="251" t="s">
        <v>717</v>
      </c>
      <c r="D101" s="251" t="s">
        <v>495</v>
      </c>
      <c r="E101" s="251" t="s">
        <v>347</v>
      </c>
      <c r="F101" s="233">
        <f>SUM(F102)</f>
        <v>50000</v>
      </c>
      <c r="G101" s="233">
        <f>SUM(G102)</f>
        <v>0</v>
      </c>
      <c r="H101" s="233">
        <f>SUM(H102)</f>
        <v>0</v>
      </c>
    </row>
    <row r="102" spans="1:8" ht="47.25" outlineLevel="4">
      <c r="A102" s="253" t="s">
        <v>666</v>
      </c>
      <c r="B102" s="252" t="s">
        <v>657</v>
      </c>
      <c r="C102" s="252" t="s">
        <v>717</v>
      </c>
      <c r="D102" s="252" t="s">
        <v>495</v>
      </c>
      <c r="E102" s="252" t="s">
        <v>357</v>
      </c>
      <c r="F102" s="236">
        <v>50000</v>
      </c>
      <c r="G102" s="236"/>
      <c r="H102" s="236"/>
    </row>
    <row r="103" spans="1:8" ht="15.75" outlineLevel="1">
      <c r="A103" s="250" t="s">
        <v>727</v>
      </c>
      <c r="B103" s="251" t="s">
        <v>657</v>
      </c>
      <c r="C103" s="251" t="s">
        <v>728</v>
      </c>
      <c r="D103" s="251" t="s">
        <v>659</v>
      </c>
      <c r="E103" s="251" t="s">
        <v>347</v>
      </c>
      <c r="F103" s="233">
        <f>SUM(F104+F109)</f>
        <v>671100</v>
      </c>
      <c r="G103" s="233">
        <f>SUM(G104+G109)</f>
        <v>173300</v>
      </c>
      <c r="H103" s="233">
        <f>SUM(H104+H109)</f>
        <v>173300</v>
      </c>
    </row>
    <row r="104" spans="1:8" ht="15.75" outlineLevel="2">
      <c r="A104" s="250" t="s">
        <v>729</v>
      </c>
      <c r="B104" s="251" t="s">
        <v>657</v>
      </c>
      <c r="C104" s="251" t="s">
        <v>730</v>
      </c>
      <c r="D104" s="251" t="s">
        <v>659</v>
      </c>
      <c r="E104" s="251" t="s">
        <v>347</v>
      </c>
      <c r="F104" s="233">
        <f>SUM(F105+F107)</f>
        <v>521100</v>
      </c>
      <c r="G104" s="233">
        <f>SUM(G105+G107)</f>
        <v>0</v>
      </c>
      <c r="H104" s="233">
        <f>SUM(H105+H107)</f>
        <v>0</v>
      </c>
    </row>
    <row r="105" spans="1:8" ht="45.75" customHeight="1" outlineLevel="3">
      <c r="A105" s="250" t="s">
        <v>731</v>
      </c>
      <c r="B105" s="251" t="s">
        <v>657</v>
      </c>
      <c r="C105" s="251" t="s">
        <v>730</v>
      </c>
      <c r="D105" s="251" t="s">
        <v>427</v>
      </c>
      <c r="E105" s="251" t="s">
        <v>347</v>
      </c>
      <c r="F105" s="233">
        <f>SUM(F106)</f>
        <v>401200</v>
      </c>
      <c r="G105" s="233">
        <f>SUM(G106)</f>
        <v>0</v>
      </c>
      <c r="H105" s="233">
        <f>SUM(H106)</f>
        <v>0</v>
      </c>
    </row>
    <row r="106" spans="1:8" ht="31.5" outlineLevel="4">
      <c r="A106" s="253" t="s">
        <v>732</v>
      </c>
      <c r="B106" s="252" t="s">
        <v>657</v>
      </c>
      <c r="C106" s="252" t="s">
        <v>730</v>
      </c>
      <c r="D106" s="252" t="s">
        <v>427</v>
      </c>
      <c r="E106" s="252" t="s">
        <v>365</v>
      </c>
      <c r="F106" s="236">
        <v>401200</v>
      </c>
      <c r="G106" s="236"/>
      <c r="H106" s="236"/>
    </row>
    <row r="107" spans="1:8" ht="111.75" customHeight="1" outlineLevel="3">
      <c r="A107" s="250" t="s">
        <v>733</v>
      </c>
      <c r="B107" s="251" t="s">
        <v>657</v>
      </c>
      <c r="C107" s="251" t="s">
        <v>730</v>
      </c>
      <c r="D107" s="251" t="s">
        <v>433</v>
      </c>
      <c r="E107" s="251" t="s">
        <v>347</v>
      </c>
      <c r="F107" s="233">
        <f>SUM(F108)</f>
        <v>119900</v>
      </c>
      <c r="G107" s="233">
        <f>SUM(G108)</f>
        <v>0</v>
      </c>
      <c r="H107" s="233">
        <f>SUM(H108)</f>
        <v>0</v>
      </c>
    </row>
    <row r="108" spans="1:8" ht="31.5" outlineLevel="4">
      <c r="A108" s="253" t="s">
        <v>732</v>
      </c>
      <c r="B108" s="252" t="s">
        <v>657</v>
      </c>
      <c r="C108" s="252" t="s">
        <v>730</v>
      </c>
      <c r="D108" s="252" t="s">
        <v>433</v>
      </c>
      <c r="E108" s="252" t="s">
        <v>365</v>
      </c>
      <c r="F108" s="236">
        <v>119900</v>
      </c>
      <c r="G108" s="236"/>
      <c r="H108" s="236"/>
    </row>
    <row r="109" spans="1:8" ht="31.5" outlineLevel="2">
      <c r="A109" s="250" t="s">
        <v>734</v>
      </c>
      <c r="B109" s="251" t="s">
        <v>657</v>
      </c>
      <c r="C109" s="251" t="s">
        <v>735</v>
      </c>
      <c r="D109" s="251" t="s">
        <v>659</v>
      </c>
      <c r="E109" s="251" t="s">
        <v>347</v>
      </c>
      <c r="F109" s="233">
        <f aca="true" t="shared" si="5" ref="F109:H110">SUM(F110)</f>
        <v>150000</v>
      </c>
      <c r="G109" s="233">
        <f t="shared" si="5"/>
        <v>173300</v>
      </c>
      <c r="H109" s="233">
        <f t="shared" si="5"/>
        <v>173300</v>
      </c>
    </row>
    <row r="110" spans="1:8" ht="47.25" outlineLevel="3">
      <c r="A110" s="250" t="s">
        <v>736</v>
      </c>
      <c r="B110" s="251" t="s">
        <v>657</v>
      </c>
      <c r="C110" s="251" t="s">
        <v>735</v>
      </c>
      <c r="D110" s="251" t="s">
        <v>639</v>
      </c>
      <c r="E110" s="251" t="s">
        <v>347</v>
      </c>
      <c r="F110" s="233">
        <f t="shared" si="5"/>
        <v>150000</v>
      </c>
      <c r="G110" s="233">
        <f t="shared" si="5"/>
        <v>173300</v>
      </c>
      <c r="H110" s="233">
        <f t="shared" si="5"/>
        <v>173300</v>
      </c>
    </row>
    <row r="111" spans="1:8" ht="63" outlineLevel="4">
      <c r="A111" s="253" t="s">
        <v>737</v>
      </c>
      <c r="B111" s="252" t="s">
        <v>657</v>
      </c>
      <c r="C111" s="252" t="s">
        <v>735</v>
      </c>
      <c r="D111" s="252" t="s">
        <v>639</v>
      </c>
      <c r="E111" s="252" t="s">
        <v>375</v>
      </c>
      <c r="F111" s="236">
        <v>150000</v>
      </c>
      <c r="G111" s="236">
        <v>173300</v>
      </c>
      <c r="H111" s="236">
        <v>173300</v>
      </c>
    </row>
    <row r="112" spans="1:8" ht="21" customHeight="1" outlineLevel="1">
      <c r="A112" s="250" t="s">
        <v>738</v>
      </c>
      <c r="B112" s="251" t="s">
        <v>657</v>
      </c>
      <c r="C112" s="251" t="s">
        <v>739</v>
      </c>
      <c r="D112" s="251" t="s">
        <v>659</v>
      </c>
      <c r="E112" s="251" t="s">
        <v>347</v>
      </c>
      <c r="F112" s="233">
        <f>SUM(F113)</f>
        <v>2180000</v>
      </c>
      <c r="G112" s="233">
        <f>SUM(G113)</f>
        <v>2184400</v>
      </c>
      <c r="H112" s="233">
        <f>SUM(H113)</f>
        <v>2041100</v>
      </c>
    </row>
    <row r="113" spans="1:8" ht="15.75" outlineLevel="2">
      <c r="A113" s="250" t="s">
        <v>740</v>
      </c>
      <c r="B113" s="251" t="s">
        <v>657</v>
      </c>
      <c r="C113" s="251" t="s">
        <v>741</v>
      </c>
      <c r="D113" s="251" t="s">
        <v>659</v>
      </c>
      <c r="E113" s="251" t="s">
        <v>347</v>
      </c>
      <c r="F113" s="233">
        <f>SUM(F114+F116+F118)</f>
        <v>2180000</v>
      </c>
      <c r="G113" s="233">
        <f>SUM(G114+G116+G118)</f>
        <v>2184400</v>
      </c>
      <c r="H113" s="233">
        <f>SUM(H114+H116+H118)</f>
        <v>2041100</v>
      </c>
    </row>
    <row r="114" spans="1:8" ht="63" outlineLevel="3">
      <c r="A114" s="250" t="s">
        <v>742</v>
      </c>
      <c r="B114" s="251" t="s">
        <v>657</v>
      </c>
      <c r="C114" s="251" t="s">
        <v>741</v>
      </c>
      <c r="D114" s="251" t="s">
        <v>457</v>
      </c>
      <c r="E114" s="251" t="s">
        <v>347</v>
      </c>
      <c r="F114" s="233">
        <f>SUM(F115)</f>
        <v>2000000</v>
      </c>
      <c r="G114" s="233">
        <f>SUM(G115)</f>
        <v>1934400</v>
      </c>
      <c r="H114" s="233">
        <f>SUM(H115)</f>
        <v>1791100</v>
      </c>
    </row>
    <row r="115" spans="1:8" ht="63" outlineLevel="4">
      <c r="A115" s="253" t="s">
        <v>737</v>
      </c>
      <c r="B115" s="252" t="s">
        <v>657</v>
      </c>
      <c r="C115" s="252" t="s">
        <v>741</v>
      </c>
      <c r="D115" s="252" t="s">
        <v>457</v>
      </c>
      <c r="E115" s="252" t="s">
        <v>375</v>
      </c>
      <c r="F115" s="236">
        <v>2000000</v>
      </c>
      <c r="G115" s="236">
        <v>1934400</v>
      </c>
      <c r="H115" s="236">
        <v>1791100</v>
      </c>
    </row>
    <row r="116" spans="1:8" ht="31.5" outlineLevel="3">
      <c r="A116" s="250" t="s">
        <v>743</v>
      </c>
      <c r="B116" s="251" t="s">
        <v>657</v>
      </c>
      <c r="C116" s="251" t="s">
        <v>741</v>
      </c>
      <c r="D116" s="251" t="s">
        <v>459</v>
      </c>
      <c r="E116" s="251" t="s">
        <v>347</v>
      </c>
      <c r="F116" s="233">
        <f>SUM(F117)</f>
        <v>0</v>
      </c>
      <c r="G116" s="233">
        <f>SUM(G117)</f>
        <v>250000</v>
      </c>
      <c r="H116" s="233">
        <f>SUM(H117)</f>
        <v>250000</v>
      </c>
    </row>
    <row r="117" spans="1:8" ht="47.25" outlineLevel="4">
      <c r="A117" s="253" t="s">
        <v>666</v>
      </c>
      <c r="B117" s="252" t="s">
        <v>657</v>
      </c>
      <c r="C117" s="252" t="s">
        <v>741</v>
      </c>
      <c r="D117" s="252" t="s">
        <v>459</v>
      </c>
      <c r="E117" s="252" t="s">
        <v>357</v>
      </c>
      <c r="F117" s="236"/>
      <c r="G117" s="236">
        <v>250000</v>
      </c>
      <c r="H117" s="236">
        <v>250000</v>
      </c>
    </row>
    <row r="118" spans="1:8" ht="126" outlineLevel="3">
      <c r="A118" s="250" t="s">
        <v>744</v>
      </c>
      <c r="B118" s="251" t="s">
        <v>657</v>
      </c>
      <c r="C118" s="251" t="s">
        <v>741</v>
      </c>
      <c r="D118" s="251" t="s">
        <v>461</v>
      </c>
      <c r="E118" s="251" t="s">
        <v>347</v>
      </c>
      <c r="F118" s="233">
        <f>SUM(F119)</f>
        <v>180000</v>
      </c>
      <c r="G118" s="233">
        <f>SUM(G119)</f>
        <v>0</v>
      </c>
      <c r="H118" s="233">
        <f>SUM(H119)</f>
        <v>0</v>
      </c>
    </row>
    <row r="119" spans="1:8" ht="47.25" outlineLevel="4">
      <c r="A119" s="253" t="s">
        <v>666</v>
      </c>
      <c r="B119" s="252" t="s">
        <v>657</v>
      </c>
      <c r="C119" s="252" t="s">
        <v>741</v>
      </c>
      <c r="D119" s="252" t="s">
        <v>461</v>
      </c>
      <c r="E119" s="252" t="s">
        <v>357</v>
      </c>
      <c r="F119" s="236">
        <v>180000</v>
      </c>
      <c r="G119" s="236"/>
      <c r="H119" s="236"/>
    </row>
    <row r="120" spans="1:8" ht="48" customHeight="1">
      <c r="A120" s="250" t="s">
        <v>745</v>
      </c>
      <c r="B120" s="251" t="s">
        <v>746</v>
      </c>
      <c r="C120" s="251" t="s">
        <v>658</v>
      </c>
      <c r="D120" s="251" t="s">
        <v>659</v>
      </c>
      <c r="E120" s="251" t="s">
        <v>347</v>
      </c>
      <c r="F120" s="233">
        <f>SUM(F121+F134)</f>
        <v>4875000</v>
      </c>
      <c r="G120" s="233">
        <f>SUM(G121+G134)</f>
        <v>4406200</v>
      </c>
      <c r="H120" s="233">
        <f>SUM(H121+H134)</f>
        <v>4267900</v>
      </c>
    </row>
    <row r="121" spans="1:8" ht="31.5" outlineLevel="1">
      <c r="A121" s="250" t="s">
        <v>660</v>
      </c>
      <c r="B121" s="251" t="s">
        <v>746</v>
      </c>
      <c r="C121" s="251" t="s">
        <v>661</v>
      </c>
      <c r="D121" s="251" t="s">
        <v>659</v>
      </c>
      <c r="E121" s="251" t="s">
        <v>347</v>
      </c>
      <c r="F121" s="233">
        <f>SUM(F122+F127)</f>
        <v>3906500</v>
      </c>
      <c r="G121" s="233">
        <f>SUM(G122+G127)</f>
        <v>3587700</v>
      </c>
      <c r="H121" s="233">
        <f>SUM(H122+H127)</f>
        <v>3449400</v>
      </c>
    </row>
    <row r="122" spans="1:8" ht="63" outlineLevel="2">
      <c r="A122" s="250" t="s">
        <v>747</v>
      </c>
      <c r="B122" s="251" t="s">
        <v>746</v>
      </c>
      <c r="C122" s="251" t="s">
        <v>748</v>
      </c>
      <c r="D122" s="251" t="s">
        <v>659</v>
      </c>
      <c r="E122" s="251" t="s">
        <v>347</v>
      </c>
      <c r="F122" s="233">
        <v>3701600</v>
      </c>
      <c r="G122" s="233">
        <v>3397700</v>
      </c>
      <c r="H122" s="233">
        <v>3259400</v>
      </c>
    </row>
    <row r="123" spans="1:8" ht="49.5" customHeight="1" outlineLevel="3">
      <c r="A123" s="250" t="s">
        <v>749</v>
      </c>
      <c r="B123" s="251" t="s">
        <v>746</v>
      </c>
      <c r="C123" s="251" t="s">
        <v>748</v>
      </c>
      <c r="D123" s="251" t="s">
        <v>564</v>
      </c>
      <c r="E123" s="251" t="s">
        <v>347</v>
      </c>
      <c r="F123" s="233">
        <v>3701600</v>
      </c>
      <c r="G123" s="233">
        <v>3397700</v>
      </c>
      <c r="H123" s="233">
        <v>3259400</v>
      </c>
    </row>
    <row r="124" spans="1:8" ht="94.5" outlineLevel="4">
      <c r="A124" s="253" t="s">
        <v>665</v>
      </c>
      <c r="B124" s="252" t="s">
        <v>746</v>
      </c>
      <c r="C124" s="252" t="s">
        <v>748</v>
      </c>
      <c r="D124" s="252" t="s">
        <v>564</v>
      </c>
      <c r="E124" s="252" t="s">
        <v>355</v>
      </c>
      <c r="F124" s="236">
        <v>3351500</v>
      </c>
      <c r="G124" s="236">
        <v>3351500</v>
      </c>
      <c r="H124" s="236">
        <v>3259400</v>
      </c>
    </row>
    <row r="125" spans="1:8" ht="47.25" outlineLevel="4">
      <c r="A125" s="253" t="s">
        <v>666</v>
      </c>
      <c r="B125" s="252" t="s">
        <v>746</v>
      </c>
      <c r="C125" s="252" t="s">
        <v>748</v>
      </c>
      <c r="D125" s="252" t="s">
        <v>564</v>
      </c>
      <c r="E125" s="252" t="s">
        <v>357</v>
      </c>
      <c r="F125" s="236">
        <v>348000</v>
      </c>
      <c r="G125" s="236">
        <v>46200</v>
      </c>
      <c r="H125" s="236"/>
    </row>
    <row r="126" spans="1:8" ht="15.75" outlineLevel="4">
      <c r="A126" s="253" t="s">
        <v>668</v>
      </c>
      <c r="B126" s="252" t="s">
        <v>746</v>
      </c>
      <c r="C126" s="252" t="s">
        <v>748</v>
      </c>
      <c r="D126" s="252" t="s">
        <v>564</v>
      </c>
      <c r="E126" s="252" t="s">
        <v>359</v>
      </c>
      <c r="F126" s="236">
        <v>2100</v>
      </c>
      <c r="G126" s="236"/>
      <c r="H126" s="236"/>
    </row>
    <row r="127" spans="1:8" ht="31.5" outlineLevel="2">
      <c r="A127" s="250" t="s">
        <v>672</v>
      </c>
      <c r="B127" s="251" t="s">
        <v>746</v>
      </c>
      <c r="C127" s="251" t="s">
        <v>673</v>
      </c>
      <c r="D127" s="251" t="s">
        <v>659</v>
      </c>
      <c r="E127" s="251" t="s">
        <v>347</v>
      </c>
      <c r="F127" s="233">
        <f>SUM(F128+F130+F132)</f>
        <v>204900</v>
      </c>
      <c r="G127" s="233">
        <f>SUM(G128+G130+G132)</f>
        <v>190000</v>
      </c>
      <c r="H127" s="233">
        <f>SUM(H128+H130+H132)</f>
        <v>190000</v>
      </c>
    </row>
    <row r="128" spans="1:8" ht="47.25" outlineLevel="3">
      <c r="A128" s="250" t="s">
        <v>750</v>
      </c>
      <c r="B128" s="251" t="s">
        <v>746</v>
      </c>
      <c r="C128" s="251" t="s">
        <v>673</v>
      </c>
      <c r="D128" s="251" t="s">
        <v>596</v>
      </c>
      <c r="E128" s="251" t="s">
        <v>347</v>
      </c>
      <c r="F128" s="233">
        <f>SUM(F129)</f>
        <v>100000</v>
      </c>
      <c r="G128" s="233">
        <f>SUM(G129)</f>
        <v>90000</v>
      </c>
      <c r="H128" s="233">
        <f>SUM(H129)</f>
        <v>90000</v>
      </c>
    </row>
    <row r="129" spans="1:8" ht="47.25" outlineLevel="4">
      <c r="A129" s="253" t="s">
        <v>666</v>
      </c>
      <c r="B129" s="252" t="s">
        <v>746</v>
      </c>
      <c r="C129" s="252" t="s">
        <v>673</v>
      </c>
      <c r="D129" s="252" t="s">
        <v>596</v>
      </c>
      <c r="E129" s="252" t="s">
        <v>357</v>
      </c>
      <c r="F129" s="236">
        <v>100000</v>
      </c>
      <c r="G129" s="236">
        <v>90000</v>
      </c>
      <c r="H129" s="236">
        <v>90000</v>
      </c>
    </row>
    <row r="130" spans="1:8" ht="31.5" outlineLevel="3">
      <c r="A130" s="250" t="s">
        <v>751</v>
      </c>
      <c r="B130" s="251" t="s">
        <v>746</v>
      </c>
      <c r="C130" s="251" t="s">
        <v>673</v>
      </c>
      <c r="D130" s="251" t="s">
        <v>598</v>
      </c>
      <c r="E130" s="251" t="s">
        <v>347</v>
      </c>
      <c r="F130" s="233">
        <f>SUM(F131)</f>
        <v>100000</v>
      </c>
      <c r="G130" s="233">
        <f>SUM(G131)</f>
        <v>100000</v>
      </c>
      <c r="H130" s="233">
        <f>SUM(H131)</f>
        <v>100000</v>
      </c>
    </row>
    <row r="131" spans="1:8" ht="47.25" outlineLevel="4">
      <c r="A131" s="253" t="s">
        <v>666</v>
      </c>
      <c r="B131" s="252" t="s">
        <v>746</v>
      </c>
      <c r="C131" s="252" t="s">
        <v>673</v>
      </c>
      <c r="D131" s="252" t="s">
        <v>598</v>
      </c>
      <c r="E131" s="252" t="s">
        <v>357</v>
      </c>
      <c r="F131" s="236">
        <v>100000</v>
      </c>
      <c r="G131" s="236">
        <v>100000</v>
      </c>
      <c r="H131" s="236">
        <v>100000</v>
      </c>
    </row>
    <row r="132" spans="1:8" ht="63" outlineLevel="3">
      <c r="A132" s="250" t="s">
        <v>752</v>
      </c>
      <c r="B132" s="251" t="s">
        <v>746</v>
      </c>
      <c r="C132" s="251" t="s">
        <v>673</v>
      </c>
      <c r="D132" s="251" t="s">
        <v>646</v>
      </c>
      <c r="E132" s="251" t="s">
        <v>347</v>
      </c>
      <c r="F132" s="233">
        <f>SUM(F133)</f>
        <v>4900</v>
      </c>
      <c r="G132" s="233">
        <f>SUM(G133)</f>
        <v>0</v>
      </c>
      <c r="H132" s="233">
        <f>SUM(H133)</f>
        <v>0</v>
      </c>
    </row>
    <row r="133" spans="1:8" ht="15.75" outlineLevel="4">
      <c r="A133" s="253" t="s">
        <v>753</v>
      </c>
      <c r="B133" s="252" t="s">
        <v>746</v>
      </c>
      <c r="C133" s="252" t="s">
        <v>673</v>
      </c>
      <c r="D133" s="252" t="s">
        <v>646</v>
      </c>
      <c r="E133" s="252" t="s">
        <v>648</v>
      </c>
      <c r="F133" s="236">
        <v>4900</v>
      </c>
      <c r="G133" s="236">
        <v>0</v>
      </c>
      <c r="H133" s="236">
        <v>0</v>
      </c>
    </row>
    <row r="134" spans="1:8" ht="15.75" outlineLevel="1">
      <c r="A134" s="250" t="s">
        <v>727</v>
      </c>
      <c r="B134" s="251" t="s">
        <v>746</v>
      </c>
      <c r="C134" s="251" t="s">
        <v>728</v>
      </c>
      <c r="D134" s="251" t="s">
        <v>659</v>
      </c>
      <c r="E134" s="251" t="s">
        <v>347</v>
      </c>
      <c r="F134" s="233">
        <f aca="true" t="shared" si="6" ref="F134:H135">SUM(F135)</f>
        <v>968500</v>
      </c>
      <c r="G134" s="233">
        <f t="shared" si="6"/>
        <v>818500</v>
      </c>
      <c r="H134" s="233">
        <f t="shared" si="6"/>
        <v>818500</v>
      </c>
    </row>
    <row r="135" spans="1:8" ht="15.75" outlineLevel="2">
      <c r="A135" s="250" t="s">
        <v>754</v>
      </c>
      <c r="B135" s="251" t="s">
        <v>746</v>
      </c>
      <c r="C135" s="251" t="s">
        <v>755</v>
      </c>
      <c r="D135" s="251" t="s">
        <v>659</v>
      </c>
      <c r="E135" s="251" t="s">
        <v>347</v>
      </c>
      <c r="F135" s="233">
        <f t="shared" si="6"/>
        <v>968500</v>
      </c>
      <c r="G135" s="233">
        <f t="shared" si="6"/>
        <v>818500</v>
      </c>
      <c r="H135" s="233">
        <f t="shared" si="6"/>
        <v>818500</v>
      </c>
    </row>
    <row r="136" spans="1:8" ht="78.75" outlineLevel="3">
      <c r="A136" s="250" t="s">
        <v>756</v>
      </c>
      <c r="B136" s="251" t="s">
        <v>746</v>
      </c>
      <c r="C136" s="251" t="s">
        <v>755</v>
      </c>
      <c r="D136" s="251" t="s">
        <v>580</v>
      </c>
      <c r="E136" s="251" t="s">
        <v>347</v>
      </c>
      <c r="F136" s="233">
        <f>SUM(F137:F138)</f>
        <v>968500</v>
      </c>
      <c r="G136" s="233">
        <f>SUM(G137:G138)</f>
        <v>818500</v>
      </c>
      <c r="H136" s="233">
        <f>SUM(H137:H138)</f>
        <v>818500</v>
      </c>
    </row>
    <row r="137" spans="1:8" ht="47.25" outlineLevel="4">
      <c r="A137" s="253" t="s">
        <v>666</v>
      </c>
      <c r="B137" s="252" t="s">
        <v>746</v>
      </c>
      <c r="C137" s="252" t="s">
        <v>755</v>
      </c>
      <c r="D137" s="252" t="s">
        <v>580</v>
      </c>
      <c r="E137" s="252" t="s">
        <v>357</v>
      </c>
      <c r="F137" s="236">
        <v>14500</v>
      </c>
      <c r="G137" s="236">
        <v>12100</v>
      </c>
      <c r="H137" s="236">
        <v>12100</v>
      </c>
    </row>
    <row r="138" spans="1:8" ht="31.5" outlineLevel="4">
      <c r="A138" s="253" t="s">
        <v>732</v>
      </c>
      <c r="B138" s="252" t="s">
        <v>746</v>
      </c>
      <c r="C138" s="252" t="s">
        <v>755</v>
      </c>
      <c r="D138" s="252" t="s">
        <v>580</v>
      </c>
      <c r="E138" s="252" t="s">
        <v>365</v>
      </c>
      <c r="F138" s="236">
        <v>954000</v>
      </c>
      <c r="G138" s="236">
        <v>806400</v>
      </c>
      <c r="H138" s="236">
        <v>806400</v>
      </c>
    </row>
    <row r="139" spans="1:8" ht="47.25">
      <c r="A139" s="250" t="s">
        <v>757</v>
      </c>
      <c r="B139" s="251" t="s">
        <v>758</v>
      </c>
      <c r="C139" s="251" t="s">
        <v>658</v>
      </c>
      <c r="D139" s="251" t="s">
        <v>659</v>
      </c>
      <c r="E139" s="251" t="s">
        <v>347</v>
      </c>
      <c r="F139" s="233">
        <f>SUM(F140+F195)</f>
        <v>114919103.9</v>
      </c>
      <c r="G139" s="233">
        <f>SUM(G140+G195)</f>
        <v>47861300</v>
      </c>
      <c r="H139" s="233">
        <f>SUM(H140+H195)</f>
        <v>45110600</v>
      </c>
    </row>
    <row r="140" spans="1:8" ht="15.75" outlineLevel="1">
      <c r="A140" s="250" t="s">
        <v>711</v>
      </c>
      <c r="B140" s="251" t="s">
        <v>758</v>
      </c>
      <c r="C140" s="251" t="s">
        <v>712</v>
      </c>
      <c r="D140" s="251" t="s">
        <v>659</v>
      </c>
      <c r="E140" s="251" t="s">
        <v>347</v>
      </c>
      <c r="F140" s="233">
        <f>SUM(F141+F153+F174+F177+F188)</f>
        <v>113244460</v>
      </c>
      <c r="G140" s="233">
        <f>SUM(G141+G153+G174+G177+G188)</f>
        <v>47689700</v>
      </c>
      <c r="H140" s="233">
        <f>SUM(H141+H153+H174+H177+H188)</f>
        <v>44939000</v>
      </c>
    </row>
    <row r="141" spans="1:8" ht="15.75" outlineLevel="2">
      <c r="A141" s="250" t="s">
        <v>759</v>
      </c>
      <c r="B141" s="251" t="s">
        <v>758</v>
      </c>
      <c r="C141" s="251" t="s">
        <v>760</v>
      </c>
      <c r="D141" s="251" t="s">
        <v>659</v>
      </c>
      <c r="E141" s="251" t="s">
        <v>347</v>
      </c>
      <c r="F141" s="233">
        <f>SUM(F142+F146+F148+F151)</f>
        <v>36785582</v>
      </c>
      <c r="G141" s="233">
        <f>SUM(G142+G146+G148+G151)</f>
        <v>21388590</v>
      </c>
      <c r="H141" s="233">
        <f>SUM(H142+H146+H148+H151)</f>
        <v>20300900</v>
      </c>
    </row>
    <row r="142" spans="1:8" ht="47.25" outlineLevel="3">
      <c r="A142" s="250" t="s">
        <v>761</v>
      </c>
      <c r="B142" s="251" t="s">
        <v>758</v>
      </c>
      <c r="C142" s="251" t="s">
        <v>760</v>
      </c>
      <c r="D142" s="251" t="s">
        <v>353</v>
      </c>
      <c r="E142" s="251" t="s">
        <v>347</v>
      </c>
      <c r="F142" s="233">
        <f>SUM(F143:F145)</f>
        <v>23530020</v>
      </c>
      <c r="G142" s="233">
        <f>SUM(G143:G145)</f>
        <v>21238590</v>
      </c>
      <c r="H142" s="233">
        <f>SUM(H143:H145)</f>
        <v>20150900</v>
      </c>
    </row>
    <row r="143" spans="1:8" ht="94.5" outlineLevel="4">
      <c r="A143" s="253" t="s">
        <v>665</v>
      </c>
      <c r="B143" s="252" t="s">
        <v>758</v>
      </c>
      <c r="C143" s="252" t="s">
        <v>760</v>
      </c>
      <c r="D143" s="252" t="s">
        <v>353</v>
      </c>
      <c r="E143" s="252" t="s">
        <v>355</v>
      </c>
      <c r="F143" s="236">
        <v>11640140</v>
      </c>
      <c r="G143" s="236">
        <v>11640140</v>
      </c>
      <c r="H143" s="236">
        <v>11640140</v>
      </c>
    </row>
    <row r="144" spans="1:8" ht="47.25" outlineLevel="4">
      <c r="A144" s="253" t="s">
        <v>666</v>
      </c>
      <c r="B144" s="252" t="s">
        <v>758</v>
      </c>
      <c r="C144" s="252" t="s">
        <v>760</v>
      </c>
      <c r="D144" s="252" t="s">
        <v>353</v>
      </c>
      <c r="E144" s="252" t="s">
        <v>357</v>
      </c>
      <c r="F144" s="236">
        <v>11504180</v>
      </c>
      <c r="G144" s="236">
        <v>9212750</v>
      </c>
      <c r="H144" s="236">
        <v>8125060</v>
      </c>
    </row>
    <row r="145" spans="1:8" ht="15.75" outlineLevel="4">
      <c r="A145" s="253" t="s">
        <v>668</v>
      </c>
      <c r="B145" s="252" t="s">
        <v>758</v>
      </c>
      <c r="C145" s="252" t="s">
        <v>760</v>
      </c>
      <c r="D145" s="252" t="s">
        <v>353</v>
      </c>
      <c r="E145" s="252" t="s">
        <v>359</v>
      </c>
      <c r="F145" s="236">
        <v>385700</v>
      </c>
      <c r="G145" s="236">
        <v>385700</v>
      </c>
      <c r="H145" s="236">
        <v>385700</v>
      </c>
    </row>
    <row r="146" spans="1:8" ht="78.75" outlineLevel="3">
      <c r="A146" s="250" t="s">
        <v>762</v>
      </c>
      <c r="B146" s="251" t="s">
        <v>758</v>
      </c>
      <c r="C146" s="251" t="s">
        <v>760</v>
      </c>
      <c r="D146" s="251" t="s">
        <v>361</v>
      </c>
      <c r="E146" s="251" t="s">
        <v>347</v>
      </c>
      <c r="F146" s="233">
        <f>SUM(F147)</f>
        <v>393780</v>
      </c>
      <c r="G146" s="233">
        <f>SUM(G147)</f>
        <v>0</v>
      </c>
      <c r="H146" s="233">
        <f>SUM(H147)</f>
        <v>0</v>
      </c>
    </row>
    <row r="147" spans="1:8" ht="47.25" outlineLevel="4">
      <c r="A147" s="253" t="s">
        <v>666</v>
      </c>
      <c r="B147" s="252" t="s">
        <v>758</v>
      </c>
      <c r="C147" s="252" t="s">
        <v>760</v>
      </c>
      <c r="D147" s="252" t="s">
        <v>361</v>
      </c>
      <c r="E147" s="252" t="s">
        <v>357</v>
      </c>
      <c r="F147" s="236">
        <v>393780</v>
      </c>
      <c r="G147" s="236"/>
      <c r="H147" s="236"/>
    </row>
    <row r="148" spans="1:8" ht="237.75" customHeight="1" outlineLevel="3">
      <c r="A148" s="250" t="s">
        <v>763</v>
      </c>
      <c r="B148" s="251" t="s">
        <v>758</v>
      </c>
      <c r="C148" s="251" t="s">
        <v>760</v>
      </c>
      <c r="D148" s="251" t="s">
        <v>367</v>
      </c>
      <c r="E148" s="251" t="s">
        <v>347</v>
      </c>
      <c r="F148" s="233">
        <f>SUM(F149:F150)</f>
        <v>12711782</v>
      </c>
      <c r="G148" s="233">
        <f>SUM(G149:G150)</f>
        <v>0</v>
      </c>
      <c r="H148" s="233">
        <f>SUM(H149:H150)</f>
        <v>0</v>
      </c>
    </row>
    <row r="149" spans="1:8" ht="94.5" outlineLevel="4">
      <c r="A149" s="253" t="s">
        <v>665</v>
      </c>
      <c r="B149" s="252" t="s">
        <v>758</v>
      </c>
      <c r="C149" s="252" t="s">
        <v>760</v>
      </c>
      <c r="D149" s="252" t="s">
        <v>367</v>
      </c>
      <c r="E149" s="252" t="s">
        <v>355</v>
      </c>
      <c r="F149" s="236">
        <v>12328672</v>
      </c>
      <c r="G149" s="236"/>
      <c r="H149" s="236"/>
    </row>
    <row r="150" spans="1:8" ht="47.25" outlineLevel="4">
      <c r="A150" s="253" t="s">
        <v>666</v>
      </c>
      <c r="B150" s="252" t="s">
        <v>758</v>
      </c>
      <c r="C150" s="252" t="s">
        <v>760</v>
      </c>
      <c r="D150" s="252" t="s">
        <v>367</v>
      </c>
      <c r="E150" s="252" t="s">
        <v>357</v>
      </c>
      <c r="F150" s="236">
        <v>383110</v>
      </c>
      <c r="G150" s="236"/>
      <c r="H150" s="236"/>
    </row>
    <row r="151" spans="1:8" ht="21.75" customHeight="1" outlineLevel="3">
      <c r="A151" s="250" t="s">
        <v>764</v>
      </c>
      <c r="B151" s="251" t="s">
        <v>758</v>
      </c>
      <c r="C151" s="251" t="s">
        <v>760</v>
      </c>
      <c r="D151" s="251" t="s">
        <v>419</v>
      </c>
      <c r="E151" s="251" t="s">
        <v>347</v>
      </c>
      <c r="F151" s="233">
        <f>SUM(F152)</f>
        <v>150000</v>
      </c>
      <c r="G151" s="233">
        <f>SUM(G152)</f>
        <v>150000</v>
      </c>
      <c r="H151" s="233">
        <f>SUM(H152)</f>
        <v>150000</v>
      </c>
    </row>
    <row r="152" spans="1:8" ht="47.25" outlineLevel="4">
      <c r="A152" s="253" t="s">
        <v>666</v>
      </c>
      <c r="B152" s="252" t="s">
        <v>758</v>
      </c>
      <c r="C152" s="252" t="s">
        <v>760</v>
      </c>
      <c r="D152" s="252" t="s">
        <v>419</v>
      </c>
      <c r="E152" s="252" t="s">
        <v>357</v>
      </c>
      <c r="F152" s="236">
        <v>150000</v>
      </c>
      <c r="G152" s="236">
        <v>150000</v>
      </c>
      <c r="H152" s="236">
        <v>150000</v>
      </c>
    </row>
    <row r="153" spans="1:8" ht="15.75" outlineLevel="2">
      <c r="A153" s="250" t="s">
        <v>765</v>
      </c>
      <c r="B153" s="251" t="s">
        <v>758</v>
      </c>
      <c r="C153" s="251" t="s">
        <v>766</v>
      </c>
      <c r="D153" s="251" t="s">
        <v>659</v>
      </c>
      <c r="E153" s="251" t="s">
        <v>347</v>
      </c>
      <c r="F153" s="233">
        <v>69478748</v>
      </c>
      <c r="G153" s="233">
        <v>20400680</v>
      </c>
      <c r="H153" s="233">
        <v>18737670</v>
      </c>
    </row>
    <row r="154" spans="1:8" ht="47.25" outlineLevel="3">
      <c r="A154" s="250" t="s">
        <v>767</v>
      </c>
      <c r="B154" s="251" t="s">
        <v>758</v>
      </c>
      <c r="C154" s="251" t="s">
        <v>766</v>
      </c>
      <c r="D154" s="251" t="s">
        <v>373</v>
      </c>
      <c r="E154" s="251" t="s">
        <v>347</v>
      </c>
      <c r="F154" s="233">
        <f>SUM(F155:F158)</f>
        <v>16088450</v>
      </c>
      <c r="G154" s="233">
        <f>SUM(G155:G158)</f>
        <v>13303890</v>
      </c>
      <c r="H154" s="233">
        <f>SUM(H155:H158)</f>
        <v>11719010</v>
      </c>
    </row>
    <row r="155" spans="1:8" ht="94.5" outlineLevel="4">
      <c r="A155" s="253" t="s">
        <v>665</v>
      </c>
      <c r="B155" s="252" t="s">
        <v>758</v>
      </c>
      <c r="C155" s="252" t="s">
        <v>766</v>
      </c>
      <c r="D155" s="252" t="s">
        <v>373</v>
      </c>
      <c r="E155" s="252" t="s">
        <v>355</v>
      </c>
      <c r="F155" s="236">
        <v>1345260</v>
      </c>
      <c r="G155" s="236">
        <v>1345260</v>
      </c>
      <c r="H155" s="236">
        <v>1345260</v>
      </c>
    </row>
    <row r="156" spans="1:8" ht="47.25" outlineLevel="4">
      <c r="A156" s="253" t="s">
        <v>666</v>
      </c>
      <c r="B156" s="252" t="s">
        <v>758</v>
      </c>
      <c r="C156" s="252" t="s">
        <v>766</v>
      </c>
      <c r="D156" s="252" t="s">
        <v>373</v>
      </c>
      <c r="E156" s="252" t="s">
        <v>357</v>
      </c>
      <c r="F156" s="236">
        <v>8864320</v>
      </c>
      <c r="G156" s="236">
        <v>7814170</v>
      </c>
      <c r="H156" s="236">
        <v>6229290</v>
      </c>
    </row>
    <row r="157" spans="1:8" ht="63" outlineLevel="4">
      <c r="A157" s="253" t="s">
        <v>737</v>
      </c>
      <c r="B157" s="252" t="s">
        <v>758</v>
      </c>
      <c r="C157" s="252" t="s">
        <v>766</v>
      </c>
      <c r="D157" s="252" t="s">
        <v>373</v>
      </c>
      <c r="E157" s="252" t="s">
        <v>375</v>
      </c>
      <c r="F157" s="236">
        <v>5464870</v>
      </c>
      <c r="G157" s="236">
        <v>3730460</v>
      </c>
      <c r="H157" s="236">
        <v>3730460</v>
      </c>
    </row>
    <row r="158" spans="1:8" ht="15.75" outlineLevel="4">
      <c r="A158" s="253" t="s">
        <v>668</v>
      </c>
      <c r="B158" s="252" t="s">
        <v>758</v>
      </c>
      <c r="C158" s="252" t="s">
        <v>766</v>
      </c>
      <c r="D158" s="252" t="s">
        <v>373</v>
      </c>
      <c r="E158" s="252" t="s">
        <v>359</v>
      </c>
      <c r="F158" s="236">
        <v>414000</v>
      </c>
      <c r="G158" s="236">
        <v>414000</v>
      </c>
      <c r="H158" s="236">
        <v>414000</v>
      </c>
    </row>
    <row r="159" spans="1:8" ht="237" customHeight="1" outlineLevel="3">
      <c r="A159" s="250" t="s">
        <v>768</v>
      </c>
      <c r="B159" s="251" t="s">
        <v>758</v>
      </c>
      <c r="C159" s="251" t="s">
        <v>766</v>
      </c>
      <c r="D159" s="251" t="s">
        <v>377</v>
      </c>
      <c r="E159" s="251" t="s">
        <v>347</v>
      </c>
      <c r="F159" s="233">
        <f>SUM(F160:F162)</f>
        <v>46278548</v>
      </c>
      <c r="G159" s="233">
        <f>SUM(G160:G162)</f>
        <v>0</v>
      </c>
      <c r="H159" s="233">
        <f>SUM(H160:H162)</f>
        <v>0</v>
      </c>
    </row>
    <row r="160" spans="1:8" ht="94.5" outlineLevel="4">
      <c r="A160" s="253" t="s">
        <v>665</v>
      </c>
      <c r="B160" s="252" t="s">
        <v>758</v>
      </c>
      <c r="C160" s="252" t="s">
        <v>766</v>
      </c>
      <c r="D160" s="252" t="s">
        <v>377</v>
      </c>
      <c r="E160" s="252" t="s">
        <v>355</v>
      </c>
      <c r="F160" s="236">
        <v>25532579</v>
      </c>
      <c r="G160" s="236"/>
      <c r="H160" s="236"/>
    </row>
    <row r="161" spans="1:8" ht="47.25" outlineLevel="4">
      <c r="A161" s="253" t="s">
        <v>666</v>
      </c>
      <c r="B161" s="252" t="s">
        <v>758</v>
      </c>
      <c r="C161" s="252" t="s">
        <v>766</v>
      </c>
      <c r="D161" s="252" t="s">
        <v>377</v>
      </c>
      <c r="E161" s="252" t="s">
        <v>357</v>
      </c>
      <c r="F161" s="236">
        <v>535343</v>
      </c>
      <c r="G161" s="236"/>
      <c r="H161" s="236"/>
    </row>
    <row r="162" spans="1:8" ht="63" outlineLevel="4">
      <c r="A162" s="253" t="s">
        <v>737</v>
      </c>
      <c r="B162" s="252" t="s">
        <v>758</v>
      </c>
      <c r="C162" s="252" t="s">
        <v>766</v>
      </c>
      <c r="D162" s="252" t="s">
        <v>377</v>
      </c>
      <c r="E162" s="252" t="s">
        <v>375</v>
      </c>
      <c r="F162" s="236">
        <v>20210626</v>
      </c>
      <c r="G162" s="236"/>
      <c r="H162" s="236"/>
    </row>
    <row r="163" spans="1:8" ht="47.25" outlineLevel="3">
      <c r="A163" s="250" t="s">
        <v>769</v>
      </c>
      <c r="B163" s="251" t="s">
        <v>758</v>
      </c>
      <c r="C163" s="251" t="s">
        <v>766</v>
      </c>
      <c r="D163" s="251" t="s">
        <v>383</v>
      </c>
      <c r="E163" s="251" t="s">
        <v>347</v>
      </c>
      <c r="F163" s="233">
        <f>SUM(F164:F166)</f>
        <v>4399710</v>
      </c>
      <c r="G163" s="233">
        <f>SUM(G164:G166)</f>
        <v>4384750</v>
      </c>
      <c r="H163" s="233">
        <f>SUM(H164:H166)</f>
        <v>4306620</v>
      </c>
    </row>
    <row r="164" spans="1:8" ht="94.5" outlineLevel="4">
      <c r="A164" s="253" t="s">
        <v>665</v>
      </c>
      <c r="B164" s="252" t="s">
        <v>758</v>
      </c>
      <c r="C164" s="252" t="s">
        <v>766</v>
      </c>
      <c r="D164" s="252" t="s">
        <v>383</v>
      </c>
      <c r="E164" s="252" t="s">
        <v>355</v>
      </c>
      <c r="F164" s="236">
        <v>3428790</v>
      </c>
      <c r="G164" s="236">
        <v>3428790</v>
      </c>
      <c r="H164" s="236">
        <v>3428790</v>
      </c>
    </row>
    <row r="165" spans="1:8" ht="47.25" outlineLevel="4">
      <c r="A165" s="253" t="s">
        <v>666</v>
      </c>
      <c r="B165" s="252" t="s">
        <v>758</v>
      </c>
      <c r="C165" s="252" t="s">
        <v>766</v>
      </c>
      <c r="D165" s="252" t="s">
        <v>383</v>
      </c>
      <c r="E165" s="252" t="s">
        <v>357</v>
      </c>
      <c r="F165" s="236">
        <v>922920</v>
      </c>
      <c r="G165" s="236">
        <v>907960</v>
      </c>
      <c r="H165" s="236">
        <v>829830</v>
      </c>
    </row>
    <row r="166" spans="1:8" ht="15.75" outlineLevel="4">
      <c r="A166" s="253" t="s">
        <v>668</v>
      </c>
      <c r="B166" s="252" t="s">
        <v>758</v>
      </c>
      <c r="C166" s="252" t="s">
        <v>766</v>
      </c>
      <c r="D166" s="252" t="s">
        <v>383</v>
      </c>
      <c r="E166" s="252" t="s">
        <v>359</v>
      </c>
      <c r="F166" s="236">
        <v>48000</v>
      </c>
      <c r="G166" s="236">
        <v>48000</v>
      </c>
      <c r="H166" s="236">
        <v>48000</v>
      </c>
    </row>
    <row r="167" spans="1:8" ht="95.25" customHeight="1" outlineLevel="3">
      <c r="A167" s="250" t="s">
        <v>770</v>
      </c>
      <c r="B167" s="251" t="s">
        <v>758</v>
      </c>
      <c r="C167" s="251" t="s">
        <v>766</v>
      </c>
      <c r="D167" s="251" t="s">
        <v>385</v>
      </c>
      <c r="E167" s="251" t="s">
        <v>347</v>
      </c>
      <c r="F167" s="233">
        <f>SUM(F168)</f>
        <v>285590</v>
      </c>
      <c r="G167" s="233">
        <f>SUM(G168)</f>
        <v>285590</v>
      </c>
      <c r="H167" s="233">
        <f>SUM(H168)</f>
        <v>285590</v>
      </c>
    </row>
    <row r="168" spans="1:8" ht="94.5" outlineLevel="4">
      <c r="A168" s="253" t="s">
        <v>665</v>
      </c>
      <c r="B168" s="252" t="s">
        <v>758</v>
      </c>
      <c r="C168" s="252" t="s">
        <v>766</v>
      </c>
      <c r="D168" s="252" t="s">
        <v>385</v>
      </c>
      <c r="E168" s="252" t="s">
        <v>355</v>
      </c>
      <c r="F168" s="236">
        <v>285590</v>
      </c>
      <c r="G168" s="236">
        <v>285590</v>
      </c>
      <c r="H168" s="236">
        <v>285590</v>
      </c>
    </row>
    <row r="169" spans="1:8" ht="110.25" outlineLevel="3">
      <c r="A169" s="250" t="s">
        <v>771</v>
      </c>
      <c r="B169" s="251" t="s">
        <v>758</v>
      </c>
      <c r="C169" s="251" t="s">
        <v>766</v>
      </c>
      <c r="D169" s="251" t="s">
        <v>387</v>
      </c>
      <c r="E169" s="251" t="s">
        <v>347</v>
      </c>
      <c r="F169" s="233">
        <f>SUM(F170)</f>
        <v>599800</v>
      </c>
      <c r="G169" s="233">
        <f>SUM(G170)</f>
        <v>599800</v>
      </c>
      <c r="H169" s="233">
        <f>SUM(H170)</f>
        <v>599800</v>
      </c>
    </row>
    <row r="170" spans="1:8" ht="94.5" outlineLevel="4">
      <c r="A170" s="253" t="s">
        <v>665</v>
      </c>
      <c r="B170" s="252" t="s">
        <v>758</v>
      </c>
      <c r="C170" s="252" t="s">
        <v>766</v>
      </c>
      <c r="D170" s="252" t="s">
        <v>387</v>
      </c>
      <c r="E170" s="252" t="s">
        <v>355</v>
      </c>
      <c r="F170" s="236">
        <v>599800</v>
      </c>
      <c r="G170" s="236">
        <v>599800</v>
      </c>
      <c r="H170" s="236">
        <v>599800</v>
      </c>
    </row>
    <row r="171" spans="1:8" ht="20.25" customHeight="1" outlineLevel="3">
      <c r="A171" s="250" t="s">
        <v>764</v>
      </c>
      <c r="B171" s="251" t="s">
        <v>758</v>
      </c>
      <c r="C171" s="251" t="s">
        <v>766</v>
      </c>
      <c r="D171" s="251" t="s">
        <v>419</v>
      </c>
      <c r="E171" s="251" t="s">
        <v>347</v>
      </c>
      <c r="F171" s="233">
        <f>SUM(F172:F173)</f>
        <v>1826650</v>
      </c>
      <c r="G171" s="233">
        <f>SUM(G172:G173)</f>
        <v>1826650</v>
      </c>
      <c r="H171" s="233">
        <f>SUM(H172:H173)</f>
        <v>1826650</v>
      </c>
    </row>
    <row r="172" spans="1:8" ht="47.25" outlineLevel="4">
      <c r="A172" s="253" t="s">
        <v>666</v>
      </c>
      <c r="B172" s="252" t="s">
        <v>758</v>
      </c>
      <c r="C172" s="252" t="s">
        <v>766</v>
      </c>
      <c r="D172" s="252" t="s">
        <v>419</v>
      </c>
      <c r="E172" s="252" t="s">
        <v>357</v>
      </c>
      <c r="F172" s="236">
        <v>925650</v>
      </c>
      <c r="G172" s="236">
        <v>925650</v>
      </c>
      <c r="H172" s="236">
        <v>925650</v>
      </c>
    </row>
    <row r="173" spans="1:8" ht="63" outlineLevel="4">
      <c r="A173" s="253" t="s">
        <v>737</v>
      </c>
      <c r="B173" s="252" t="s">
        <v>758</v>
      </c>
      <c r="C173" s="252" t="s">
        <v>766</v>
      </c>
      <c r="D173" s="252" t="s">
        <v>419</v>
      </c>
      <c r="E173" s="252" t="s">
        <v>375</v>
      </c>
      <c r="F173" s="236">
        <v>901000</v>
      </c>
      <c r="G173" s="236">
        <v>901000</v>
      </c>
      <c r="H173" s="236">
        <v>901000</v>
      </c>
    </row>
    <row r="174" spans="1:8" ht="47.25" outlineLevel="2">
      <c r="A174" s="250" t="s">
        <v>713</v>
      </c>
      <c r="B174" s="251" t="s">
        <v>758</v>
      </c>
      <c r="C174" s="251" t="s">
        <v>714</v>
      </c>
      <c r="D174" s="251" t="s">
        <v>659</v>
      </c>
      <c r="E174" s="251" t="s">
        <v>347</v>
      </c>
      <c r="F174" s="233">
        <f aca="true" t="shared" si="7" ref="F174:H175">SUM(F175)</f>
        <v>177400</v>
      </c>
      <c r="G174" s="233">
        <f t="shared" si="7"/>
        <v>0</v>
      </c>
      <c r="H174" s="233">
        <f t="shared" si="7"/>
        <v>0</v>
      </c>
    </row>
    <row r="175" spans="1:8" ht="31.5" outlineLevel="3">
      <c r="A175" s="250" t="s">
        <v>772</v>
      </c>
      <c r="B175" s="251" t="s">
        <v>758</v>
      </c>
      <c r="C175" s="251" t="s">
        <v>714</v>
      </c>
      <c r="D175" s="251" t="s">
        <v>413</v>
      </c>
      <c r="E175" s="251" t="s">
        <v>347</v>
      </c>
      <c r="F175" s="233">
        <f t="shared" si="7"/>
        <v>177400</v>
      </c>
      <c r="G175" s="233">
        <f t="shared" si="7"/>
        <v>0</v>
      </c>
      <c r="H175" s="233">
        <f t="shared" si="7"/>
        <v>0</v>
      </c>
    </row>
    <row r="176" spans="1:8" ht="47.25" outlineLevel="4">
      <c r="A176" s="253" t="s">
        <v>666</v>
      </c>
      <c r="B176" s="252" t="s">
        <v>758</v>
      </c>
      <c r="C176" s="252" t="s">
        <v>714</v>
      </c>
      <c r="D176" s="252" t="s">
        <v>413</v>
      </c>
      <c r="E176" s="252" t="s">
        <v>357</v>
      </c>
      <c r="F176" s="236">
        <v>177400</v>
      </c>
      <c r="G176" s="236"/>
      <c r="H176" s="236"/>
    </row>
    <row r="177" spans="1:8" ht="31.5" outlineLevel="2">
      <c r="A177" s="250" t="s">
        <v>716</v>
      </c>
      <c r="B177" s="251" t="s">
        <v>758</v>
      </c>
      <c r="C177" s="251" t="s">
        <v>717</v>
      </c>
      <c r="D177" s="251" t="s">
        <v>659</v>
      </c>
      <c r="E177" s="251" t="s">
        <v>347</v>
      </c>
      <c r="F177" s="233">
        <f>SUM(F178+F180+F183+F186)</f>
        <v>902300</v>
      </c>
      <c r="G177" s="233">
        <f>SUM(G178+G180+G183+G186)</f>
        <v>0</v>
      </c>
      <c r="H177" s="233">
        <f>SUM(H178+H180+H183+H186)</f>
        <v>0</v>
      </c>
    </row>
    <row r="178" spans="1:8" ht="47.25" outlineLevel="3">
      <c r="A178" s="250" t="s">
        <v>773</v>
      </c>
      <c r="B178" s="251" t="s">
        <v>758</v>
      </c>
      <c r="C178" s="251" t="s">
        <v>717</v>
      </c>
      <c r="D178" s="251" t="s">
        <v>393</v>
      </c>
      <c r="E178" s="251" t="s">
        <v>347</v>
      </c>
      <c r="F178" s="233">
        <f>SUM(F179)</f>
        <v>402000</v>
      </c>
      <c r="G178" s="233">
        <f>SUM(G179)</f>
        <v>0</v>
      </c>
      <c r="H178" s="233">
        <f>SUM(H179)</f>
        <v>0</v>
      </c>
    </row>
    <row r="179" spans="1:8" ht="47.25" outlineLevel="4">
      <c r="A179" s="253" t="s">
        <v>666</v>
      </c>
      <c r="B179" s="252" t="s">
        <v>758</v>
      </c>
      <c r="C179" s="252" t="s">
        <v>717</v>
      </c>
      <c r="D179" s="252" t="s">
        <v>393</v>
      </c>
      <c r="E179" s="252" t="s">
        <v>357</v>
      </c>
      <c r="F179" s="236">
        <v>402000</v>
      </c>
      <c r="G179" s="236"/>
      <c r="H179" s="236"/>
    </row>
    <row r="180" spans="1:8" ht="15.75" outlineLevel="3">
      <c r="A180" s="250" t="s">
        <v>774</v>
      </c>
      <c r="B180" s="251" t="s">
        <v>758</v>
      </c>
      <c r="C180" s="251" t="s">
        <v>717</v>
      </c>
      <c r="D180" s="251" t="s">
        <v>395</v>
      </c>
      <c r="E180" s="251" t="s">
        <v>347</v>
      </c>
      <c r="F180" s="233">
        <f>SUM(F181:F182)</f>
        <v>200000</v>
      </c>
      <c r="G180" s="233">
        <f>SUM(G181:G182)</f>
        <v>0</v>
      </c>
      <c r="H180" s="233">
        <f>SUM(H181:H182)</f>
        <v>0</v>
      </c>
    </row>
    <row r="181" spans="1:8" ht="47.25" outlineLevel="4">
      <c r="A181" s="253" t="s">
        <v>666</v>
      </c>
      <c r="B181" s="252" t="s">
        <v>758</v>
      </c>
      <c r="C181" s="252" t="s">
        <v>717</v>
      </c>
      <c r="D181" s="252" t="s">
        <v>395</v>
      </c>
      <c r="E181" s="252" t="s">
        <v>357</v>
      </c>
      <c r="F181" s="236">
        <v>152000</v>
      </c>
      <c r="G181" s="236"/>
      <c r="H181" s="236"/>
    </row>
    <row r="182" spans="1:8" ht="63" outlineLevel="4">
      <c r="A182" s="253" t="s">
        <v>737</v>
      </c>
      <c r="B182" s="252" t="s">
        <v>758</v>
      </c>
      <c r="C182" s="252" t="s">
        <v>717</v>
      </c>
      <c r="D182" s="252" t="s">
        <v>395</v>
      </c>
      <c r="E182" s="252" t="s">
        <v>375</v>
      </c>
      <c r="F182" s="236">
        <v>48000</v>
      </c>
      <c r="G182" s="236"/>
      <c r="H182" s="236"/>
    </row>
    <row r="183" spans="1:8" ht="63" outlineLevel="3">
      <c r="A183" s="250" t="s">
        <v>775</v>
      </c>
      <c r="B183" s="251" t="s">
        <v>758</v>
      </c>
      <c r="C183" s="251" t="s">
        <v>717</v>
      </c>
      <c r="D183" s="251" t="s">
        <v>397</v>
      </c>
      <c r="E183" s="251" t="s">
        <v>347</v>
      </c>
      <c r="F183" s="233">
        <f>SUM(F184:F185)</f>
        <v>277200</v>
      </c>
      <c r="G183" s="233">
        <f>SUM(G184:G185)</f>
        <v>0</v>
      </c>
      <c r="H183" s="233">
        <f>SUM(H184:H185)</f>
        <v>0</v>
      </c>
    </row>
    <row r="184" spans="1:8" ht="47.25" outlineLevel="4">
      <c r="A184" s="253" t="s">
        <v>666</v>
      </c>
      <c r="B184" s="252" t="s">
        <v>758</v>
      </c>
      <c r="C184" s="252" t="s">
        <v>717</v>
      </c>
      <c r="D184" s="252" t="s">
        <v>397</v>
      </c>
      <c r="E184" s="252" t="s">
        <v>357</v>
      </c>
      <c r="F184" s="236">
        <v>75600</v>
      </c>
      <c r="G184" s="236">
        <v>0</v>
      </c>
      <c r="H184" s="236">
        <v>0</v>
      </c>
    </row>
    <row r="185" spans="1:8" ht="63" outlineLevel="4">
      <c r="A185" s="253" t="s">
        <v>737</v>
      </c>
      <c r="B185" s="252" t="s">
        <v>758</v>
      </c>
      <c r="C185" s="252" t="s">
        <v>717</v>
      </c>
      <c r="D185" s="252" t="s">
        <v>397</v>
      </c>
      <c r="E185" s="252" t="s">
        <v>375</v>
      </c>
      <c r="F185" s="236">
        <v>201600</v>
      </c>
      <c r="G185" s="236">
        <v>0</v>
      </c>
      <c r="H185" s="236">
        <v>0</v>
      </c>
    </row>
    <row r="186" spans="1:8" ht="63" outlineLevel="3">
      <c r="A186" s="250" t="s">
        <v>776</v>
      </c>
      <c r="B186" s="251" t="s">
        <v>758</v>
      </c>
      <c r="C186" s="251" t="s">
        <v>717</v>
      </c>
      <c r="D186" s="251" t="s">
        <v>399</v>
      </c>
      <c r="E186" s="251" t="s">
        <v>347</v>
      </c>
      <c r="F186" s="233">
        <f>SUM(F187)</f>
        <v>23100</v>
      </c>
      <c r="G186" s="233">
        <f>SUM(G187)</f>
        <v>0</v>
      </c>
      <c r="H186" s="233">
        <f>SUM(H187)</f>
        <v>0</v>
      </c>
    </row>
    <row r="187" spans="1:8" ht="47.25" outlineLevel="4">
      <c r="A187" s="253" t="s">
        <v>666</v>
      </c>
      <c r="B187" s="252" t="s">
        <v>758</v>
      </c>
      <c r="C187" s="252" t="s">
        <v>717</v>
      </c>
      <c r="D187" s="252" t="s">
        <v>399</v>
      </c>
      <c r="E187" s="252" t="s">
        <v>357</v>
      </c>
      <c r="F187" s="236">
        <v>23100</v>
      </c>
      <c r="G187" s="236"/>
      <c r="H187" s="236"/>
    </row>
    <row r="188" spans="1:8" ht="31.5" outlineLevel="2">
      <c r="A188" s="250" t="s">
        <v>777</v>
      </c>
      <c r="B188" s="251" t="s">
        <v>758</v>
      </c>
      <c r="C188" s="251" t="s">
        <v>778</v>
      </c>
      <c r="D188" s="251" t="s">
        <v>659</v>
      </c>
      <c r="E188" s="251" t="s">
        <v>347</v>
      </c>
      <c r="F188" s="233">
        <v>5900430</v>
      </c>
      <c r="G188" s="233">
        <v>5900430</v>
      </c>
      <c r="H188" s="233">
        <v>5900430</v>
      </c>
    </row>
    <row r="189" spans="1:8" ht="47.25" outlineLevel="3">
      <c r="A189" s="250" t="s">
        <v>779</v>
      </c>
      <c r="B189" s="251" t="s">
        <v>758</v>
      </c>
      <c r="C189" s="251" t="s">
        <v>778</v>
      </c>
      <c r="D189" s="251" t="s">
        <v>405</v>
      </c>
      <c r="E189" s="251" t="s">
        <v>347</v>
      </c>
      <c r="F189" s="233">
        <f>SUM(F190)</f>
        <v>1512800</v>
      </c>
      <c r="G189" s="233">
        <f>SUM(G190)</f>
        <v>1512800</v>
      </c>
      <c r="H189" s="233">
        <f>SUM(H190)</f>
        <v>1512800</v>
      </c>
    </row>
    <row r="190" spans="1:8" ht="92.25" customHeight="1" outlineLevel="4">
      <c r="A190" s="253" t="s">
        <v>665</v>
      </c>
      <c r="B190" s="252" t="s">
        <v>758</v>
      </c>
      <c r="C190" s="252" t="s">
        <v>778</v>
      </c>
      <c r="D190" s="252" t="s">
        <v>405</v>
      </c>
      <c r="E190" s="252" t="s">
        <v>355</v>
      </c>
      <c r="F190" s="236">
        <v>1512800</v>
      </c>
      <c r="G190" s="236">
        <v>1512800</v>
      </c>
      <c r="H190" s="236">
        <v>1512800</v>
      </c>
    </row>
    <row r="191" spans="1:8" ht="62.25" customHeight="1" outlineLevel="3">
      <c r="A191" s="250" t="s">
        <v>780</v>
      </c>
      <c r="B191" s="251" t="s">
        <v>758</v>
      </c>
      <c r="C191" s="251" t="s">
        <v>778</v>
      </c>
      <c r="D191" s="251" t="s">
        <v>407</v>
      </c>
      <c r="E191" s="251" t="s">
        <v>347</v>
      </c>
      <c r="F191" s="233">
        <f>SUM(F192:F194)</f>
        <v>4387630</v>
      </c>
      <c r="G191" s="233">
        <f>SUM(G192:G194)</f>
        <v>4387630</v>
      </c>
      <c r="H191" s="233">
        <f>SUM(H192:H194)</f>
        <v>4387630</v>
      </c>
    </row>
    <row r="192" spans="1:8" ht="93.75" customHeight="1" outlineLevel="4">
      <c r="A192" s="253" t="s">
        <v>665</v>
      </c>
      <c r="B192" s="252" t="s">
        <v>758</v>
      </c>
      <c r="C192" s="252" t="s">
        <v>778</v>
      </c>
      <c r="D192" s="252" t="s">
        <v>407</v>
      </c>
      <c r="E192" s="252" t="s">
        <v>355</v>
      </c>
      <c r="F192" s="236">
        <v>3911310</v>
      </c>
      <c r="G192" s="236">
        <v>3911310</v>
      </c>
      <c r="H192" s="236">
        <v>3911310</v>
      </c>
    </row>
    <row r="193" spans="1:8" ht="47.25" outlineLevel="4">
      <c r="A193" s="253" t="s">
        <v>666</v>
      </c>
      <c r="B193" s="252" t="s">
        <v>758</v>
      </c>
      <c r="C193" s="252" t="s">
        <v>778</v>
      </c>
      <c r="D193" s="252" t="s">
        <v>407</v>
      </c>
      <c r="E193" s="252" t="s">
        <v>357</v>
      </c>
      <c r="F193" s="236">
        <v>461320</v>
      </c>
      <c r="G193" s="236">
        <v>461320</v>
      </c>
      <c r="H193" s="236">
        <v>461320</v>
      </c>
    </row>
    <row r="194" spans="1:8" ht="15.75" outlineLevel="4">
      <c r="A194" s="253" t="s">
        <v>668</v>
      </c>
      <c r="B194" s="252" t="s">
        <v>758</v>
      </c>
      <c r="C194" s="252" t="s">
        <v>778</v>
      </c>
      <c r="D194" s="252" t="s">
        <v>407</v>
      </c>
      <c r="E194" s="252" t="s">
        <v>359</v>
      </c>
      <c r="F194" s="236">
        <v>15000</v>
      </c>
      <c r="G194" s="236">
        <v>15000</v>
      </c>
      <c r="H194" s="236">
        <v>15000</v>
      </c>
    </row>
    <row r="195" spans="1:8" ht="15.75" outlineLevel="1">
      <c r="A195" s="250" t="s">
        <v>727</v>
      </c>
      <c r="B195" s="251" t="s">
        <v>758</v>
      </c>
      <c r="C195" s="251" t="s">
        <v>728</v>
      </c>
      <c r="D195" s="251" t="s">
        <v>659</v>
      </c>
      <c r="E195" s="251" t="s">
        <v>347</v>
      </c>
      <c r="F195" s="233">
        <f>SUM(F196+F203)</f>
        <v>1674643.9</v>
      </c>
      <c r="G195" s="233">
        <f>SUM(G196+G203)</f>
        <v>171600</v>
      </c>
      <c r="H195" s="233">
        <f>SUM(H196+H203)</f>
        <v>171600</v>
      </c>
    </row>
    <row r="196" spans="1:8" ht="15.75" outlineLevel="2">
      <c r="A196" s="250" t="s">
        <v>729</v>
      </c>
      <c r="B196" s="251" t="s">
        <v>758</v>
      </c>
      <c r="C196" s="251" t="s">
        <v>730</v>
      </c>
      <c r="D196" s="251" t="s">
        <v>659</v>
      </c>
      <c r="E196" s="251" t="s">
        <v>347</v>
      </c>
      <c r="F196" s="233">
        <v>160000</v>
      </c>
      <c r="G196" s="233">
        <v>171600</v>
      </c>
      <c r="H196" s="233">
        <v>171600</v>
      </c>
    </row>
    <row r="197" spans="1:8" ht="94.5" outlineLevel="3">
      <c r="A197" s="250" t="s">
        <v>781</v>
      </c>
      <c r="B197" s="251" t="s">
        <v>758</v>
      </c>
      <c r="C197" s="251" t="s">
        <v>730</v>
      </c>
      <c r="D197" s="251" t="s">
        <v>501</v>
      </c>
      <c r="E197" s="251" t="s">
        <v>347</v>
      </c>
      <c r="F197" s="233">
        <f>SUM(F198:F199)</f>
        <v>90000</v>
      </c>
      <c r="G197" s="233">
        <f>SUM(G198:G199)</f>
        <v>101600</v>
      </c>
      <c r="H197" s="233">
        <f>SUM(H198:H199)</f>
        <v>101600</v>
      </c>
    </row>
    <row r="198" spans="1:8" ht="31.5" outlineLevel="4">
      <c r="A198" s="253" t="s">
        <v>732</v>
      </c>
      <c r="B198" s="252" t="s">
        <v>758</v>
      </c>
      <c r="C198" s="252" t="s">
        <v>730</v>
      </c>
      <c r="D198" s="252" t="s">
        <v>501</v>
      </c>
      <c r="E198" s="252" t="s">
        <v>365</v>
      </c>
      <c r="F198" s="236">
        <v>72000</v>
      </c>
      <c r="G198" s="236">
        <v>83600</v>
      </c>
      <c r="H198" s="236">
        <v>83600</v>
      </c>
    </row>
    <row r="199" spans="1:8" ht="63" outlineLevel="4">
      <c r="A199" s="253" t="s">
        <v>737</v>
      </c>
      <c r="B199" s="252" t="s">
        <v>758</v>
      </c>
      <c r="C199" s="252" t="s">
        <v>730</v>
      </c>
      <c r="D199" s="252" t="s">
        <v>501</v>
      </c>
      <c r="E199" s="252" t="s">
        <v>375</v>
      </c>
      <c r="F199" s="236">
        <v>18000</v>
      </c>
      <c r="G199" s="236">
        <v>18000</v>
      </c>
      <c r="H199" s="236">
        <v>18000</v>
      </c>
    </row>
    <row r="200" spans="1:8" ht="78.75" outlineLevel="3">
      <c r="A200" s="250" t="s">
        <v>782</v>
      </c>
      <c r="B200" s="251" t="s">
        <v>758</v>
      </c>
      <c r="C200" s="251" t="s">
        <v>730</v>
      </c>
      <c r="D200" s="251" t="s">
        <v>503</v>
      </c>
      <c r="E200" s="251" t="s">
        <v>347</v>
      </c>
      <c r="F200" s="233">
        <f>SUM(F201:F202)</f>
        <v>70000</v>
      </c>
      <c r="G200" s="233">
        <f>SUM(G201:G202)</f>
        <v>70000</v>
      </c>
      <c r="H200" s="233">
        <f>SUM(H201:H202)</f>
        <v>70000</v>
      </c>
    </row>
    <row r="201" spans="1:8" ht="31.5" outlineLevel="4">
      <c r="A201" s="253" t="s">
        <v>732</v>
      </c>
      <c r="B201" s="252" t="s">
        <v>758</v>
      </c>
      <c r="C201" s="252" t="s">
        <v>730</v>
      </c>
      <c r="D201" s="252" t="s">
        <v>503</v>
      </c>
      <c r="E201" s="252" t="s">
        <v>365</v>
      </c>
      <c r="F201" s="236">
        <v>55000</v>
      </c>
      <c r="G201" s="236">
        <v>55000</v>
      </c>
      <c r="H201" s="236">
        <v>55000</v>
      </c>
    </row>
    <row r="202" spans="1:8" ht="63" outlineLevel="4">
      <c r="A202" s="253" t="s">
        <v>737</v>
      </c>
      <c r="B202" s="252" t="s">
        <v>758</v>
      </c>
      <c r="C202" s="252" t="s">
        <v>730</v>
      </c>
      <c r="D202" s="252" t="s">
        <v>503</v>
      </c>
      <c r="E202" s="252" t="s">
        <v>375</v>
      </c>
      <c r="F202" s="236">
        <v>15000</v>
      </c>
      <c r="G202" s="236">
        <v>15000</v>
      </c>
      <c r="H202" s="236">
        <v>15000</v>
      </c>
    </row>
    <row r="203" spans="1:8" ht="15.75" outlineLevel="2">
      <c r="A203" s="250" t="s">
        <v>783</v>
      </c>
      <c r="B203" s="251" t="s">
        <v>758</v>
      </c>
      <c r="C203" s="251" t="s">
        <v>784</v>
      </c>
      <c r="D203" s="251" t="s">
        <v>659</v>
      </c>
      <c r="E203" s="251" t="s">
        <v>347</v>
      </c>
      <c r="F203" s="233">
        <f aca="true" t="shared" si="8" ref="F203:H204">SUM(F204)</f>
        <v>1514643.9</v>
      </c>
      <c r="G203" s="233">
        <f t="shared" si="8"/>
        <v>0</v>
      </c>
      <c r="H203" s="233">
        <f t="shared" si="8"/>
        <v>0</v>
      </c>
    </row>
    <row r="204" spans="1:8" ht="138.75" customHeight="1" outlineLevel="3">
      <c r="A204" s="250" t="s">
        <v>785</v>
      </c>
      <c r="B204" s="251" t="s">
        <v>758</v>
      </c>
      <c r="C204" s="251" t="s">
        <v>784</v>
      </c>
      <c r="D204" s="251" t="s">
        <v>363</v>
      </c>
      <c r="E204" s="251" t="s">
        <v>347</v>
      </c>
      <c r="F204" s="233">
        <f t="shared" si="8"/>
        <v>1514643.9</v>
      </c>
      <c r="G204" s="233">
        <f t="shared" si="8"/>
        <v>0</v>
      </c>
      <c r="H204" s="233">
        <f t="shared" si="8"/>
        <v>0</v>
      </c>
    </row>
    <row r="205" spans="1:8" ht="31.5" outlineLevel="4">
      <c r="A205" s="253" t="s">
        <v>732</v>
      </c>
      <c r="B205" s="252" t="s">
        <v>758</v>
      </c>
      <c r="C205" s="252" t="s">
        <v>784</v>
      </c>
      <c r="D205" s="252" t="s">
        <v>363</v>
      </c>
      <c r="E205" s="252" t="s">
        <v>365</v>
      </c>
      <c r="F205" s="236">
        <v>1514643.9</v>
      </c>
      <c r="G205" s="236"/>
      <c r="H205" s="236"/>
    </row>
    <row r="206" spans="1:8" ht="63">
      <c r="A206" s="250" t="s">
        <v>786</v>
      </c>
      <c r="B206" s="251" t="s">
        <v>787</v>
      </c>
      <c r="C206" s="251" t="s">
        <v>658</v>
      </c>
      <c r="D206" s="251" t="s">
        <v>659</v>
      </c>
      <c r="E206" s="251" t="s">
        <v>347</v>
      </c>
      <c r="F206" s="233">
        <v>1677800</v>
      </c>
      <c r="G206" s="233">
        <v>1608000</v>
      </c>
      <c r="H206" s="233">
        <v>1608000</v>
      </c>
    </row>
    <row r="207" spans="1:8" ht="15.75" outlineLevel="1">
      <c r="A207" s="250" t="s">
        <v>690</v>
      </c>
      <c r="B207" s="251" t="s">
        <v>787</v>
      </c>
      <c r="C207" s="251" t="s">
        <v>691</v>
      </c>
      <c r="D207" s="251" t="s">
        <v>659</v>
      </c>
      <c r="E207" s="251" t="s">
        <v>347</v>
      </c>
      <c r="F207" s="233">
        <f aca="true" t="shared" si="9" ref="F207:H208">SUM(F208)</f>
        <v>1677800</v>
      </c>
      <c r="G207" s="233">
        <f t="shared" si="9"/>
        <v>1608000</v>
      </c>
      <c r="H207" s="233">
        <f t="shared" si="9"/>
        <v>1608000</v>
      </c>
    </row>
    <row r="208" spans="1:8" ht="15.75" outlineLevel="2">
      <c r="A208" s="250" t="s">
        <v>692</v>
      </c>
      <c r="B208" s="251" t="s">
        <v>787</v>
      </c>
      <c r="C208" s="251" t="s">
        <v>693</v>
      </c>
      <c r="D208" s="251" t="s">
        <v>659</v>
      </c>
      <c r="E208" s="251" t="s">
        <v>347</v>
      </c>
      <c r="F208" s="233">
        <f t="shared" si="9"/>
        <v>1677800</v>
      </c>
      <c r="G208" s="233">
        <f t="shared" si="9"/>
        <v>1608000</v>
      </c>
      <c r="H208" s="233">
        <f t="shared" si="9"/>
        <v>1608000</v>
      </c>
    </row>
    <row r="209" spans="1:8" ht="63" outlineLevel="3">
      <c r="A209" s="250" t="s">
        <v>788</v>
      </c>
      <c r="B209" s="251" t="s">
        <v>787</v>
      </c>
      <c r="C209" s="251" t="s">
        <v>693</v>
      </c>
      <c r="D209" s="251" t="s">
        <v>551</v>
      </c>
      <c r="E209" s="251" t="s">
        <v>347</v>
      </c>
      <c r="F209" s="233">
        <f>SUM(F210:F212)</f>
        <v>1677800</v>
      </c>
      <c r="G209" s="233">
        <f>SUM(G210:G212)</f>
        <v>1608000</v>
      </c>
      <c r="H209" s="233">
        <f>SUM(H210:H212)</f>
        <v>1608000</v>
      </c>
    </row>
    <row r="210" spans="1:8" ht="94.5" outlineLevel="4">
      <c r="A210" s="253" t="s">
        <v>665</v>
      </c>
      <c r="B210" s="252" t="s">
        <v>787</v>
      </c>
      <c r="C210" s="252" t="s">
        <v>693</v>
      </c>
      <c r="D210" s="252" t="s">
        <v>551</v>
      </c>
      <c r="E210" s="252" t="s">
        <v>355</v>
      </c>
      <c r="F210" s="236">
        <v>1516000</v>
      </c>
      <c r="G210" s="236">
        <v>1516000</v>
      </c>
      <c r="H210" s="236">
        <v>1516000</v>
      </c>
    </row>
    <row r="211" spans="1:8" ht="47.25" outlineLevel="4">
      <c r="A211" s="253" t="s">
        <v>666</v>
      </c>
      <c r="B211" s="252" t="s">
        <v>787</v>
      </c>
      <c r="C211" s="252" t="s">
        <v>693</v>
      </c>
      <c r="D211" s="252" t="s">
        <v>551</v>
      </c>
      <c r="E211" s="252" t="s">
        <v>357</v>
      </c>
      <c r="F211" s="236">
        <v>159800</v>
      </c>
      <c r="G211" s="236">
        <v>90000</v>
      </c>
      <c r="H211" s="236">
        <v>90000</v>
      </c>
    </row>
    <row r="212" spans="1:8" ht="15.75" outlineLevel="4">
      <c r="A212" s="253" t="s">
        <v>668</v>
      </c>
      <c r="B212" s="252" t="s">
        <v>787</v>
      </c>
      <c r="C212" s="252" t="s">
        <v>693</v>
      </c>
      <c r="D212" s="252" t="s">
        <v>551</v>
      </c>
      <c r="E212" s="252" t="s">
        <v>359</v>
      </c>
      <c r="F212" s="236">
        <v>2000</v>
      </c>
      <c r="G212" s="236">
        <v>2000</v>
      </c>
      <c r="H212" s="236">
        <v>2000</v>
      </c>
    </row>
    <row r="213" spans="1:8" ht="15.75">
      <c r="A213" s="254" t="s">
        <v>649</v>
      </c>
      <c r="B213" s="254"/>
      <c r="C213" s="254"/>
      <c r="D213" s="254"/>
      <c r="E213" s="254"/>
      <c r="F213" s="238">
        <f>SUM(F10+F120+F139+F206)</f>
        <v>149095919.1</v>
      </c>
      <c r="G213" s="238">
        <f>SUM(G10+G120+G139+G206)</f>
        <v>78457707</v>
      </c>
      <c r="H213" s="238">
        <f>SUM(H10+H120+H139+H206)</f>
        <v>74336927</v>
      </c>
    </row>
    <row r="214" spans="1:8" ht="12.75">
      <c r="A214" s="239"/>
      <c r="B214" s="239"/>
      <c r="C214" s="239"/>
      <c r="D214" s="239"/>
      <c r="E214" s="239"/>
      <c r="F214" s="239"/>
      <c r="G214" s="239"/>
      <c r="H214" s="239"/>
    </row>
  </sheetData>
  <sheetProtection/>
  <mergeCells count="8">
    <mergeCell ref="A213:E213"/>
    <mergeCell ref="A5:H5"/>
    <mergeCell ref="A7:A8"/>
    <mergeCell ref="B7:B8"/>
    <mergeCell ref="C7:C8"/>
    <mergeCell ref="D7:D8"/>
    <mergeCell ref="E7:E8"/>
    <mergeCell ref="F7:H7"/>
  </mergeCells>
  <printOptions/>
  <pageMargins left="0.7874015748031497" right="0" top="0.3937007874015748" bottom="0.1968503937007874" header="0" footer="0"/>
  <pageSetup fitToHeight="0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12.140625" style="0" customWidth="1"/>
    <col min="4" max="4" width="12.421875" style="0" customWidth="1"/>
  </cols>
  <sheetData>
    <row r="1" ht="15.75">
      <c r="D1" s="22" t="s">
        <v>789</v>
      </c>
    </row>
    <row r="2" ht="15.75">
      <c r="D2" s="22" t="s">
        <v>17</v>
      </c>
    </row>
    <row r="3" ht="15.75">
      <c r="D3" s="22" t="s">
        <v>229</v>
      </c>
    </row>
    <row r="5" spans="1:4" ht="50.25" customHeight="1">
      <c r="A5" s="255" t="s">
        <v>790</v>
      </c>
      <c r="B5" s="255"/>
      <c r="C5" s="255"/>
      <c r="D5" s="256"/>
    </row>
    <row r="7" spans="1:4" ht="25.5" customHeight="1">
      <c r="A7" s="29" t="s">
        <v>791</v>
      </c>
      <c r="B7" s="29" t="s">
        <v>30</v>
      </c>
      <c r="C7" s="175"/>
      <c r="D7" s="175"/>
    </row>
    <row r="8" spans="1:4" ht="25.5" customHeight="1">
      <c r="A8" s="29"/>
      <c r="B8" s="257" t="s">
        <v>31</v>
      </c>
      <c r="C8" s="257" t="s">
        <v>32</v>
      </c>
      <c r="D8" s="257" t="s">
        <v>33</v>
      </c>
    </row>
    <row r="9" spans="1:4" ht="12.75" customHeight="1">
      <c r="A9" s="258">
        <v>1</v>
      </c>
      <c r="B9" s="258">
        <v>2</v>
      </c>
      <c r="C9" s="258">
        <v>3</v>
      </c>
      <c r="D9" s="258">
        <v>4</v>
      </c>
    </row>
    <row r="10" spans="1:4" ht="48" customHeight="1">
      <c r="A10" s="259" t="s">
        <v>792</v>
      </c>
      <c r="B10" s="260">
        <f>SUM(B11:B12)</f>
        <v>0</v>
      </c>
      <c r="C10" s="260">
        <f>SUM(C11:C12)</f>
        <v>0</v>
      </c>
      <c r="D10" s="260">
        <f>SUM(D11:D12)</f>
        <v>0</v>
      </c>
    </row>
    <row r="11" spans="1:4" ht="15.75">
      <c r="A11" s="261" t="s">
        <v>793</v>
      </c>
      <c r="B11" s="262">
        <v>0</v>
      </c>
      <c r="C11" s="262">
        <v>0</v>
      </c>
      <c r="D11" s="262">
        <v>0</v>
      </c>
    </row>
    <row r="12" spans="1:4" ht="15.75">
      <c r="A12" s="261" t="s">
        <v>794</v>
      </c>
      <c r="B12" s="262">
        <v>0</v>
      </c>
      <c r="C12" s="262">
        <v>0</v>
      </c>
      <c r="D12" s="262">
        <v>0</v>
      </c>
    </row>
    <row r="13" spans="1:4" ht="33" customHeight="1">
      <c r="A13" s="259" t="s">
        <v>795</v>
      </c>
      <c r="B13" s="260">
        <f>SUM(B14:B15)</f>
        <v>0</v>
      </c>
      <c r="C13" s="260">
        <f>SUM(C14:C15)</f>
        <v>0</v>
      </c>
      <c r="D13" s="260">
        <f>SUM(D14:D15)</f>
        <v>0</v>
      </c>
    </row>
    <row r="14" spans="1:4" ht="15.75">
      <c r="A14" s="261" t="s">
        <v>793</v>
      </c>
      <c r="B14" s="262">
        <v>0</v>
      </c>
      <c r="C14" s="262">
        <v>0</v>
      </c>
      <c r="D14" s="262">
        <v>0</v>
      </c>
    </row>
    <row r="15" spans="1:4" ht="15.75">
      <c r="A15" s="261" t="s">
        <v>794</v>
      </c>
      <c r="B15" s="262">
        <v>0</v>
      </c>
      <c r="C15" s="262">
        <v>0</v>
      </c>
      <c r="D15" s="262">
        <v>0</v>
      </c>
    </row>
    <row r="16" spans="1:4" ht="15.75">
      <c r="A16" s="263" t="s">
        <v>796</v>
      </c>
      <c r="B16" s="260">
        <f>SUM(B17:B18)</f>
        <v>0</v>
      </c>
      <c r="C16" s="260">
        <f>SUM(C17:C18)</f>
        <v>0</v>
      </c>
      <c r="D16" s="260">
        <f>SUM(D17:D18)</f>
        <v>0</v>
      </c>
    </row>
    <row r="17" spans="1:4" ht="15.75">
      <c r="A17" s="261" t="s">
        <v>793</v>
      </c>
      <c r="B17" s="262">
        <v>0</v>
      </c>
      <c r="C17" s="262">
        <v>0</v>
      </c>
      <c r="D17" s="262">
        <v>0</v>
      </c>
    </row>
    <row r="18" spans="1:4" ht="15.75">
      <c r="A18" s="261" t="s">
        <v>794</v>
      </c>
      <c r="B18" s="262">
        <v>0</v>
      </c>
      <c r="C18" s="262">
        <v>0</v>
      </c>
      <c r="D18" s="262">
        <v>0</v>
      </c>
    </row>
    <row r="19" spans="1:4" ht="46.5" customHeight="1">
      <c r="A19" s="259" t="s">
        <v>797</v>
      </c>
      <c r="B19" s="260">
        <f>SUM(B20)</f>
        <v>0</v>
      </c>
      <c r="C19" s="260">
        <f>SUM(C20)</f>
        <v>0</v>
      </c>
      <c r="D19" s="260">
        <f>SUM(D20)</f>
        <v>0</v>
      </c>
    </row>
    <row r="20" spans="1:4" ht="31.5">
      <c r="A20" s="261" t="s">
        <v>798</v>
      </c>
      <c r="B20" s="262">
        <v>0</v>
      </c>
      <c r="C20" s="262">
        <v>0</v>
      </c>
      <c r="D20" s="262">
        <v>0</v>
      </c>
    </row>
  </sheetData>
  <sheetProtection/>
  <mergeCells count="3">
    <mergeCell ref="A5:D5"/>
    <mergeCell ref="A7:A8"/>
    <mergeCell ref="B7:D7"/>
  </mergeCells>
  <printOptions/>
  <pageMargins left="0.984251968503937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Роман</cp:lastModifiedBy>
  <cp:lastPrinted>2014-11-10T13:24:32Z</cp:lastPrinted>
  <dcterms:created xsi:type="dcterms:W3CDTF">2012-11-10T11:59:30Z</dcterms:created>
  <dcterms:modified xsi:type="dcterms:W3CDTF">2015-11-16T06:32:22Z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