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55" windowHeight="7620" activeTab="0"/>
  </bookViews>
  <sheets>
    <sheet name="Документ (1)" sheetId="1" r:id="rId1"/>
    <sheet name="целевые" sheetId="2" r:id="rId2"/>
    <sheet name="адм.источ." sheetId="3" r:id="rId3"/>
    <sheet name="источ." sheetId="4" r:id="rId4"/>
  </sheets>
  <externalReferences>
    <externalReference r:id="rId7"/>
  </externalReference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_xlnm.Print_Titles" localSheetId="2">'адм.источ.'!$25:$27</definedName>
    <definedName name="_xlnm.Print_Titles" localSheetId="0">'Документ (1)'!$25:$27</definedName>
    <definedName name="_xlnm.Print_Titles" localSheetId="1">'целевые'!$25:$27</definedName>
  </definedNames>
  <calcPr fullCalcOnLoad="1"/>
</workbook>
</file>

<file path=xl/sharedStrings.xml><?xml version="1.0" encoding="utf-8"?>
<sst xmlns="http://schemas.openxmlformats.org/spreadsheetml/2006/main" count="2968" uniqueCount="657">
  <si>
    <t>к решению Совета Савинского муниципального района</t>
  </si>
  <si>
    <t>Код классификации источников финансирования дефицита бюджета</t>
  </si>
  <si>
    <t>Наименование кода классификации источников финансирования дефицита бюджета</t>
  </si>
  <si>
    <t>Сумма (тыс.руб.)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</si>
  <si>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</si>
  <si>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</si>
  <si>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</si>
  <si>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</si>
  <si>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</si>
  <si>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</si>
  <si>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</si>
  <si>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</si>
  <si>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</si>
  <si>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</si>
  <si>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</si>
  <si>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</si>
  <si>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</si>
  <si>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</si>
  <si>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</si>
  <si>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</si>
  <si>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000 01 05 02 01 05 0000 610</t>
  </si>
  <si>
    <t>Уменьшение прочих остатков денежных средств бюджетов муниципальных районов</t>
  </si>
  <si>
    <t>Приложение 5</t>
  </si>
  <si>
    <t>2014 год</t>
  </si>
  <si>
    <t xml:space="preserve">2015 год </t>
  </si>
  <si>
    <t>2016 год</t>
  </si>
  <si>
    <t xml:space="preserve">Уменьшение прочих остатков денежных средств бюджетов </t>
  </si>
  <si>
    <t>Увеличение прочих остатков денежных средств бюджетов</t>
  </si>
  <si>
    <t>Источники внутреннего финансирования дефицита  бюджета Савинского муниципального района на 2014 год и плановый период 2015 и 2016 годов</t>
  </si>
  <si>
    <t xml:space="preserve">от 19.12.2013 г. № 49-р                </t>
  </si>
  <si>
    <t>Приложение 3</t>
  </si>
  <si>
    <t xml:space="preserve">от 20.02.2014 № 1-р                </t>
  </si>
  <si>
    <t xml:space="preserve">от 17.04.2014 № 8-р                </t>
  </si>
  <si>
    <t>Приложение 2</t>
  </si>
  <si>
    <t xml:space="preserve">от 22.05.2014 № 17-р                </t>
  </si>
  <si>
    <t xml:space="preserve">от 24.07.2014 № 27-р                </t>
  </si>
  <si>
    <t xml:space="preserve">от 25.09.2014 № 31-р                </t>
  </si>
  <si>
    <t>Приложение 1</t>
  </si>
  <si>
    <t xml:space="preserve">от 23.10.2014 № 33-р                </t>
  </si>
  <si>
    <t>О1 05 02 01 05 0000 610</t>
  </si>
  <si>
    <t>Уменьшение прочих остатков денежных средств бюджетов</t>
  </si>
  <si>
    <t>01 05 02 01 00 0000 610</t>
  </si>
  <si>
    <t xml:space="preserve">Уменьшение прочих остатков средств бюджетов </t>
  </si>
  <si>
    <t>01 05 02 00 00 0000 600</t>
  </si>
  <si>
    <t>О1 05 00 00 00 0000 600</t>
  </si>
  <si>
    <t>О1 05 02 01 05 0000 510</t>
  </si>
  <si>
    <t>01 05 02 01 00 0000 510</t>
  </si>
  <si>
    <t>01 05 02 00 00 0000 500</t>
  </si>
  <si>
    <t>О1 05 00 00 00 0000 500</t>
  </si>
  <si>
    <t>О1 05 00 00 00 0000 000</t>
  </si>
  <si>
    <t>О1 00 00 00 00 0000 000</t>
  </si>
  <si>
    <t>Финансовое управление администрации Савинского муниципального района</t>
  </si>
  <si>
    <t>2015 год</t>
  </si>
  <si>
    <t>источников внутреннего финансирования дефицита бюджета</t>
  </si>
  <si>
    <t xml:space="preserve">главного администратора источников внутреннего финансирования дефицита бюджета </t>
  </si>
  <si>
    <t>Наименование главного администратора источников внутреннего финансирования дефицита бюджета и кода классификации источников внутреннего финансирования дефицита бюджета</t>
  </si>
  <si>
    <t xml:space="preserve">           Перечень главных администраторов источников внутреннего финансирования дефицита бюджета Савинского муниципального района с указанием объемов администрируемых источников внутреннего финансирования дефицита бюджета на 2014 год и  плановый период 2015 и 2016 годов по кодам классификации источников финансирования дефицита бюджетов</t>
  </si>
  <si>
    <t>от 19.12.2013 г. № 49-р</t>
  </si>
  <si>
    <t>Приложение 6</t>
  </si>
  <si>
    <t>от 20.02.2014 № 1-р</t>
  </si>
  <si>
    <t>Приложение 4</t>
  </si>
  <si>
    <t>от 17.04.2014 № 8-р</t>
  </si>
  <si>
    <t>от 22.05.2014 № 17-р</t>
  </si>
  <si>
    <t>от 24.07.2014 № 27-р</t>
  </si>
  <si>
    <t>от 25.09.2014 № 31-р</t>
  </si>
  <si>
    <t>от 23.10.2014 № 33-р</t>
  </si>
  <si>
    <t>Всего расходов:</t>
  </si>
  <si>
    <t>600</t>
  </si>
  <si>
    <t>4398065</t>
  </si>
  <si>
    <t xml:space="preserve">              Предоставление субсидий бюджетным, автономным учреждениям и иным некоммерческим  
организациям</t>
  </si>
  <si>
    <t>200</t>
  </si>
  <si>
    <t xml:space="preserve">              Закупка товаров, работ и услуг для государственных (муниципальных) нужд</t>
  </si>
  <si>
    <t>000</t>
  </si>
  <si>
    <t xml:space="preserve">       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</si>
  <si>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4398000</t>
  </si>
  <si>
    <t xml:space="preserve">      Расходы за счет межбюджетных трансфертов</t>
  </si>
  <si>
    <t>4392056</t>
  </si>
  <si>
    <t xml:space="preserve">            Софинансирование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</si>
  <si>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4390000</t>
  </si>
  <si>
    <t>Иные непрограммные мероприятия</t>
  </si>
  <si>
    <t>4300000</t>
  </si>
  <si>
    <t>Наказы избирателей депутатам Ивановской областной Думы</t>
  </si>
  <si>
    <t>500</t>
  </si>
  <si>
    <t>4295120</t>
  </si>
  <si>
    <t xml:space="preserve">              Межбюджетные трансферты</t>
  </si>
  <si>
    <t xml:space="preserve">     Составление (изменение) списков кандидатов в присяжные заседатели федеральных судов общей юрисдикции в Российской Федерации в рамках иных непрограммных мероприятий по реализации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</si>
  <si>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4290000</t>
  </si>
  <si>
    <t>4200000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</si>
  <si>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</si>
  <si>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4199007</t>
  </si>
  <si>
    <t xml:space="preserve">     Оценка недвижимости, признание прав и регулирование отношений по муниципальной собственности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</si>
  <si>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4198806</t>
  </si>
  <si>
    <t xml:space="preserve">                  Межбюджетные трансферты</t>
  </si>
  <si>
    <t>Иные межбюджетные трансферты на софинансирование расходных обязательств, возникающих при выполнении полномочий органов местного самоуправления поселения в целях предупреждения чрезвычайной ситуации на территории Савинского муниципального района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</si>
  <si>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4198805</t>
  </si>
  <si>
    <t xml:space="preserve">                Иные межбюджетные трансферты на софинансирование расходных обязательств, возникающих при выполнении полномочий органов местного самоуправления поселения по созданию условий для организации досуга и обеспечения жителей поселения услугами организаций культуры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</si>
  <si>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4198804</t>
  </si>
  <si>
    <t xml:space="preserve">     Иные межбюджетные трансферты 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контроля, муниципального земельного контроля за использованием земель поселения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</si>
  <si>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4198803</t>
  </si>
  <si>
    <t xml:space="preserve">      Иные межбюджетные трансферты на осуществление части полномочий в области градостроительной деятельности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</si>
  <si>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4198802</t>
  </si>
  <si>
    <t xml:space="preserve">     Иные межбюджетные трансферты на осуществление части полномочий по организации и осуществлению муниципального внутреннего финансового контроля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</si>
  <si>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4198035</t>
  </si>
  <si>
    <t xml:space="preserve">            Осуществление    отдельных   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</si>
  <si>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4198000</t>
  </si>
  <si>
    <t>800</t>
  </si>
  <si>
    <t>4196005</t>
  </si>
  <si>
    <t xml:space="preserve">              Иные бюджетные ассигнования</t>
  </si>
  <si>
    <t xml:space="preserve">                Субсидия Савинскому муниципальному унитарному торгово-посредническому предприятию "Альтернатива-2" в целях возмещения затрат, связаных с разработкой проектно-сметной документации на капитальный ремонт крыши здания, собствеником которого является Савинский муниципальный район,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</si>
  <si>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4196004</t>
  </si>
  <si>
    <t xml:space="preserve">    Субсидии отдельным общественным организациям и иным некоммерческим объединениям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</si>
  <si>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400</t>
  </si>
  <si>
    <t>4194003</t>
  </si>
  <si>
    <t xml:space="preserve">                  Капитальные вложения в объекты недвижимого имущества государственной (муниципальной) собственности 
</t>
  </si>
  <si>
    <t xml:space="preserve">                Бюджетные инвестиции открытому акционерному обществу "Савинский Водоканал" в целях увеличения уставного капитала путем приобретения в собственность Савинского муниципального района дополнительного выпуска ценных бумаг открытого акционерного общества "Савинский Водоканал"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</si>
  <si>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4192052</t>
  </si>
  <si>
    <t xml:space="preserve">            Проведение неотложных аварийно-восстановительных работ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</si>
  <si>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4192049</t>
  </si>
  <si>
    <t xml:space="preserve">    Проведение комплекса работ по межеванию земель для постановки на кадастровый учет земельных участков, на которые возникает право собственности Савинского муниципального района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</si>
  <si>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4190000</t>
  </si>
  <si>
    <t>4100000</t>
  </si>
  <si>
    <t>Непрограммные направления деятельности исполнительных органов местного самоуправления Савинского муниципального района</t>
  </si>
  <si>
    <t>4098801</t>
  </si>
  <si>
    <t xml:space="preserve">    Иные межбюджетные трансферты на осуществление части полномочий по организации и осуществлению муниципального внешнего финансового контроля в рамках иных непрограммных мероприятий по непрограммным направлениям деятельности органов местного самоуправления Савинского муниципального района</t>
  </si>
  <si>
    <t>4090000</t>
  </si>
  <si>
    <t>4000000</t>
  </si>
  <si>
    <t>Непрограммные направления деятельности органов местного самоуправления Савинского муниципального района</t>
  </si>
  <si>
    <t>1162048</t>
  </si>
  <si>
    <t xml:space="preserve">    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</si>
  <si>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1160014</t>
  </si>
  <si>
    <t>100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</si>
  <si>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</si>
  <si>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</si>
  <si>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1160013</t>
  </si>
  <si>
    <t xml:space="preserve">    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</si>
  <si>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1160000</t>
  </si>
  <si>
    <t>Подпрограмма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</si>
  <si>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1157007</t>
  </si>
  <si>
    <t xml:space="preserve">    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</si>
  <si>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1152047</t>
  </si>
  <si>
    <t xml:space="preserve">    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</si>
  <si>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1150000</t>
  </si>
  <si>
    <t>Подпрограмма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</si>
  <si>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1142046</t>
  </si>
  <si>
    <t xml:space="preserve">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</si>
  <si>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1142044</t>
  </si>
  <si>
    <t xml:space="preserve">    Мероприятия посвященные профессиональным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</si>
  <si>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1142043</t>
  </si>
  <si>
    <t xml:space="preserve">    Мероприятия посвященные государственным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</si>
  <si>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1140000</t>
  </si>
  <si>
    <t>Подпрограмма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</si>
  <si>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1132050</t>
  </si>
  <si>
    <t xml:space="preserve">     Организация, подготовка и проведение постоянно действующей выставки "Экономический потенциал Ивановской области"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</si>
  <si>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1132042</t>
  </si>
  <si>
    <t xml:space="preserve">    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</si>
  <si>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1132041</t>
  </si>
  <si>
    <t xml:space="preserve">    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</si>
  <si>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1132040</t>
  </si>
  <si>
    <t xml:space="preserve">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</si>
  <si>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1130000</t>
  </si>
  <si>
    <t>Подпрограмма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</si>
  <si>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300</t>
  </si>
  <si>
    <t>1127006</t>
  </si>
  <si>
    <t xml:space="preserve">              Социальное обеспечение и иные выплаты населению</t>
  </si>
  <si>
    <t xml:space="preserve">    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</si>
  <si>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>1120000</t>
  </si>
  <si>
    <t>Подпрограмма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</si>
  <si>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>1119006</t>
  </si>
  <si>
    <t xml:space="preserve">     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</si>
  <si>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1118061</t>
  </si>
  <si>
    <t xml:space="preserve">                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</si>
  <si>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1118000</t>
  </si>
  <si>
    <t>1112039</t>
  </si>
  <si>
    <t xml:space="preserve">     Подготовка, переподготовка, обучение и повышение квалификации муниципальных служащих и лиц, находящихся в резерве управленческих кадров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</si>
  <si>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1110000</t>
  </si>
  <si>
    <t>Подпрограмма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</si>
  <si>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1100000</t>
  </si>
  <si>
    <t>Муниципальная программа Савинского муниципального района "Развитие местного самоуправления в Савинском муниципальном районе"</t>
  </si>
  <si>
    <t>1030012</t>
  </si>
  <si>
    <t xml:space="preserve">      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</si>
  <si>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1030000</t>
  </si>
  <si>
    <t>Подпрограмма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</si>
  <si>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1022038</t>
  </si>
  <si>
    <t xml:space="preserve">     Резервный фонд администрации Савинского муниципального района в рамках подпрограммы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</si>
  <si>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1020000</t>
  </si>
  <si>
    <t>Подпрограмма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</si>
  <si>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1000000</t>
  </si>
  <si>
    <t>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</si>
  <si>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0910011</t>
  </si>
  <si>
    <t xml:space="preserve">     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</si>
  <si>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0910000</t>
  </si>
  <si>
    <t>Подпрограмма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</si>
  <si>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0900000</t>
  </si>
  <si>
    <t>Муниципальная программа Савинского муниципального района "Развитие сельского хозяйства в Савинском муниципальном районе на 2014-2020 годы"</t>
  </si>
  <si>
    <t>0826003</t>
  </si>
  <si>
    <t xml:space="preserve">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</si>
  <si>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>0820000</t>
  </si>
  <si>
    <t>Подпрограмма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</si>
  <si>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>0818052</t>
  </si>
  <si>
    <t xml:space="preserve">       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 Савинского муниципального района"</t>
  </si>
  <si>
    <t>0818051</t>
  </si>
  <si>
    <t xml:space="preserve">        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</si>
  <si>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0818000</t>
  </si>
  <si>
    <t>0812036</t>
  </si>
  <si>
    <t xml:space="preserve">      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</si>
  <si>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0812035</t>
  </si>
  <si>
    <t xml:space="preserve">     Ремонт, капитальный ремонт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</si>
  <si>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0812034</t>
  </si>
  <si>
    <t xml:space="preserve">     Проведение проектных работ на строительство (реконструкцию) автомобильных дорог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</si>
  <si>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0810000</t>
  </si>
  <si>
    <t>Подпрограмма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</si>
  <si>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0800000</t>
  </si>
  <si>
    <t>Муниципальная программа Савинского муниципального района "Развитие транспортной системы Савинского муниципального района"</t>
  </si>
  <si>
    <t>0726002</t>
  </si>
  <si>
    <t xml:space="preserve">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</si>
  <si>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0726001</t>
  </si>
  <si>
    <t xml:space="preserve">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организациях,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</si>
  <si>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0722033</t>
  </si>
  <si>
    <t xml:space="preserve">    Организация и проведение мероприятий в рамках празднования Дня российского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</si>
  <si>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0722032</t>
  </si>
  <si>
    <t xml:space="preserve">     Информирование субъектов малого и среднего предпринимательства о возможности получения муниципальной и государственной поддержки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</si>
  <si>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0720000</t>
  </si>
  <si>
    <t>Подпрограмма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</si>
  <si>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0712063</t>
  </si>
  <si>
    <t xml:space="preserve">      Материально-техническое обеспечение деятельности МФЦ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</si>
  <si>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0710000</t>
  </si>
  <si>
    <t>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</si>
  <si>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0700000</t>
  </si>
  <si>
    <t>Муниципальная программа Савинского муниципального района "Развитие экономического потенциала Савинского муниципального района"</t>
  </si>
  <si>
    <t>0637005</t>
  </si>
  <si>
    <t>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</si>
  <si>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>0637004</t>
  </si>
  <si>
    <t xml:space="preserve">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</si>
  <si>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>0630000</t>
  </si>
  <si>
    <r>
      <t>Подпрограмма "Поддержка молодых специалистов муниципальных учреждений образования Савинского муниципального района и ОБУЗ «Савинская ЦРБ"" муниципальной программы Савинского муниципа</t>
    </r>
    <r>
      <rPr>
        <b/>
        <sz val="14"/>
        <color indexed="8"/>
        <rFont val="Times New Roman"/>
        <family val="1"/>
      </rPr>
      <t>л</t>
    </r>
    <r>
      <rPr>
        <b/>
        <sz val="12"/>
        <color indexed="8"/>
        <rFont val="Times New Roman"/>
        <family val="1"/>
      </rPr>
      <t>ьного района "Молодежь Савинского муниципального района"</t>
    </r>
  </si>
  <si>
    <t>0622031</t>
  </si>
  <si>
    <t xml:space="preserve">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района,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</si>
  <si>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0622030</t>
  </si>
  <si>
    <t xml:space="preserve">     Организация и проведение районных мероприятий для молодых семей и работающей молодежи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</si>
  <si>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0622029</t>
  </si>
  <si>
    <t xml:space="preserve">     Организация участия молодых семей и работающей молодежи в региональных конкурсах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</si>
  <si>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0620000</t>
  </si>
  <si>
    <t>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</si>
  <si>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0618036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</si>
  <si>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</si>
  <si>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0618000</t>
  </si>
  <si>
    <t>0612027</t>
  </si>
  <si>
    <t xml:space="preserve">     Организация групповой и индивидуальной работы с подростками "группы риска" по профилактике правонарушений, а так же организация их досуга,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</si>
  <si>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0612026</t>
  </si>
  <si>
    <t xml:space="preserve"> 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</si>
  <si>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0612025</t>
  </si>
  <si>
    <t xml:space="preserve">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</si>
  <si>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0612024</t>
  </si>
  <si>
    <t xml:space="preserve">      Организация и проведение месячника профилактики злоупотребления молодежью психо-активных веществ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</si>
  <si>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0612023</t>
  </si>
  <si>
    <t xml:space="preserve">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</si>
  <si>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0612006</t>
  </si>
  <si>
    <t xml:space="preserve">     Организация и проведение районных конкурсов, форумов, слетов, фестивалей, выставок, акций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</si>
  <si>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0612005</t>
  </si>
  <si>
    <t xml:space="preserve">     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</si>
  <si>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0610000</t>
  </si>
  <si>
    <t>Подпрограмма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</si>
  <si>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0600000</t>
  </si>
  <si>
    <t>Муниципальная программа Савинского муниципального района "Молодежь Савинского муниципального района"</t>
  </si>
  <si>
    <t>0512022</t>
  </si>
  <si>
    <t xml:space="preserve">     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</si>
  <si>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0512009</t>
  </si>
  <si>
    <t xml:space="preserve">      Оснащение современными приборами учета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 </t>
  </si>
  <si>
    <t>0512008</t>
  </si>
  <si>
    <t xml:space="preserve">     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</si>
  <si>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0510010</t>
  </si>
  <si>
    <t xml:space="preserve">     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</si>
  <si>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0510000</t>
  </si>
  <si>
    <t>Подпрограмма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</si>
  <si>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0500000</t>
  </si>
  <si>
    <t>Муниципальная программа Савинского муниципального района "Развитие физической культуры, спорта Савинского муниципального района"</t>
  </si>
  <si>
    <t>0428038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</si>
  <si>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</si>
  <si>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>0418000</t>
  </si>
  <si>
    <t>0420000</t>
  </si>
  <si>
    <t>Подпрограмма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</si>
  <si>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>0418037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</si>
  <si>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"Организация проведения мероприятий по отлову и содержанию безнадзорных животных"  муниципальной программы Савинского муниципального района "Охрана окружающей среды Савинского муниципального района"</t>
  </si>
  <si>
    <t>0410000</t>
  </si>
  <si>
    <t>Подпрограмма "Организация проведения мероприятий по отлову и содержанию безнадзорных животных" муниципальной программы Савинского муниципального района "Охрана окружающей среды Савинского муниципального района"</t>
  </si>
  <si>
    <t>0400000</t>
  </si>
  <si>
    <t>Муниципальная программа Савинского муниципального района "Охрана окружающей среды Савинского муниципального района"</t>
  </si>
  <si>
    <t>0319008</t>
  </si>
  <si>
    <t xml:space="preserve">            Расходы в целях организации охраны общественного порядка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</si>
  <si>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0319005</t>
  </si>
  <si>
    <t xml:space="preserve">     Установка систем видеонаблюдения в местах массового скопления людей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</si>
  <si>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0319004</t>
  </si>
  <si>
    <t xml:space="preserve">     Оплата транспортных услуг при реализации профилактических мероприятий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гражан и профилактика правонарушений в Савинском муниципальном районе"</t>
  </si>
  <si>
    <t>0310000</t>
  </si>
  <si>
    <t>Подпрограмма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</si>
  <si>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</t>
  </si>
  <si>
    <t>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</si>
  <si>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0238032</t>
  </si>
  <si>
    <t xml:space="preserve">            Разработка проектной документации и газификация  населенных пунктов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</si>
  <si>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0238000</t>
  </si>
  <si>
    <t>0232058</t>
  </si>
  <si>
    <t xml:space="preserve">                  Закупка товаров, работ и услуг для государственных (муниципальных) нужд</t>
  </si>
  <si>
    <t xml:space="preserve">                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</si>
  <si>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0232057</t>
  </si>
  <si>
    <t xml:space="preserve">                Расходы на межевание земельного участка для предоставление его на период строительства межпоселкового газопровода "Новинки 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</si>
  <si>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0232051</t>
  </si>
  <si>
    <t xml:space="preserve">     Разработка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</si>
  <si>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0232021</t>
  </si>
  <si>
    <t xml:space="preserve">       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</si>
  <si>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0230000</t>
  </si>
  <si>
    <t>Подпрограмма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</si>
  <si>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0228028</t>
  </si>
  <si>
    <t xml:space="preserve">                  Социальное обеспечение и иные выплаты населению</t>
  </si>
  <si>
    <t xml:space="preserve">        Предоставление субсидий гражданам на оплату первоначального взноса при получение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</si>
  <si>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0228000</t>
  </si>
  <si>
    <t>0227003</t>
  </si>
  <si>
    <t xml:space="preserve">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</si>
  <si>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0220000</t>
  </si>
  <si>
    <t>Подпрограмма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</si>
  <si>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0218027</t>
  </si>
  <si>
    <t xml:space="preserve">      Предоставление  социальных выплат молодым семьям на приобретение (строительство) жилого помещения 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</si>
  <si>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0218000</t>
  </si>
  <si>
    <t>0217002</t>
  </si>
  <si>
    <t xml:space="preserve">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</si>
  <si>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0215020</t>
  </si>
  <si>
    <t xml:space="preserve">        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</si>
  <si>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0210000</t>
  </si>
  <si>
    <t>Подпрограмма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</si>
  <si>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</t>
  </si>
  <si>
    <t>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</si>
  <si>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01Д2020</t>
  </si>
  <si>
    <t xml:space="preserve">     Приобретение современной научно-педагогической литературы по вопросам управления качеством образования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</si>
  <si>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>01Д2019</t>
  </si>
  <si>
    <t xml:space="preserve">    Приобретение современного программного обеспечения и электронных справочных систем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</si>
  <si>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>01Д0000</t>
  </si>
  <si>
    <t>Подпрограмма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</si>
  <si>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>01Г2017</t>
  </si>
  <si>
    <t xml:space="preserve">  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</si>
  <si>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01Г2016</t>
  </si>
  <si>
    <t xml:space="preserve">     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</si>
  <si>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01Г0000</t>
  </si>
  <si>
    <t>Подпрограмма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</si>
  <si>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01Б2015</t>
  </si>
  <si>
    <t xml:space="preserve">     Подписка на научно-методические издания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</si>
  <si>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01Б2014</t>
  </si>
  <si>
    <t xml:space="preserve">    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</si>
  <si>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01Б2013</t>
  </si>
  <si>
    <t xml:space="preserve">    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</si>
  <si>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01Б2012</t>
  </si>
  <si>
    <t xml:space="preserve">    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</si>
  <si>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01Б0000</t>
  </si>
  <si>
    <t>Подпрограмма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</si>
  <si>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0190009</t>
  </si>
  <si>
    <t xml:space="preserve">     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</si>
  <si>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0190008</t>
  </si>
  <si>
    <t xml:space="preserve">      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</si>
  <si>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0190000</t>
  </si>
  <si>
    <t>Подпрограмма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</si>
  <si>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0189001</t>
  </si>
  <si>
    <t xml:space="preserve">     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</si>
  <si>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0187001</t>
  </si>
  <si>
    <t xml:space="preserve">     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</si>
  <si>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0182011</t>
  </si>
  <si>
    <t xml:space="preserve">     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</si>
  <si>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0182010</t>
  </si>
  <si>
    <t xml:space="preserve">      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</si>
  <si>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0180000</t>
  </si>
  <si>
    <t>Подпрограмма "Талант" муниципальной программы Савинского муниципального района "Развитие системы образования Савинского муниципального района"</t>
  </si>
  <si>
    <t>0172009</t>
  </si>
  <si>
    <t xml:space="preserve">     Оснащение современными приборами учета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</si>
  <si>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0172008</t>
  </si>
  <si>
    <t xml:space="preserve">     Реализация комплекса энергосберегающих мероприятий для снижения расходов топливно-энергетических ресурсов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</si>
  <si>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0170000</t>
  </si>
  <si>
    <t>Подпрограмма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</si>
  <si>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0162007</t>
  </si>
  <si>
    <t xml:space="preserve">     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</si>
  <si>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0162006</t>
  </si>
  <si>
    <t xml:space="preserve">     Организация и проведение районных конкурсов, форумов, слетов, фестивалей, выставок, акций и других мероприятий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</si>
  <si>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0162005</t>
  </si>
  <si>
    <t xml:space="preserve">     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</si>
  <si>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0160000</t>
  </si>
  <si>
    <t>Подпрограмма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</si>
  <si>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0158006</t>
  </si>
  <si>
    <t xml:space="preserve">                Реализация мероприятий по укреплению пожарной безопасности общеобразовательных организаций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</si>
  <si>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0158000</t>
  </si>
  <si>
    <t>0150007</t>
  </si>
  <si>
    <t xml:space="preserve">      Выполнение комплекса мер по обеспечению пожарной и и террористической безопасности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</si>
  <si>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0150000</t>
  </si>
  <si>
    <t>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</si>
  <si>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0148020</t>
  </si>
  <si>
    <t xml:space="preserve">          Осуществление   переданных   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</si>
  <si>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0148019</t>
  </si>
  <si>
    <t xml:space="preserve">            Организация отдыха детей в каникулярное время в части организации двухразового питания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</si>
  <si>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0148000</t>
  </si>
  <si>
    <t>0145065</t>
  </si>
  <si>
    <t xml:space="preserve">      Мероприятия по организации оздоровительной кампании детей, находящихся в трудной жизненной ситуации,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</si>
  <si>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0145000</t>
  </si>
  <si>
    <t>0142004</t>
  </si>
  <si>
    <t xml:space="preserve">    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</si>
  <si>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0142003</t>
  </si>
  <si>
    <t xml:space="preserve">     Организация отдыха детей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</si>
  <si>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0142002</t>
  </si>
  <si>
    <t xml:space="preserve">     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</si>
  <si>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0140000</t>
  </si>
  <si>
    <t>Подпрограмма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</si>
  <si>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0138014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</si>
  <si>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</si>
  <si>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0138012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</si>
  <si>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</si>
  <si>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0138000</t>
  </si>
  <si>
    <t xml:space="preserve">      Расходы за счет междбюджетных трансфертов</t>
  </si>
  <si>
    <t>0132001</t>
  </si>
  <si>
    <t xml:space="preserve">      Развитие группы кратковременного пребывания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</si>
  <si>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0130006</t>
  </si>
  <si>
    <t xml:space="preserve">        Повышение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</si>
  <si>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0130005</t>
  </si>
  <si>
    <t xml:space="preserve">     Повышение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</si>
  <si>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0130004</t>
  </si>
  <si>
    <t xml:space="preserve">      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муниципалього района "Развитие системы образования Савинского муниципального района"</t>
  </si>
  <si>
    <t>0130000</t>
  </si>
  <si>
    <t>Подпрограмма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</si>
  <si>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0128015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</si>
  <si>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</si>
  <si>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0128008</t>
  </si>
  <si>
    <t xml:space="preserve">            Организация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</si>
  <si>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0128000</t>
  </si>
  <si>
    <t>0125097</t>
  </si>
  <si>
    <t xml:space="preserve">                Создание в общеобразовательных организациях, расположенных в сельской местности, условий для занятий физической культурой и спортом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</si>
  <si>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0122060</t>
  </si>
  <si>
    <t xml:space="preserve">                Создание в общеобразовательных организациях Савинского муниципального района условий для инклюзивного образования детей-инвалидов, в том числе создание универсальной 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оборудованием, за счет средств местного бюджета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</si>
  <si>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0122059</t>
  </si>
  <si>
    <t xml:space="preserve">         Создание в общеобразовательных организациях Савинского муниципального района условий для занятий физической культурой и спортом за счет средств местного бюджета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</si>
  <si>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0122055</t>
  </si>
  <si>
    <t xml:space="preserve">           Организация питания обучающихся 1-4 классов муниципальных общеобразовательных организаций за счет местного бюджета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</si>
  <si>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0122053</t>
  </si>
  <si>
    <t xml:space="preserve">            Оплата проекта хозяйственного сарая и крытой стоянки на 3 машино-места для школьных автобусов в п. Савино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</si>
  <si>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0120003</t>
  </si>
  <si>
    <t>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</si>
  <si>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0120000</t>
  </si>
  <si>
    <t>Подпрограмма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</si>
  <si>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0118017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</si>
  <si>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</si>
  <si>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0118011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</si>
  <si>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</si>
  <si>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0118010</t>
  </si>
  <si>
    <t xml:space="preserve">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</si>
  <si>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0118000</t>
  </si>
  <si>
    <t>0112054</t>
  </si>
  <si>
    <t xml:space="preserve">            Реализация мероприятий по модернизации муниципальной системы дошкольного образования - создание дополнительных мест для детей дошкольного возраста в муниципальных образовательных организациях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</si>
  <si>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0110002</t>
  </si>
  <si>
    <t xml:space="preserve">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</si>
  <si>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</si>
  <si>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0110000</t>
  </si>
  <si>
    <t>Подпрограмма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</si>
  <si>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0100000</t>
  </si>
  <si>
    <t>Муниципальная программа Савинского муниципального района "Развитие системы образования Савинского муниципального района"</t>
  </si>
  <si>
    <t>Вид расходов</t>
  </si>
  <si>
    <t>Целевая статья</t>
  </si>
  <si>
    <t>Наименование</t>
  </si>
  <si>
    <t>Распределение бюджетных ассигнований по целевым статьям (муниципальным программам Савинского муниципального района и не включенным в муниципальные программы Савинского муниципального района направлениям деятельности органов местного самоуправления Савинского муниципального района), группам видов расходов классификации расходов бюджета Савинского муниципального района на 2014 год и плановый период 2015 и 2016 годов</t>
  </si>
  <si>
    <t>Приложение 7</t>
  </si>
  <si>
    <t>0405</t>
  </si>
  <si>
    <t>117</t>
  </si>
  <si>
    <t xml:space="preserve">          Иные бюджетные ассигнования</t>
  </si>
  <si>
    <t xml:space="preserve">          Закупка товаров, работ и услуг для государственных (муниципальных) нужд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</si>
  <si>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</si>
  <si>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</si>
  <si>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0000000</t>
  </si>
  <si>
    <t xml:space="preserve">      Сельское хозяйство и рыболовство</t>
  </si>
  <si>
    <t>0400</t>
  </si>
  <si>
    <t xml:space="preserve">    НАЦИОНАЛЬНАЯ ЭКОНОМИКА</t>
  </si>
  <si>
    <t>0113</t>
  </si>
  <si>
    <t xml:space="preserve">            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</si>
  <si>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Другие общегосударственные вопросы</t>
  </si>
  <si>
    <t>0100</t>
  </si>
  <si>
    <t xml:space="preserve">    ОБЩЕГОСУДАРСТВЕННЫЕ ВОПРОСЫ</t>
  </si>
  <si>
    <t>0000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</si>
  <si>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</si>
  <si>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1004</t>
  </si>
  <si>
    <t>113</t>
  </si>
  <si>
    <t xml:space="preserve">          Социальное обеспечение и иные выплаты населению</t>
  </si>
  <si>
    <t xml:space="preserve">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</si>
  <si>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Охрана семьи и детства</t>
  </si>
  <si>
    <t>1003</t>
  </si>
  <si>
    <t xml:space="preserve">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</si>
  <si>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       Предоставление субсидий бюджетным, автономным учреждениям и иным некоммерческим  
организациям</t>
  </si>
  <si>
    <t xml:space="preserve">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</si>
  <si>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   Социальное обеспечение населения</t>
  </si>
  <si>
    <t>1000</t>
  </si>
  <si>
    <t xml:space="preserve">    СОЦИАЛЬНАЯ ПОЛИТИКА</t>
  </si>
  <si>
    <t>0709</t>
  </si>
  <si>
    <t xml:space="preserve">        Приобретение современной научно-педагогической литературы по вопросам управления качеством образования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</si>
  <si>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Приобретение современного программного обеспечения и электронных справочных систем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</si>
  <si>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</si>
  <si>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</si>
  <si>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</si>
  <si>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</si>
  <si>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</si>
  <si>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</si>
  <si>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</si>
  <si>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</si>
  <si>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Другие вопросы в области образования</t>
  </si>
  <si>
    <t>0707</t>
  </si>
  <si>
    <t xml:space="preserve">     Осуществление   переданных   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</si>
  <si>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Организация отдыха детей в каникулярное время в части организации двухразового питания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</si>
  <si>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Мероприятия по организации оздоровительной кампании детей, находящихся в трудной жизненной ситуации, в рамках подпрограммы "Здоровье детей Савинского района»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</si>
  <si>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отдыха детей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</si>
  <si>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</si>
  <si>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Молодежная политика и оздоровление детей</t>
  </si>
  <si>
    <t>0705</t>
  </si>
  <si>
    <t xml:space="preserve">        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</si>
  <si>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Профессиональная подготовка, переподготовка и повышение квалификации</t>
  </si>
  <si>
    <t>0702</t>
  </si>
  <si>
    <t xml:space="preserve">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</si>
  <si>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   Проведение неотложных аварийно-восстановительных работ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</si>
  <si>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</si>
  <si>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</si>
  <si>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Подписка на научно-методические издания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</si>
  <si>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</si>
  <si>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</si>
  <si>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и проведение районных конкурсов, форумов, слетов, фестивалей, выставок, акций и других мероприятий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</si>
  <si>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</si>
  <si>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Выполнение комплекса мер по обеспечению пожарной и  террористической безопасности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</si>
  <si>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</si>
  <si>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</si>
  <si>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Развитие группы кратковременного пребывания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</si>
  <si>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Повышение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</si>
  <si>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муниципалього района "Развитие системы образования Савинского муниципального района"</t>
  </si>
  <si>
    <t xml:space="preserve">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</si>
  <si>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Организация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</si>
  <si>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          Предоставление субсидий бюджетным, автономным учреждениям и иным некоммерческим  
организациям</t>
  </si>
  <si>
    <t xml:space="preserve">               Закупка товаров, работ и услуг для государственных (муниципальных) нужд</t>
  </si>
  <si>
    <t xml:space="preserve">                Создание в общеобразовательных организациях Савинского муниципального района условий для занятий физической культурой и спортом за счет средств местного бюджета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</si>
  <si>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 xml:space="preserve">     Организация питания обучающихся 1-4 классов муниципальных общеобразовательных организаций за счет местного бюджета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</si>
  <si>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Оплата проекта хозяйственного сарая и крытой стоянки на 3 машино-места для школьных автобусов в п. Савино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</si>
  <si>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</si>
  <si>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Общее образование</t>
  </si>
  <si>
    <t>0701</t>
  </si>
  <si>
    <t xml:space="preserve"> 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</si>
  <si>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Софинансирование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</si>
  <si>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 Проведение неотложных аварийно-восстановительных работ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</si>
  <si>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Оснащение современными приборами учета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</si>
  <si>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Выполнение комплекса мер по обеспечению пожарной и и террористической безопасности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</si>
  <si>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</si>
  <si>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</si>
  <si>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Реализация мероприятий по модернизации муниципальной системы дошкольного образования - создание дополнительных мест для детей дошкольного возраста в муниципальных образовательных организациях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</si>
  <si>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</si>
  <si>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Дошкольное образование</t>
  </si>
  <si>
    <t>0700</t>
  </si>
  <si>
    <t xml:space="preserve">    ОБРАЗОВАНИЕ</t>
  </si>
  <si>
    <t xml:space="preserve">  Отдел образования администрации Савинского муниципального района Ивановской области</t>
  </si>
  <si>
    <t>1001</t>
  </si>
  <si>
    <t>112</t>
  </si>
  <si>
    <t xml:space="preserve">        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</si>
  <si>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Пенсионное обеспечение</t>
  </si>
  <si>
    <t xml:space="preserve">          Межбюджетные трансферты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</si>
  <si>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 в рамках иных непрограммных мероприятий по реализации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</si>
  <si>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</si>
  <si>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Мероприятия посвященные профессиональным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</si>
  <si>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Мероприятия посвященные государственным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</si>
  <si>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0106</t>
  </si>
  <si>
    <t xml:space="preserve">        Иные межбюджетные трансферты на осуществление части полномочий по организации и осуществлению муниципального внутреннего финансового контроля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</si>
  <si>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</si>
  <si>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</si>
  <si>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Финансовое управление администрации Савинского муниципального района Ивановской области</t>
  </si>
  <si>
    <t>1101</t>
  </si>
  <si>
    <t>111</t>
  </si>
  <si>
    <t xml:space="preserve">        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</si>
  <si>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Оснащение современными приборами учета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</si>
  <si>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</si>
  <si>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</si>
  <si>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Физическая культура</t>
  </si>
  <si>
    <t>1100</t>
  </si>
  <si>
    <t xml:space="preserve">    ФИЗИЧЕСКАЯ КУЛЬТУРА И СПОРТ</t>
  </si>
  <si>
    <t>1006</t>
  </si>
  <si>
    <t xml:space="preserve">        Субсидии отдельным общественным организациям и иным некоммерческим объединениям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</si>
  <si>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Другие вопросы в области социальной политики</t>
  </si>
  <si>
    <t xml:space="preserve">                Предоставление субсидий гражданам на оплату первоначального взноса при получение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</si>
  <si>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</si>
  <si>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   Предоставление  социальных выплат молодым семьям на приобретение (строительство) жилого помещения 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</si>
  <si>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</si>
  <si>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        Мероприятия подпрограммы "Обеспечение жильем молодых семей" федеральной целевой программы "Жилище" на 2011 - 2015 годы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</si>
  <si>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района,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</si>
  <si>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районных мероприятий для молодых семей и работающей молодежи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</si>
  <si>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участия молодых семей и работающей молодежи в региональных конкурсах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</si>
  <si>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групповой и индивидуальной работы с подростками "группы риска" по профилактике правонарушений, а так же организация их досуга,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</si>
  <si>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</si>
  <si>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</si>
  <si>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месячника профилактики злоупотребления молодежью психо-активных веществ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</si>
  <si>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</si>
  <si>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районных конкурсов, форумов, слетов, фестивалей, выставок, акций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</si>
  <si>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</si>
  <si>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Подготовка, переподготовка, обучение и повышение квалификации муниципальных служащих и лиц, находящихся в резерве управленческих кадров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</si>
  <si>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0502</t>
  </si>
  <si>
    <t xml:space="preserve">          Разработка проектной документации и газификация  населенных пунктов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</si>
  <si>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Разработка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</si>
  <si>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</si>
  <si>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Коммунальное хозяйство</t>
  </si>
  <si>
    <t>0500</t>
  </si>
  <si>
    <t xml:space="preserve">    ЖИЛИЩНО-КОММУНАЛЬНОЕ ХОЗЯЙСТВО</t>
  </si>
  <si>
    <t>0412</t>
  </si>
  <si>
    <t xml:space="preserve">        Проведение комплекса работ по межеванию земель для постановки на кадастровый учет земельных участков, на которые возникает право собственности Савинского муниципального района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</si>
  <si>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</si>
  <si>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организациях,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</si>
  <si>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Организация и проведение мероприятий в рамках празднования Дня российского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</si>
  <si>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Информирование субъектов малого и среднего предпринимательства о возможности получения муниципальной и государственной поддержки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</si>
  <si>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Другие вопросы в области национальной экономики</t>
  </si>
  <si>
    <t>0409</t>
  </si>
  <si>
    <t xml:space="preserve">        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</si>
  <si>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  Ремонт, капитальный ремонт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</si>
  <si>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  Проведение проектных работ на строительство (реконструкцию) автомобильных дорог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</si>
  <si>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Дорожное хозяйство (дорожные фонды)</t>
  </si>
  <si>
    <t>0408</t>
  </si>
  <si>
    <t xml:space="preserve">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</si>
  <si>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Транспорт</t>
  </si>
  <si>
    <t xml:space="preserve">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</si>
  <si>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 xml:space="preserve">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"Организация проведения мероприятий по отлову и содержанию безнадзорных животных"  муниципальной программы Савинского муниципального района "Охрана окружающей среды Савинского муниципального района"</t>
  </si>
  <si>
    <t>0314</t>
  </si>
  <si>
    <t xml:space="preserve">          Расходы в целях организации охраны общественного порядка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</si>
  <si>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     Установка систем видеонаблюдения в местах массового скопления людей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</si>
  <si>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     Оплата транспортных услуг при реализации профилактических мероприятий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гражан и профилактика правонарушений в Савинском муниципальном районе"</t>
  </si>
  <si>
    <t xml:space="preserve">      Другие вопросы в области национальной безопасности и правоохранительной деятельности</t>
  </si>
  <si>
    <t>0309</t>
  </si>
  <si>
    <t xml:space="preserve">                Иные межбюджетные трансферты на софинансирование расходных обязательств, возникающих при выполнении полномочий органов местного самоуправления поселения в целях предупреждения чрезвычайной ситуации на территории Савинского муниципального района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</si>
  <si>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</si>
  <si>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0300</t>
  </si>
  <si>
    <t xml:space="preserve">    НАЦИОНАЛЬНАЯ БЕЗОПАСНОСТЬ И ПРАВООХРАНИТЕЛЬНАЯ ДЕЯТЕЛЬНОСТЬ</t>
  </si>
  <si>
    <t xml:space="preserve">        Оценка недвижимости, признание прав и регулирование отношений по муниципальной собственности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</si>
  <si>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   Осуществление    отдельных   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</si>
  <si>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    Иные бюджетные ассигнования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</si>
  <si>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</si>
  <si>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</si>
  <si>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</si>
  <si>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Организация, подготовка и проведение постоянно действующей выставки "Экономический потенциал Ивановской области"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</si>
  <si>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</si>
  <si>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</si>
  <si>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</si>
  <si>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</si>
  <si>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Материально-техническое обеспечение деятельности МФЦ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</si>
  <si>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0111</t>
  </si>
  <si>
    <t xml:space="preserve">        Резервный фонд администрации Савинского муниципального района в рамках подпрограммы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</si>
  <si>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 xml:space="preserve">      Резервные фонды</t>
  </si>
  <si>
    <t>0104</t>
  </si>
  <si>
    <t xml:space="preserve">        Иные межбюджетные трансферты 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контроля, муниципального земельного контроля за использованием земель поселения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</si>
  <si>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Иные межбюджетные трансферты на осуществление части полномочий в области градостроительной деятельности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</si>
  <si>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Иные межбюджетные трансферты на осуществление части полномочий по организации и осуществлению муниципального внешнего финансового контроля в рамках иных непрограммных мероприятий по непрограммным направлениям деятельности органов местного самоуправления Савинского муниципального района</t>
  </si>
  <si>
    <t xml:space="preserve">        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</si>
  <si>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</si>
  <si>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Осуществление полномочий по созданию и организации деятельности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</si>
  <si>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</si>
  <si>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Администрация Савинского муниципального района Ивановской области</t>
  </si>
  <si>
    <t>#Н/Д</t>
  </si>
  <si>
    <t>Вид
расходов</t>
  </si>
  <si>
    <t>Раздел, подраздел</t>
  </si>
  <si>
    <t xml:space="preserve">Код главного распорядителя
</t>
  </si>
  <si>
    <t>Ведомственная структура расходов бюджета Савинского муниципального района на 2014 год и плановый период 2015 и 2016 годов</t>
  </si>
  <si>
    <t>Приложение 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</si>
</sst>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Arial Cyr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55" applyFont="1" applyAlignment="1">
      <alignment horizontal="right"/>
      <protection/>
    </xf>
    <xf numFmtId="0" fontId="4" fillId="0" borderId="0" xfId="60">
      <alignment/>
      <protection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" fillId="0" borderId="0" xfId="60" applyFont="1">
      <alignment/>
      <protection/>
    </xf>
    <xf numFmtId="0" fontId="5" fillId="0" borderId="0" xfId="60" applyFont="1" applyAlignment="1">
      <alignment horizontal="left"/>
      <protection/>
    </xf>
    <xf numFmtId="0" fontId="4" fillId="0" borderId="0" xfId="60" applyAlignment="1">
      <alignment/>
      <protection/>
    </xf>
    <xf numFmtId="0" fontId="6" fillId="0" borderId="10" xfId="60" applyFont="1" applyBorder="1" applyAlignment="1">
      <alignment horizontal="center" vertical="center" wrapText="1"/>
      <protection/>
    </xf>
    <xf numFmtId="0" fontId="7" fillId="0" borderId="0" xfId="60" applyFont="1">
      <alignment/>
      <protection/>
    </xf>
    <xf numFmtId="0" fontId="9" fillId="0" borderId="0" xfId="60" applyFont="1">
      <alignment/>
      <protection/>
    </xf>
    <xf numFmtId="0" fontId="10" fillId="0" borderId="0" xfId="60" applyFont="1" applyAlignment="1">
      <alignment horizontal="right"/>
      <protection/>
    </xf>
    <xf numFmtId="0" fontId="6" fillId="0" borderId="11" xfId="60" applyFont="1" applyBorder="1" applyAlignment="1">
      <alignment horizontal="left"/>
      <protection/>
    </xf>
    <xf numFmtId="0" fontId="6" fillId="0" borderId="11" xfId="60" applyFont="1" applyBorder="1" applyAlignment="1">
      <alignment horizontal="left" wrapText="1"/>
      <protection/>
    </xf>
    <xf numFmtId="0" fontId="9" fillId="0" borderId="12" xfId="60" applyFont="1" applyBorder="1">
      <alignment/>
      <protection/>
    </xf>
    <xf numFmtId="0" fontId="11" fillId="0" borderId="11" xfId="60" applyFont="1" applyBorder="1">
      <alignment/>
      <protection/>
    </xf>
    <xf numFmtId="0" fontId="11" fillId="0" borderId="10" xfId="60" applyFont="1" applyBorder="1">
      <alignment/>
      <protection/>
    </xf>
    <xf numFmtId="0" fontId="11" fillId="0" borderId="13" xfId="60" applyFont="1" applyBorder="1" applyAlignment="1">
      <alignment wrapText="1"/>
      <protection/>
    </xf>
    <xf numFmtId="0" fontId="12" fillId="0" borderId="11" xfId="60" applyFont="1" applyBorder="1">
      <alignment/>
      <protection/>
    </xf>
    <xf numFmtId="0" fontId="12" fillId="0" borderId="11" xfId="60" applyFont="1" applyBorder="1" applyAlignment="1">
      <alignment wrapText="1"/>
      <protection/>
    </xf>
    <xf numFmtId="0" fontId="9" fillId="0" borderId="11" xfId="60" applyFont="1" applyBorder="1">
      <alignment/>
      <protection/>
    </xf>
    <xf numFmtId="0" fontId="11" fillId="0" borderId="11" xfId="60" applyFont="1" applyFill="1" applyBorder="1">
      <alignment/>
      <protection/>
    </xf>
    <xf numFmtId="0" fontId="11" fillId="0" borderId="10" xfId="60" applyFont="1" applyFill="1" applyBorder="1">
      <alignment/>
      <protection/>
    </xf>
    <xf numFmtId="0" fontId="11" fillId="0" borderId="13" xfId="60" applyFont="1" applyFill="1" applyBorder="1" applyAlignment="1">
      <alignment wrapText="1"/>
      <protection/>
    </xf>
    <xf numFmtId="0" fontId="12" fillId="0" borderId="11" xfId="60" applyFont="1" applyFill="1" applyBorder="1" applyAlignment="1">
      <alignment wrapText="1"/>
      <protection/>
    </xf>
    <xf numFmtId="164" fontId="6" fillId="0" borderId="11" xfId="60" applyNumberFormat="1" applyFont="1" applyBorder="1" applyAlignment="1">
      <alignment horizontal="right"/>
      <protection/>
    </xf>
    <xf numFmtId="164" fontId="12" fillId="0" borderId="11" xfId="60" applyNumberFormat="1" applyFont="1" applyBorder="1">
      <alignment/>
      <protection/>
    </xf>
    <xf numFmtId="164" fontId="9" fillId="0" borderId="11" xfId="60" applyNumberFormat="1" applyFont="1" applyBorder="1">
      <alignment/>
      <protection/>
    </xf>
    <xf numFmtId="164" fontId="11" fillId="0" borderId="11" xfId="60" applyNumberFormat="1" applyFont="1" applyBorder="1">
      <alignment/>
      <protection/>
    </xf>
    <xf numFmtId="0" fontId="6" fillId="0" borderId="11" xfId="60" applyFont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/>
      <protection/>
    </xf>
    <xf numFmtId="0" fontId="3" fillId="0" borderId="11" xfId="60" applyFont="1" applyBorder="1">
      <alignment/>
      <protection/>
    </xf>
    <xf numFmtId="0" fontId="6" fillId="0" borderId="11" xfId="60" applyFont="1" applyBorder="1" applyAlignment="1">
      <alignment horizontal="center"/>
      <protection/>
    </xf>
    <xf numFmtId="164" fontId="3" fillId="0" borderId="11" xfId="60" applyNumberFormat="1" applyFont="1" applyBorder="1">
      <alignment/>
      <protection/>
    </xf>
    <xf numFmtId="0" fontId="3" fillId="0" borderId="11" xfId="60" applyFont="1" applyBorder="1" applyAlignment="1">
      <alignment wrapText="1"/>
      <protection/>
    </xf>
    <xf numFmtId="167" fontId="6" fillId="0" borderId="11" xfId="60" applyNumberFormat="1" applyFont="1" applyBorder="1" applyAlignment="1">
      <alignment horizontal="right" shrinkToFit="1"/>
      <protection/>
    </xf>
    <xf numFmtId="167" fontId="3" fillId="0" borderId="11" xfId="60" applyNumberFormat="1" applyFont="1" applyBorder="1" applyAlignment="1">
      <alignment shrinkToFit="1"/>
      <protection/>
    </xf>
    <xf numFmtId="167" fontId="9" fillId="0" borderId="11" xfId="60" applyNumberFormat="1" applyFont="1" applyBorder="1" applyAlignment="1">
      <alignment shrinkToFit="1"/>
      <protection/>
    </xf>
    <xf numFmtId="167" fontId="11" fillId="0" borderId="11" xfId="60" applyNumberFormat="1" applyFont="1" applyBorder="1" applyAlignment="1">
      <alignment shrinkToFit="1"/>
      <protection/>
    </xf>
    <xf numFmtId="167" fontId="12" fillId="0" borderId="11" xfId="60" applyNumberFormat="1" applyFont="1" applyBorder="1" applyAlignment="1">
      <alignment shrinkToFi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" fillId="0" borderId="0" xfId="55" applyFont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6" fillId="0" borderId="10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 wrapText="1"/>
      <protection/>
    </xf>
    <xf numFmtId="0" fontId="0" fillId="0" borderId="11" xfId="0" applyBorder="1" applyAlignment="1">
      <alignment wrapText="1"/>
    </xf>
    <xf numFmtId="0" fontId="13" fillId="0" borderId="0" xfId="60" applyFont="1" applyAlignment="1">
      <alignment horizontal="center" vertical="center" wrapText="1"/>
      <protection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4" fontId="34" fillId="0" borderId="11" xfId="60" applyNumberFormat="1" applyFont="1" applyBorder="1">
      <alignment/>
      <protection/>
    </xf>
    <xf numFmtId="164" fontId="34" fillId="0" borderId="11" xfId="60" applyNumberFormat="1" applyFont="1" applyBorder="1" applyAlignment="1">
      <alignment wrapText="1"/>
      <protection/>
    </xf>
    <xf numFmtId="167" fontId="34" fillId="0" borderId="11" xfId="60" applyNumberFormat="1" applyFont="1" applyBorder="1" applyAlignment="1">
      <alignment wrapText="1"/>
      <protection/>
    </xf>
    <xf numFmtId="0" fontId="34" fillId="0" borderId="11" xfId="60" applyFont="1" applyBorder="1" applyAlignment="1">
      <alignment wrapText="1"/>
      <protection/>
    </xf>
    <xf numFmtId="0" fontId="34" fillId="0" borderId="11" xfId="60" applyFont="1" applyBorder="1">
      <alignment/>
      <protection/>
    </xf>
    <xf numFmtId="0" fontId="34" fillId="0" borderId="11" xfId="60" applyFont="1" applyBorder="1" applyAlignment="1">
      <alignment horizontal="center"/>
      <protection/>
    </xf>
    <xf numFmtId="167" fontId="11" fillId="0" borderId="11" xfId="60" applyNumberFormat="1" applyFont="1" applyBorder="1">
      <alignment/>
      <protection/>
    </xf>
    <xf numFmtId="0" fontId="11" fillId="0" borderId="11" xfId="60" applyFont="1" applyBorder="1" applyAlignment="1">
      <alignment wrapText="1"/>
      <protection/>
    </xf>
    <xf numFmtId="0" fontId="11" fillId="0" borderId="11" xfId="60" applyFont="1" applyBorder="1" applyAlignment="1">
      <alignment horizontal="center"/>
      <protection/>
    </xf>
    <xf numFmtId="167" fontId="9" fillId="0" borderId="11" xfId="60" applyNumberFormat="1" applyFont="1" applyBorder="1">
      <alignment/>
      <protection/>
    </xf>
    <xf numFmtId="0" fontId="9" fillId="0" borderId="11" xfId="60" applyFont="1" applyBorder="1" applyAlignment="1">
      <alignment wrapText="1"/>
      <protection/>
    </xf>
    <xf numFmtId="0" fontId="9" fillId="0" borderId="11" xfId="60" applyFont="1" applyBorder="1" applyAlignment="1">
      <alignment horizontal="center"/>
      <protection/>
    </xf>
    <xf numFmtId="164" fontId="12" fillId="0" borderId="11" xfId="60" applyNumberFormat="1" applyFont="1" applyBorder="1" applyAlignment="1">
      <alignment wrapText="1"/>
      <protection/>
    </xf>
    <xf numFmtId="0" fontId="12" fillId="0" borderId="11" xfId="60" applyFont="1" applyBorder="1" applyAlignment="1">
      <alignment horizontal="center"/>
      <protection/>
    </xf>
    <xf numFmtId="0" fontId="3" fillId="0" borderId="11" xfId="60" applyFont="1" applyBorder="1" applyAlignment="1">
      <alignment horizontal="center"/>
      <protection/>
    </xf>
    <xf numFmtId="0" fontId="3" fillId="0" borderId="11" xfId="60" applyFont="1" applyBorder="1" applyAlignment="1">
      <alignment horizontal="left" vertical="center" wrapText="1"/>
      <protection/>
    </xf>
    <xf numFmtId="164" fontId="6" fillId="0" borderId="11" xfId="60" applyNumberFormat="1" applyFont="1" applyBorder="1" applyAlignment="1">
      <alignment horizontal="center" vertical="center" wrapText="1"/>
      <protection/>
    </xf>
    <xf numFmtId="167" fontId="6" fillId="0" borderId="11" xfId="60" applyNumberFormat="1" applyFont="1" applyBorder="1" applyAlignment="1">
      <alignment horizontal="center" vertical="center" shrinkToFit="1"/>
      <protection/>
    </xf>
    <xf numFmtId="0" fontId="3" fillId="0" borderId="12" xfId="60" applyFont="1" applyBorder="1" applyAlignment="1">
      <alignment horizontal="center" vertical="center" wrapText="1"/>
      <protection/>
    </xf>
    <xf numFmtId="0" fontId="35" fillId="0" borderId="11" xfId="60" applyFont="1" applyBorder="1" applyAlignment="1">
      <alignment horizontal="center" vertical="center" wrapText="1"/>
      <protection/>
    </xf>
    <xf numFmtId="0" fontId="1" fillId="0" borderId="11" xfId="62" applyBorder="1" applyAlignment="1">
      <alignment wrapText="1"/>
      <protection/>
    </xf>
    <xf numFmtId="0" fontId="6" fillId="0" borderId="14" xfId="60" applyFont="1" applyBorder="1" applyAlignment="1">
      <alignment horizontal="center" wrapText="1"/>
      <protection/>
    </xf>
    <xf numFmtId="0" fontId="6" fillId="0" borderId="15" xfId="60" applyFont="1" applyBorder="1" applyAlignment="1">
      <alignment horizontal="center" wrapText="1"/>
      <protection/>
    </xf>
    <xf numFmtId="0" fontId="3" fillId="0" borderId="0" xfId="60" applyFont="1">
      <alignment/>
      <protection/>
    </xf>
    <xf numFmtId="0" fontId="14" fillId="0" borderId="0" xfId="62" applyFont="1" applyAlignment="1">
      <alignment horizontal="center" wrapText="1"/>
      <protection/>
    </xf>
    <xf numFmtId="0" fontId="14" fillId="0" borderId="0" xfId="62" applyFont="1" applyAlignment="1">
      <alignment horizontal="center" wrapText="1"/>
      <protection/>
    </xf>
    <xf numFmtId="0" fontId="6" fillId="0" borderId="0" xfId="60" applyFont="1" applyAlignment="1">
      <alignment horizontal="center" wrapText="1"/>
      <protection/>
    </xf>
    <xf numFmtId="0" fontId="4" fillId="0" borderId="0" xfId="60" applyAlignment="1">
      <alignment wrapText="1"/>
      <protection/>
    </xf>
    <xf numFmtId="0" fontId="14" fillId="0" borderId="0" xfId="62" applyFont="1" applyAlignment="1">
      <alignment horizontal="right"/>
      <protection/>
    </xf>
    <xf numFmtId="0" fontId="59" fillId="33" borderId="0" xfId="0" applyFont="1" applyFill="1" applyAlignment="1">
      <alignment/>
    </xf>
    <xf numFmtId="4" fontId="60" fillId="34" borderId="16" xfId="0" applyNumberFormat="1" applyFont="1" applyFill="1" applyBorder="1" applyAlignment="1">
      <alignment horizontal="right" vertical="top" shrinkToFit="1"/>
    </xf>
    <xf numFmtId="167" fontId="60" fillId="34" borderId="16" xfId="0" applyNumberFormat="1" applyFont="1" applyFill="1" applyBorder="1" applyAlignment="1">
      <alignment horizontal="right" vertical="center" shrinkToFit="1"/>
    </xf>
    <xf numFmtId="0" fontId="60" fillId="33" borderId="16" xfId="0" applyFont="1" applyFill="1" applyBorder="1" applyAlignment="1">
      <alignment horizontal="right"/>
    </xf>
    <xf numFmtId="4" fontId="61" fillId="34" borderId="11" xfId="0" applyNumberFormat="1" applyFont="1" applyFill="1" applyBorder="1" applyAlignment="1">
      <alignment horizontal="right" vertical="top" shrinkToFit="1"/>
    </xf>
    <xf numFmtId="49" fontId="61" fillId="33" borderId="11" xfId="0" applyNumberFormat="1" applyFont="1" applyFill="1" applyBorder="1" applyAlignment="1">
      <alignment horizontal="center" vertical="top" shrinkToFit="1"/>
    </xf>
    <xf numFmtId="0" fontId="61" fillId="33" borderId="11" xfId="0" applyFont="1" applyFill="1" applyBorder="1" applyAlignment="1">
      <alignment vertical="top" wrapText="1"/>
    </xf>
    <xf numFmtId="0" fontId="61" fillId="33" borderId="11" xfId="0" applyFont="1" applyFill="1" applyBorder="1" applyAlignment="1">
      <alignment horizontal="left" wrapText="1"/>
    </xf>
    <xf numFmtId="4" fontId="60" fillId="34" borderId="11" xfId="0" applyNumberFormat="1" applyFont="1" applyFill="1" applyBorder="1" applyAlignment="1">
      <alignment horizontal="right" vertical="top" shrinkToFit="1"/>
    </xf>
    <xf numFmtId="49" fontId="60" fillId="33" borderId="11" xfId="0" applyNumberFormat="1" applyFont="1" applyFill="1" applyBorder="1" applyAlignment="1">
      <alignment horizontal="center" vertical="top" shrinkToFit="1"/>
    </xf>
    <xf numFmtId="0" fontId="60" fillId="33" borderId="11" xfId="0" applyFont="1" applyFill="1" applyBorder="1" applyAlignment="1">
      <alignment vertical="top" wrapText="1"/>
    </xf>
    <xf numFmtId="0" fontId="60" fillId="33" borderId="11" xfId="0" applyFont="1" applyFill="1" applyBorder="1" applyAlignment="1">
      <alignment horizontal="left" wrapText="1"/>
    </xf>
    <xf numFmtId="165" fontId="61" fillId="34" borderId="11" xfId="0" applyNumberFormat="1" applyFont="1" applyFill="1" applyBorder="1" applyAlignment="1">
      <alignment horizontal="right" vertical="top" shrinkToFit="1"/>
    </xf>
    <xf numFmtId="165" fontId="60" fillId="34" borderId="11" xfId="0" applyNumberFormat="1" applyFont="1" applyFill="1" applyBorder="1" applyAlignment="1">
      <alignment horizontal="right" vertical="top" shrinkToFit="1"/>
    </xf>
    <xf numFmtId="167" fontId="61" fillId="34" borderId="11" xfId="0" applyNumberFormat="1" applyFont="1" applyFill="1" applyBorder="1" applyAlignment="1">
      <alignment horizontal="right" vertical="top" shrinkToFit="1"/>
    </xf>
    <xf numFmtId="167" fontId="60" fillId="34" borderId="11" xfId="0" applyNumberFormat="1" applyFont="1" applyFill="1" applyBorder="1" applyAlignment="1">
      <alignment horizontal="right" vertical="top" shrinkToFit="1"/>
    </xf>
    <xf numFmtId="166" fontId="61" fillId="34" borderId="11" xfId="0" applyNumberFormat="1" applyFont="1" applyFill="1" applyBorder="1" applyAlignment="1">
      <alignment horizontal="right" vertical="top" shrinkToFit="1"/>
    </xf>
    <xf numFmtId="166" fontId="60" fillId="34" borderId="11" xfId="0" applyNumberFormat="1" applyFont="1" applyFill="1" applyBorder="1" applyAlignment="1">
      <alignment horizontal="right" vertical="top" shrinkToFit="1"/>
    </xf>
    <xf numFmtId="0" fontId="61" fillId="33" borderId="11" xfId="0" applyFont="1" applyFill="1" applyBorder="1" applyAlignment="1">
      <alignment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1" fillId="0" borderId="0" xfId="62">
      <alignment/>
      <protection/>
    </xf>
    <xf numFmtId="0" fontId="3" fillId="0" borderId="0" xfId="58" applyFont="1" applyAlignment="1">
      <alignment horizontal="right"/>
      <protection/>
    </xf>
    <xf numFmtId="0" fontId="3" fillId="0" borderId="0" xfId="57" applyFont="1" applyAlignment="1">
      <alignment horizontal="right"/>
      <protection/>
    </xf>
    <xf numFmtId="167" fontId="60" fillId="34" borderId="16" xfId="0" applyNumberFormat="1" applyFont="1" applyFill="1" applyBorder="1" applyAlignment="1">
      <alignment horizontal="right" vertical="top" shrinkToFit="1"/>
    </xf>
    <xf numFmtId="0" fontId="60" fillId="33" borderId="16" xfId="0" applyFont="1" applyFill="1" applyBorder="1" applyAlignment="1">
      <alignment horizontal="right"/>
    </xf>
    <xf numFmtId="0" fontId="61" fillId="33" borderId="11" xfId="0" applyNumberFormat="1" applyFont="1" applyFill="1" applyBorder="1" applyAlignment="1">
      <alignment vertical="top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4" xfId="58"/>
    <cellStyle name="Обычный 2 5" xfId="59"/>
    <cellStyle name="Обычный 3" xfId="60"/>
    <cellStyle name="Обычный 3 2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9"/>
  <sheetViews>
    <sheetView showGridLines="0" tabSelected="1" zoomScalePageLayoutView="0" workbookViewId="0" topLeftCell="A52">
      <selection activeCell="J377" sqref="J377"/>
    </sheetView>
  </sheetViews>
  <sheetFormatPr defaultColWidth="9.140625" defaultRowHeight="15" outlineLevelRow="4"/>
  <cols>
    <col min="1" max="1" width="39.00390625" style="0" customWidth="1"/>
    <col min="2" max="2" width="7.7109375" style="0" customWidth="1"/>
    <col min="3" max="3" width="8.57421875" style="0" customWidth="1"/>
    <col min="4" max="4" width="9.7109375" style="0" customWidth="1"/>
    <col min="5" max="5" width="7.7109375" style="0" customWidth="1"/>
    <col min="6" max="9" width="0" style="0" hidden="1" customWidth="1"/>
    <col min="10" max="10" width="12.57421875" style="0" customWidth="1"/>
    <col min="11" max="15" width="0" style="0" hidden="1" customWidth="1"/>
    <col min="16" max="17" width="11.28125" style="0" customWidth="1"/>
  </cols>
  <sheetData>
    <row r="1" ht="15.75">
      <c r="Q1" s="109" t="s">
        <v>60</v>
      </c>
    </row>
    <row r="2" ht="15.75">
      <c r="Q2" s="109" t="s">
        <v>0</v>
      </c>
    </row>
    <row r="3" ht="15.75">
      <c r="Q3" s="109" t="s">
        <v>65</v>
      </c>
    </row>
    <row r="4" ht="15.75">
      <c r="Q4" s="109" t="s">
        <v>58</v>
      </c>
    </row>
    <row r="5" ht="15.75">
      <c r="Q5" s="109" t="s">
        <v>0</v>
      </c>
    </row>
    <row r="6" ht="15.75">
      <c r="Q6" s="109" t="s">
        <v>64</v>
      </c>
    </row>
    <row r="7" ht="15.75">
      <c r="Q7" s="109" t="s">
        <v>58</v>
      </c>
    </row>
    <row r="8" ht="15.75">
      <c r="Q8" s="109" t="s">
        <v>0</v>
      </c>
    </row>
    <row r="9" ht="15.75">
      <c r="Q9" s="109" t="s">
        <v>63</v>
      </c>
    </row>
    <row r="10" ht="15.75">
      <c r="Q10" s="109" t="s">
        <v>22</v>
      </c>
    </row>
    <row r="11" ht="15.75">
      <c r="Q11" s="109" t="s">
        <v>0</v>
      </c>
    </row>
    <row r="12" ht="15.75">
      <c r="Q12" s="109" t="s">
        <v>62</v>
      </c>
    </row>
    <row r="13" ht="15.75">
      <c r="Q13" s="109" t="s">
        <v>58</v>
      </c>
    </row>
    <row r="14" ht="15.75">
      <c r="Q14" s="109" t="s">
        <v>0</v>
      </c>
    </row>
    <row r="15" ht="15.75">
      <c r="Q15" s="109" t="s">
        <v>61</v>
      </c>
    </row>
    <row r="16" ht="15.75">
      <c r="Q16" s="109" t="s">
        <v>58</v>
      </c>
    </row>
    <row r="17" ht="15.75">
      <c r="Q17" s="109" t="s">
        <v>0</v>
      </c>
    </row>
    <row r="18" ht="15.75">
      <c r="Q18" s="109" t="s">
        <v>59</v>
      </c>
    </row>
    <row r="19" ht="15.75">
      <c r="Q19" s="109" t="s">
        <v>656</v>
      </c>
    </row>
    <row r="20" ht="15.75">
      <c r="Q20" s="109" t="s">
        <v>0</v>
      </c>
    </row>
    <row r="21" ht="15.75">
      <c r="Q21" s="109" t="s">
        <v>57</v>
      </c>
    </row>
    <row r="23" spans="1:17" ht="42.75" customHeight="1">
      <c r="A23" s="107" t="s">
        <v>655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51"/>
    </row>
    <row r="24" spans="1:17" ht="15.7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42"/>
    </row>
    <row r="25" spans="1:17" ht="42.75" customHeight="1">
      <c r="A25" s="106" t="s">
        <v>458</v>
      </c>
      <c r="B25" s="106" t="s">
        <v>654</v>
      </c>
      <c r="C25" s="106" t="s">
        <v>653</v>
      </c>
      <c r="D25" s="106" t="s">
        <v>457</v>
      </c>
      <c r="E25" s="106" t="s">
        <v>652</v>
      </c>
      <c r="F25" s="100" t="s">
        <v>651</v>
      </c>
      <c r="G25" s="100" t="s">
        <v>651</v>
      </c>
      <c r="H25" s="100" t="s">
        <v>651</v>
      </c>
      <c r="I25" s="100" t="s">
        <v>651</v>
      </c>
      <c r="J25" s="105" t="s">
        <v>3</v>
      </c>
      <c r="K25" s="115"/>
      <c r="L25" s="115"/>
      <c r="M25" s="115"/>
      <c r="N25" s="115"/>
      <c r="O25" s="115"/>
      <c r="P25" s="115"/>
      <c r="Q25" s="114"/>
    </row>
    <row r="26" spans="1:17" ht="42.75" customHeight="1">
      <c r="A26" s="102"/>
      <c r="B26" s="102"/>
      <c r="C26" s="102"/>
      <c r="D26" s="102"/>
      <c r="E26" s="102"/>
      <c r="F26" s="100"/>
      <c r="G26" s="100"/>
      <c r="H26" s="100"/>
      <c r="I26" s="100"/>
      <c r="J26" s="100" t="s">
        <v>23</v>
      </c>
      <c r="K26" s="100"/>
      <c r="L26" s="100"/>
      <c r="M26" s="100"/>
      <c r="N26" s="100"/>
      <c r="O26" s="100"/>
      <c r="P26" s="100" t="s">
        <v>52</v>
      </c>
      <c r="Q26" s="100" t="s">
        <v>25</v>
      </c>
    </row>
    <row r="27" spans="1:17" ht="15.75" customHeight="1">
      <c r="A27" s="100">
        <v>1</v>
      </c>
      <c r="B27" s="100">
        <v>2</v>
      </c>
      <c r="C27" s="100">
        <v>3</v>
      </c>
      <c r="D27" s="100">
        <v>4</v>
      </c>
      <c r="E27" s="100">
        <v>5</v>
      </c>
      <c r="F27" s="100"/>
      <c r="G27" s="100"/>
      <c r="H27" s="100"/>
      <c r="I27" s="100"/>
      <c r="J27" s="100">
        <v>6</v>
      </c>
      <c r="K27" s="100"/>
      <c r="L27" s="100"/>
      <c r="M27" s="100"/>
      <c r="N27" s="100"/>
      <c r="O27" s="100"/>
      <c r="P27" s="100">
        <v>7</v>
      </c>
      <c r="Q27" s="100">
        <v>8</v>
      </c>
    </row>
    <row r="28" spans="1:17" ht="47.25">
      <c r="A28" s="91" t="s">
        <v>650</v>
      </c>
      <c r="B28" s="90" t="s">
        <v>566</v>
      </c>
      <c r="C28" s="90" t="s">
        <v>476</v>
      </c>
      <c r="D28" s="90" t="s">
        <v>467</v>
      </c>
      <c r="E28" s="90" t="s">
        <v>72</v>
      </c>
      <c r="F28" s="86"/>
      <c r="G28" s="86"/>
      <c r="H28" s="86"/>
      <c r="I28" s="86"/>
      <c r="J28" s="96">
        <f>SUM(J29,J80,J91,J122,J134,J161,J178,)</f>
        <v>74561.97098</v>
      </c>
      <c r="K28" s="89">
        <f>SUM(K29,K80,K91,K122,K134,K161,K178,)</f>
        <v>29132.4</v>
      </c>
      <c r="L28" s="89">
        <f>SUM(L29,L80,L91,L122,L134,L161,L178,)</f>
        <v>0</v>
      </c>
      <c r="M28" s="89">
        <f>SUM(M29,M80,M91,M122,M134,M161,M178,)</f>
        <v>29132.4</v>
      </c>
      <c r="N28" s="89">
        <f>SUM(N29,N80,N91,N122,N134,N161,N178,)</f>
        <v>0</v>
      </c>
      <c r="O28" s="89">
        <f>SUM(O29,O80,O91,O122,O134,O161,O178,)</f>
        <v>29132.4</v>
      </c>
      <c r="P28" s="89">
        <f>SUM(P29,P80,P91,P122,P134,P161,P178,)</f>
        <v>28116.1</v>
      </c>
      <c r="Q28" s="89">
        <f>SUM(Q29,Q80,Q91,Q122,Q134,Q161,Q178,)</f>
        <v>29742.300000000003</v>
      </c>
    </row>
    <row r="29" spans="1:17" ht="31.5" outlineLevel="1">
      <c r="A29" s="91" t="s">
        <v>475</v>
      </c>
      <c r="B29" s="90" t="s">
        <v>566</v>
      </c>
      <c r="C29" s="90" t="s">
        <v>474</v>
      </c>
      <c r="D29" s="90" t="s">
        <v>467</v>
      </c>
      <c r="E29" s="90" t="s">
        <v>72</v>
      </c>
      <c r="F29" s="86"/>
      <c r="G29" s="86"/>
      <c r="H29" s="86"/>
      <c r="I29" s="86"/>
      <c r="J29" s="98">
        <f>SUM(J30,J46,J49,)</f>
        <v>19245.835900000002</v>
      </c>
      <c r="K29" s="89">
        <f>SUM(K30,K46,K49,)</f>
        <v>18800.5</v>
      </c>
      <c r="L29" s="89">
        <f>SUM(L30,L46,L49,)</f>
        <v>0</v>
      </c>
      <c r="M29" s="89">
        <f>SUM(M30,M46,M49,)</f>
        <v>18800.5</v>
      </c>
      <c r="N29" s="89">
        <f>SUM(N30,N46,N49,)</f>
        <v>0</v>
      </c>
      <c r="O29" s="89">
        <f>SUM(O30,O46,O49,)</f>
        <v>18800.5</v>
      </c>
      <c r="P29" s="89">
        <f>SUM(P30,P46,P49,)</f>
        <v>17437.7</v>
      </c>
      <c r="Q29" s="89">
        <f>SUM(Q30,Q46,Q49,)</f>
        <v>18669.600000000002</v>
      </c>
    </row>
    <row r="30" spans="1:17" ht="109.5" customHeight="1" outlineLevel="2">
      <c r="A30" s="91" t="s">
        <v>649</v>
      </c>
      <c r="B30" s="90" t="s">
        <v>566</v>
      </c>
      <c r="C30" s="90" t="s">
        <v>642</v>
      </c>
      <c r="D30" s="90" t="s">
        <v>467</v>
      </c>
      <c r="E30" s="90" t="s">
        <v>72</v>
      </c>
      <c r="F30" s="86"/>
      <c r="G30" s="86"/>
      <c r="H30" s="86"/>
      <c r="I30" s="86"/>
      <c r="J30" s="96">
        <f>SUM(J31,J34,J36,J40,J42,J44)</f>
        <v>17149.74008</v>
      </c>
      <c r="K30" s="89">
        <f>SUM(K31,K34,K36,K40,K42,K44)</f>
        <v>17866.1</v>
      </c>
      <c r="L30" s="89">
        <f>SUM(L31,L34,L36,L40,L42,L44)</f>
        <v>0</v>
      </c>
      <c r="M30" s="89">
        <f>SUM(M31,M34,M36,M40,M42,M44)</f>
        <v>17866.1</v>
      </c>
      <c r="N30" s="89">
        <f>SUM(N31,N34,N36,N40,N42,N44)</f>
        <v>0</v>
      </c>
      <c r="O30" s="89">
        <f>SUM(O31,O34,O36,O40,O42,O44)</f>
        <v>17866.1</v>
      </c>
      <c r="P30" s="89">
        <f>SUM(P31,P34,P36,P40,P42,P44)</f>
        <v>16535</v>
      </c>
      <c r="Q30" s="89">
        <f>SUM(Q31,Q34,Q36,Q40,Q42,Q44)</f>
        <v>17574.2</v>
      </c>
    </row>
    <row r="31" spans="1:17" ht="174.75" customHeight="1" outlineLevel="3">
      <c r="A31" s="113" t="s">
        <v>648</v>
      </c>
      <c r="B31" s="86" t="s">
        <v>566</v>
      </c>
      <c r="C31" s="86" t="s">
        <v>642</v>
      </c>
      <c r="D31" s="86" t="s">
        <v>243</v>
      </c>
      <c r="E31" s="86" t="s">
        <v>72</v>
      </c>
      <c r="F31" s="86"/>
      <c r="G31" s="86"/>
      <c r="H31" s="86"/>
      <c r="I31" s="86"/>
      <c r="J31" s="85">
        <f>SUM(J32:J33)</f>
        <v>383.8</v>
      </c>
      <c r="K31" s="85">
        <f>SUM(K32:K33)</f>
        <v>383.8</v>
      </c>
      <c r="L31" s="85">
        <f>SUM(L32:L33)</f>
        <v>0</v>
      </c>
      <c r="M31" s="85">
        <f>SUM(M32:M33)</f>
        <v>383.8</v>
      </c>
      <c r="N31" s="85">
        <f>SUM(N32:N33)</f>
        <v>0</v>
      </c>
      <c r="O31" s="85">
        <f>SUM(O32:O33)</f>
        <v>383.8</v>
      </c>
      <c r="P31" s="85">
        <f>SUM(P32:P33)</f>
        <v>386.8</v>
      </c>
      <c r="Q31" s="85">
        <f>SUM(Q32:Q33)</f>
        <v>386.8</v>
      </c>
    </row>
    <row r="32" spans="1:17" ht="114" customHeight="1" outlineLevel="4">
      <c r="A32" s="87" t="s">
        <v>465</v>
      </c>
      <c r="B32" s="86" t="s">
        <v>566</v>
      </c>
      <c r="C32" s="86" t="s">
        <v>642</v>
      </c>
      <c r="D32" s="86" t="s">
        <v>243</v>
      </c>
      <c r="E32" s="86" t="s">
        <v>130</v>
      </c>
      <c r="F32" s="86"/>
      <c r="G32" s="86"/>
      <c r="H32" s="86"/>
      <c r="I32" s="86"/>
      <c r="J32" s="85">
        <v>304.1</v>
      </c>
      <c r="K32" s="85">
        <v>304.1</v>
      </c>
      <c r="L32" s="85">
        <v>0</v>
      </c>
      <c r="M32" s="85">
        <v>304.1</v>
      </c>
      <c r="N32" s="85">
        <v>0</v>
      </c>
      <c r="O32" s="85">
        <v>304.1</v>
      </c>
      <c r="P32" s="85">
        <v>304.6</v>
      </c>
      <c r="Q32" s="85">
        <v>304.6</v>
      </c>
    </row>
    <row r="33" spans="1:17" ht="47.25" outlineLevel="4">
      <c r="A33" s="87" t="s">
        <v>464</v>
      </c>
      <c r="B33" s="86" t="s">
        <v>566</v>
      </c>
      <c r="C33" s="86" t="s">
        <v>642</v>
      </c>
      <c r="D33" s="86" t="s">
        <v>243</v>
      </c>
      <c r="E33" s="86" t="s">
        <v>70</v>
      </c>
      <c r="F33" s="86"/>
      <c r="G33" s="86"/>
      <c r="H33" s="86"/>
      <c r="I33" s="86"/>
      <c r="J33" s="85">
        <v>79.7</v>
      </c>
      <c r="K33" s="85">
        <v>79.7</v>
      </c>
      <c r="L33" s="85">
        <v>0</v>
      </c>
      <c r="M33" s="85">
        <v>79.7</v>
      </c>
      <c r="N33" s="85">
        <v>0</v>
      </c>
      <c r="O33" s="85">
        <v>79.7</v>
      </c>
      <c r="P33" s="85">
        <v>82.2</v>
      </c>
      <c r="Q33" s="85">
        <v>82.2</v>
      </c>
    </row>
    <row r="34" spans="1:17" ht="176.25" customHeight="1" outlineLevel="3">
      <c r="A34" s="87" t="s">
        <v>647</v>
      </c>
      <c r="B34" s="86" t="s">
        <v>566</v>
      </c>
      <c r="C34" s="86" t="s">
        <v>642</v>
      </c>
      <c r="D34" s="86" t="s">
        <v>133</v>
      </c>
      <c r="E34" s="86" t="s">
        <v>72</v>
      </c>
      <c r="F34" s="86"/>
      <c r="G34" s="86"/>
      <c r="H34" s="86"/>
      <c r="I34" s="86"/>
      <c r="J34" s="85">
        <f>SUM(J35)</f>
        <v>1009</v>
      </c>
      <c r="K34" s="85">
        <f>SUM(K35)</f>
        <v>1009</v>
      </c>
      <c r="L34" s="85">
        <f>SUM(L35)</f>
        <v>0</v>
      </c>
      <c r="M34" s="85">
        <f>SUM(M35)</f>
        <v>1009</v>
      </c>
      <c r="N34" s="85">
        <f>SUM(N35)</f>
        <v>0</v>
      </c>
      <c r="O34" s="85">
        <f>SUM(O35)</f>
        <v>1009</v>
      </c>
      <c r="P34" s="85">
        <f>SUM(P35)</f>
        <v>1009</v>
      </c>
      <c r="Q34" s="85">
        <f>SUM(Q35)</f>
        <v>1009</v>
      </c>
    </row>
    <row r="35" spans="1:17" ht="111" customHeight="1" outlineLevel="4">
      <c r="A35" s="87" t="s">
        <v>465</v>
      </c>
      <c r="B35" s="86" t="s">
        <v>566</v>
      </c>
      <c r="C35" s="86" t="s">
        <v>642</v>
      </c>
      <c r="D35" s="86" t="s">
        <v>133</v>
      </c>
      <c r="E35" s="86" t="s">
        <v>130</v>
      </c>
      <c r="F35" s="86"/>
      <c r="G35" s="86"/>
      <c r="H35" s="86"/>
      <c r="I35" s="86"/>
      <c r="J35" s="85">
        <v>1009</v>
      </c>
      <c r="K35" s="85">
        <v>1009</v>
      </c>
      <c r="L35" s="85">
        <v>0</v>
      </c>
      <c r="M35" s="85">
        <v>1009</v>
      </c>
      <c r="N35" s="85">
        <v>0</v>
      </c>
      <c r="O35" s="85">
        <v>1009</v>
      </c>
      <c r="P35" s="85">
        <v>1009</v>
      </c>
      <c r="Q35" s="85">
        <v>1009</v>
      </c>
    </row>
    <row r="36" spans="1:17" ht="173.25" customHeight="1" outlineLevel="3">
      <c r="A36" s="87" t="s">
        <v>646</v>
      </c>
      <c r="B36" s="86" t="s">
        <v>566</v>
      </c>
      <c r="C36" s="86" t="s">
        <v>642</v>
      </c>
      <c r="D36" s="86" t="s">
        <v>129</v>
      </c>
      <c r="E36" s="86" t="s">
        <v>72</v>
      </c>
      <c r="F36" s="86"/>
      <c r="G36" s="86"/>
      <c r="H36" s="86"/>
      <c r="I36" s="86"/>
      <c r="J36" s="95">
        <f>SUM(J37:J39)</f>
        <v>15406.64008</v>
      </c>
      <c r="K36" s="85">
        <f>SUM(K37:K39)</f>
        <v>16123</v>
      </c>
      <c r="L36" s="85">
        <f>SUM(L37:L39)</f>
        <v>0</v>
      </c>
      <c r="M36" s="85">
        <f>SUM(M37:M39)</f>
        <v>16123</v>
      </c>
      <c r="N36" s="85">
        <f>SUM(N37:N39)</f>
        <v>0</v>
      </c>
      <c r="O36" s="85">
        <f>SUM(O37:O39)</f>
        <v>16123</v>
      </c>
      <c r="P36" s="85">
        <f>SUM(P37:P39)</f>
        <v>15139.2</v>
      </c>
      <c r="Q36" s="85">
        <f>SUM(Q37:Q39)</f>
        <v>16178.4</v>
      </c>
    </row>
    <row r="37" spans="1:17" ht="112.5" customHeight="1" outlineLevel="4">
      <c r="A37" s="87" t="s">
        <v>465</v>
      </c>
      <c r="B37" s="86" t="s">
        <v>566</v>
      </c>
      <c r="C37" s="86" t="s">
        <v>642</v>
      </c>
      <c r="D37" s="86" t="s">
        <v>129</v>
      </c>
      <c r="E37" s="86" t="s">
        <v>130</v>
      </c>
      <c r="F37" s="86"/>
      <c r="G37" s="86"/>
      <c r="H37" s="86"/>
      <c r="I37" s="86"/>
      <c r="J37" s="85">
        <v>12443.4</v>
      </c>
      <c r="K37" s="85">
        <v>12632</v>
      </c>
      <c r="L37" s="85">
        <v>0</v>
      </c>
      <c r="M37" s="85">
        <v>12632</v>
      </c>
      <c r="N37" s="85">
        <v>0</v>
      </c>
      <c r="O37" s="85">
        <v>12632</v>
      </c>
      <c r="P37" s="85">
        <v>12384.5</v>
      </c>
      <c r="Q37" s="85">
        <v>12387.5</v>
      </c>
    </row>
    <row r="38" spans="1:17" ht="47.25" outlineLevel="4">
      <c r="A38" s="87" t="s">
        <v>464</v>
      </c>
      <c r="B38" s="86" t="s">
        <v>566</v>
      </c>
      <c r="C38" s="86" t="s">
        <v>642</v>
      </c>
      <c r="D38" s="86" t="s">
        <v>129</v>
      </c>
      <c r="E38" s="86" t="s">
        <v>70</v>
      </c>
      <c r="F38" s="86"/>
      <c r="G38" s="86"/>
      <c r="H38" s="86"/>
      <c r="I38" s="86"/>
      <c r="J38" s="95">
        <v>2942.24008</v>
      </c>
      <c r="K38" s="85">
        <v>3470</v>
      </c>
      <c r="L38" s="85">
        <v>0</v>
      </c>
      <c r="M38" s="85">
        <v>3470</v>
      </c>
      <c r="N38" s="85">
        <v>0</v>
      </c>
      <c r="O38" s="85">
        <v>3470</v>
      </c>
      <c r="P38" s="85">
        <v>2717.7</v>
      </c>
      <c r="Q38" s="85">
        <v>3718.9</v>
      </c>
    </row>
    <row r="39" spans="1:17" ht="16.5" customHeight="1" outlineLevel="4">
      <c r="A39" s="87" t="s">
        <v>463</v>
      </c>
      <c r="B39" s="86" t="s">
        <v>566</v>
      </c>
      <c r="C39" s="86" t="s">
        <v>642</v>
      </c>
      <c r="D39" s="86" t="s">
        <v>129</v>
      </c>
      <c r="E39" s="86" t="s">
        <v>105</v>
      </c>
      <c r="F39" s="86"/>
      <c r="G39" s="86"/>
      <c r="H39" s="86"/>
      <c r="I39" s="86"/>
      <c r="J39" s="85">
        <v>21</v>
      </c>
      <c r="K39" s="85">
        <v>21</v>
      </c>
      <c r="L39" s="85">
        <v>0</v>
      </c>
      <c r="M39" s="85">
        <v>21</v>
      </c>
      <c r="N39" s="85">
        <v>0</v>
      </c>
      <c r="O39" s="85">
        <v>21</v>
      </c>
      <c r="P39" s="85">
        <v>37</v>
      </c>
      <c r="Q39" s="85">
        <v>72</v>
      </c>
    </row>
    <row r="40" spans="1:17" ht="156.75" customHeight="1" outlineLevel="3">
      <c r="A40" s="87" t="s">
        <v>645</v>
      </c>
      <c r="B40" s="86" t="s">
        <v>566</v>
      </c>
      <c r="C40" s="86" t="s">
        <v>642</v>
      </c>
      <c r="D40" s="86" t="s">
        <v>122</v>
      </c>
      <c r="E40" s="86" t="s">
        <v>72</v>
      </c>
      <c r="F40" s="86"/>
      <c r="G40" s="86"/>
      <c r="H40" s="86"/>
      <c r="I40" s="86"/>
      <c r="J40" s="85">
        <f>SUM(J41)</f>
        <v>6</v>
      </c>
      <c r="K40" s="85">
        <f>SUM(K41)</f>
        <v>6</v>
      </c>
      <c r="L40" s="85">
        <f>SUM(L41)</f>
        <v>0</v>
      </c>
      <c r="M40" s="85">
        <f>SUM(M41)</f>
        <v>6</v>
      </c>
      <c r="N40" s="85">
        <f>SUM(N41)</f>
        <v>0</v>
      </c>
      <c r="O40" s="85">
        <f>SUM(O41)</f>
        <v>6</v>
      </c>
      <c r="P40" s="85">
        <f>SUM(P41)</f>
        <v>0</v>
      </c>
      <c r="Q40" s="85">
        <f>SUM(Q41)</f>
        <v>0</v>
      </c>
    </row>
    <row r="41" spans="1:17" ht="45.75" customHeight="1" outlineLevel="4">
      <c r="A41" s="87" t="s">
        <v>464</v>
      </c>
      <c r="B41" s="86" t="s">
        <v>566</v>
      </c>
      <c r="C41" s="86" t="s">
        <v>642</v>
      </c>
      <c r="D41" s="86" t="s">
        <v>122</v>
      </c>
      <c r="E41" s="86" t="s">
        <v>70</v>
      </c>
      <c r="F41" s="86"/>
      <c r="G41" s="86"/>
      <c r="H41" s="86"/>
      <c r="I41" s="86"/>
      <c r="J41" s="85">
        <v>6</v>
      </c>
      <c r="K41" s="85">
        <v>6</v>
      </c>
      <c r="L41" s="85">
        <v>0</v>
      </c>
      <c r="M41" s="85">
        <v>6</v>
      </c>
      <c r="N41" s="85">
        <v>0</v>
      </c>
      <c r="O41" s="85">
        <v>6</v>
      </c>
      <c r="P41" s="85">
        <v>0</v>
      </c>
      <c r="Q41" s="85">
        <v>0</v>
      </c>
    </row>
    <row r="42" spans="1:17" ht="145.5" customHeight="1" outlineLevel="3">
      <c r="A42" s="87" t="s">
        <v>644</v>
      </c>
      <c r="B42" s="86" t="s">
        <v>566</v>
      </c>
      <c r="C42" s="86" t="s">
        <v>642</v>
      </c>
      <c r="D42" s="86" t="s">
        <v>98</v>
      </c>
      <c r="E42" s="86" t="s">
        <v>72</v>
      </c>
      <c r="F42" s="86"/>
      <c r="G42" s="86"/>
      <c r="H42" s="86"/>
      <c r="I42" s="86"/>
      <c r="J42" s="85">
        <f>SUM(J43)</f>
        <v>73.3</v>
      </c>
      <c r="K42" s="85">
        <f>SUM(K43)</f>
        <v>73.3</v>
      </c>
      <c r="L42" s="85">
        <f>SUM(L43)</f>
        <v>0</v>
      </c>
      <c r="M42" s="85">
        <f>SUM(M43)</f>
        <v>73.3</v>
      </c>
      <c r="N42" s="85">
        <f>SUM(N43)</f>
        <v>0</v>
      </c>
      <c r="O42" s="85">
        <f>SUM(O43)</f>
        <v>73.3</v>
      </c>
      <c r="P42" s="85">
        <f>SUM(P43)</f>
        <v>0</v>
      </c>
      <c r="Q42" s="85">
        <f>SUM(Q43)</f>
        <v>0</v>
      </c>
    </row>
    <row r="43" spans="1:17" ht="47.25" outlineLevel="4">
      <c r="A43" s="87" t="s">
        <v>464</v>
      </c>
      <c r="B43" s="86" t="s">
        <v>566</v>
      </c>
      <c r="C43" s="86" t="s">
        <v>642</v>
      </c>
      <c r="D43" s="86" t="s">
        <v>98</v>
      </c>
      <c r="E43" s="86" t="s">
        <v>70</v>
      </c>
      <c r="F43" s="86"/>
      <c r="G43" s="86"/>
      <c r="H43" s="86"/>
      <c r="I43" s="86"/>
      <c r="J43" s="85">
        <v>73.3</v>
      </c>
      <c r="K43" s="85">
        <v>73.3</v>
      </c>
      <c r="L43" s="85">
        <v>0</v>
      </c>
      <c r="M43" s="85">
        <v>73.3</v>
      </c>
      <c r="N43" s="85">
        <v>0</v>
      </c>
      <c r="O43" s="85">
        <v>73.3</v>
      </c>
      <c r="P43" s="85">
        <v>0</v>
      </c>
      <c r="Q43" s="85">
        <v>0</v>
      </c>
    </row>
    <row r="44" spans="1:17" ht="239.25" customHeight="1" outlineLevel="3">
      <c r="A44" s="87" t="s">
        <v>643</v>
      </c>
      <c r="B44" s="86" t="s">
        <v>566</v>
      </c>
      <c r="C44" s="86" t="s">
        <v>642</v>
      </c>
      <c r="D44" s="86" t="s">
        <v>96</v>
      </c>
      <c r="E44" s="86" t="s">
        <v>72</v>
      </c>
      <c r="F44" s="86"/>
      <c r="G44" s="86"/>
      <c r="H44" s="86"/>
      <c r="I44" s="86"/>
      <c r="J44" s="85">
        <f>SUM(J45)</f>
        <v>271</v>
      </c>
      <c r="K44" s="85">
        <f>SUM(K45)</f>
        <v>271</v>
      </c>
      <c r="L44" s="85">
        <f>SUM(L45)</f>
        <v>0</v>
      </c>
      <c r="M44" s="85">
        <f>SUM(M45)</f>
        <v>271</v>
      </c>
      <c r="N44" s="85">
        <f>SUM(N45)</f>
        <v>0</v>
      </c>
      <c r="O44" s="85">
        <f>SUM(O45)</f>
        <v>271</v>
      </c>
      <c r="P44" s="85">
        <f>SUM(P45)</f>
        <v>0</v>
      </c>
      <c r="Q44" s="85">
        <f>SUM(Q45)</f>
        <v>0</v>
      </c>
    </row>
    <row r="45" spans="1:17" ht="47.25" outlineLevel="4">
      <c r="A45" s="87" t="s">
        <v>464</v>
      </c>
      <c r="B45" s="86" t="s">
        <v>566</v>
      </c>
      <c r="C45" s="86" t="s">
        <v>642</v>
      </c>
      <c r="D45" s="86" t="s">
        <v>96</v>
      </c>
      <c r="E45" s="86" t="s">
        <v>70</v>
      </c>
      <c r="F45" s="86"/>
      <c r="G45" s="86"/>
      <c r="H45" s="86"/>
      <c r="I45" s="86"/>
      <c r="J45" s="85">
        <v>271</v>
      </c>
      <c r="K45" s="85">
        <v>271</v>
      </c>
      <c r="L45" s="85">
        <v>0</v>
      </c>
      <c r="M45" s="85">
        <v>271</v>
      </c>
      <c r="N45" s="85">
        <v>0</v>
      </c>
      <c r="O45" s="85">
        <v>271</v>
      </c>
      <c r="P45" s="85">
        <v>0</v>
      </c>
      <c r="Q45" s="85">
        <v>0</v>
      </c>
    </row>
    <row r="46" spans="1:17" ht="15.75" outlineLevel="2">
      <c r="A46" s="91" t="s">
        <v>641</v>
      </c>
      <c r="B46" s="90" t="s">
        <v>566</v>
      </c>
      <c r="C46" s="90" t="s">
        <v>639</v>
      </c>
      <c r="D46" s="90" t="s">
        <v>467</v>
      </c>
      <c r="E46" s="90" t="s">
        <v>72</v>
      </c>
      <c r="F46" s="86"/>
      <c r="G46" s="86"/>
      <c r="H46" s="86"/>
      <c r="I46" s="86"/>
      <c r="J46" s="94">
        <f>SUM(J47)</f>
        <v>39.577</v>
      </c>
      <c r="K46" s="89">
        <f>SUM(K47)</f>
        <v>200</v>
      </c>
      <c r="L46" s="89">
        <f>SUM(L47)</f>
        <v>0</v>
      </c>
      <c r="M46" s="89">
        <f>SUM(M47)</f>
        <v>200</v>
      </c>
      <c r="N46" s="89">
        <f>SUM(N47)</f>
        <v>0</v>
      </c>
      <c r="O46" s="89">
        <f>SUM(O47)</f>
        <v>200</v>
      </c>
      <c r="P46" s="89">
        <f>SUM(P47)</f>
        <v>200</v>
      </c>
      <c r="Q46" s="89">
        <f>SUM(Q47)</f>
        <v>200</v>
      </c>
    </row>
    <row r="47" spans="1:17" ht="189" outlineLevel="3">
      <c r="A47" s="87" t="s">
        <v>640</v>
      </c>
      <c r="B47" s="86" t="s">
        <v>566</v>
      </c>
      <c r="C47" s="86" t="s">
        <v>639</v>
      </c>
      <c r="D47" s="86" t="s">
        <v>182</v>
      </c>
      <c r="E47" s="86" t="s">
        <v>72</v>
      </c>
      <c r="F47" s="86"/>
      <c r="G47" s="86"/>
      <c r="H47" s="86"/>
      <c r="I47" s="86"/>
      <c r="J47" s="93">
        <f>SUM(J48)</f>
        <v>39.577</v>
      </c>
      <c r="K47" s="85">
        <f>SUM(K48)</f>
        <v>200</v>
      </c>
      <c r="L47" s="85">
        <f>SUM(L48)</f>
        <v>0</v>
      </c>
      <c r="M47" s="85">
        <f>SUM(M48)</f>
        <v>200</v>
      </c>
      <c r="N47" s="85">
        <f>SUM(N48)</f>
        <v>0</v>
      </c>
      <c r="O47" s="85">
        <f>SUM(O48)</f>
        <v>200</v>
      </c>
      <c r="P47" s="85">
        <f>SUM(P48)</f>
        <v>200</v>
      </c>
      <c r="Q47" s="85">
        <f>SUM(Q48)</f>
        <v>200</v>
      </c>
    </row>
    <row r="48" spans="1:17" ht="20.25" customHeight="1" outlineLevel="4">
      <c r="A48" s="87" t="s">
        <v>463</v>
      </c>
      <c r="B48" s="86" t="s">
        <v>566</v>
      </c>
      <c r="C48" s="86" t="s">
        <v>639</v>
      </c>
      <c r="D48" s="86" t="s">
        <v>182</v>
      </c>
      <c r="E48" s="86" t="s">
        <v>105</v>
      </c>
      <c r="F48" s="86"/>
      <c r="G48" s="86"/>
      <c r="H48" s="86"/>
      <c r="I48" s="86"/>
      <c r="J48" s="93">
        <v>39.577</v>
      </c>
      <c r="K48" s="85">
        <v>200</v>
      </c>
      <c r="L48" s="85">
        <v>0</v>
      </c>
      <c r="M48" s="85">
        <v>200</v>
      </c>
      <c r="N48" s="85">
        <v>0</v>
      </c>
      <c r="O48" s="85">
        <v>200</v>
      </c>
      <c r="P48" s="85">
        <v>200</v>
      </c>
      <c r="Q48" s="85">
        <v>200</v>
      </c>
    </row>
    <row r="49" spans="1:17" ht="31.5" outlineLevel="2">
      <c r="A49" s="91" t="s">
        <v>473</v>
      </c>
      <c r="B49" s="90" t="s">
        <v>566</v>
      </c>
      <c r="C49" s="90" t="s">
        <v>471</v>
      </c>
      <c r="D49" s="90" t="s">
        <v>467</v>
      </c>
      <c r="E49" s="90" t="s">
        <v>72</v>
      </c>
      <c r="F49" s="86"/>
      <c r="G49" s="86"/>
      <c r="H49" s="86"/>
      <c r="I49" s="86"/>
      <c r="J49" s="96">
        <f>SUM(J50,J52,J54,J56,J58,J60,J62,J64,J66,J68,J70,J72,J74,J76,J78,)</f>
        <v>2056.5188200000002</v>
      </c>
      <c r="K49" s="96">
        <f>SUM(K50,K52,K54,K56,K58,K60,K62,K64,K66,K68,K70,K72,K74,K76,K78,)</f>
        <v>734.4</v>
      </c>
      <c r="L49" s="96">
        <f>SUM(L50,L52,L54,L56,L58,L60,L62,L64,L66,L68,L70,L72,L74,L76,L78,)</f>
        <v>0</v>
      </c>
      <c r="M49" s="96">
        <f>SUM(M50,M52,M54,M56,M58,M60,M62,M64,M66,M68,M70,M72,M74,M76,M78,)</f>
        <v>734.4</v>
      </c>
      <c r="N49" s="96">
        <f>SUM(N50,N52,N54,N56,N58,N60,N62,N64,N66,N68,N70,N72,N74,N76,N78,)</f>
        <v>0</v>
      </c>
      <c r="O49" s="96">
        <f>SUM(O50,O52,O54,O56,O58,O60,O62,O64,O66,O68,O70,O72,O74,O76,O78,)</f>
        <v>734.4</v>
      </c>
      <c r="P49" s="89">
        <f>SUM(P50,P52,P54,P56,P58,P60,P62,P64,P66,P68,P70,P72,P74,P76,P78,)</f>
        <v>702.7</v>
      </c>
      <c r="Q49" s="89">
        <f>SUM(Q50,Q52,Q54,Q56,Q58,Q60,Q62,Q64,Q66,Q68,Q70,Q72,Q74,Q76,Q78,)</f>
        <v>895.4</v>
      </c>
    </row>
    <row r="50" spans="1:17" ht="207" customHeight="1" outlineLevel="2">
      <c r="A50" s="87" t="s">
        <v>638</v>
      </c>
      <c r="B50" s="86" t="s">
        <v>566</v>
      </c>
      <c r="C50" s="86" t="s">
        <v>471</v>
      </c>
      <c r="D50" s="86" t="s">
        <v>223</v>
      </c>
      <c r="E50" s="86" t="s">
        <v>72</v>
      </c>
      <c r="F50" s="86"/>
      <c r="G50" s="86"/>
      <c r="H50" s="86"/>
      <c r="I50" s="86"/>
      <c r="J50" s="85">
        <f>SUM(J51)</f>
        <v>759.9</v>
      </c>
      <c r="K50" s="85">
        <f>SUM(K51)</f>
        <v>0</v>
      </c>
      <c r="L50" s="85">
        <f>SUM(L51)</f>
        <v>0</v>
      </c>
      <c r="M50" s="85">
        <f>SUM(M51)</f>
        <v>0</v>
      </c>
      <c r="N50" s="85">
        <f>SUM(N51)</f>
        <v>0</v>
      </c>
      <c r="O50" s="85">
        <f>SUM(O51)</f>
        <v>0</v>
      </c>
      <c r="P50" s="85">
        <f>SUM(P51)</f>
        <v>0</v>
      </c>
      <c r="Q50" s="85">
        <f>SUM(Q51)</f>
        <v>0</v>
      </c>
    </row>
    <row r="51" spans="1:17" ht="47.25" outlineLevel="2">
      <c r="A51" s="87" t="s">
        <v>464</v>
      </c>
      <c r="B51" s="86" t="s">
        <v>566</v>
      </c>
      <c r="C51" s="86" t="s">
        <v>471</v>
      </c>
      <c r="D51" s="86" t="s">
        <v>223</v>
      </c>
      <c r="E51" s="86" t="s">
        <v>70</v>
      </c>
      <c r="F51" s="86"/>
      <c r="G51" s="86"/>
      <c r="H51" s="86"/>
      <c r="I51" s="86"/>
      <c r="J51" s="85">
        <v>759.9</v>
      </c>
      <c r="K51" s="95"/>
      <c r="L51" s="95"/>
      <c r="M51" s="95"/>
      <c r="N51" s="95"/>
      <c r="O51" s="95"/>
      <c r="P51" s="85"/>
      <c r="Q51" s="85"/>
    </row>
    <row r="52" spans="1:17" ht="141.75" customHeight="1" outlineLevel="3">
      <c r="A52" s="87" t="s">
        <v>637</v>
      </c>
      <c r="B52" s="86" t="s">
        <v>566</v>
      </c>
      <c r="C52" s="86" t="s">
        <v>471</v>
      </c>
      <c r="D52" s="86" t="s">
        <v>167</v>
      </c>
      <c r="E52" s="86" t="s">
        <v>72</v>
      </c>
      <c r="F52" s="86"/>
      <c r="G52" s="86"/>
      <c r="H52" s="86"/>
      <c r="I52" s="86"/>
      <c r="J52" s="85">
        <f>SUM(J53)</f>
        <v>17.6</v>
      </c>
      <c r="K52" s="85">
        <f>SUM(K53)</f>
        <v>18</v>
      </c>
      <c r="L52" s="85">
        <f>SUM(L53)</f>
        <v>0</v>
      </c>
      <c r="M52" s="85">
        <f>SUM(M53)</f>
        <v>18</v>
      </c>
      <c r="N52" s="85">
        <f>SUM(N53)</f>
        <v>0</v>
      </c>
      <c r="O52" s="85">
        <f>SUM(O53)</f>
        <v>18</v>
      </c>
      <c r="P52" s="85">
        <f>SUM(P53)</f>
        <v>18</v>
      </c>
      <c r="Q52" s="85">
        <f>SUM(Q53)</f>
        <v>18</v>
      </c>
    </row>
    <row r="53" spans="1:17" ht="15.75" outlineLevel="4">
      <c r="A53" s="87" t="s">
        <v>463</v>
      </c>
      <c r="B53" s="86" t="s">
        <v>566</v>
      </c>
      <c r="C53" s="86" t="s">
        <v>471</v>
      </c>
      <c r="D53" s="86" t="s">
        <v>167</v>
      </c>
      <c r="E53" s="86" t="s">
        <v>105</v>
      </c>
      <c r="F53" s="86"/>
      <c r="G53" s="86"/>
      <c r="H53" s="86"/>
      <c r="I53" s="86"/>
      <c r="J53" s="85">
        <v>17.6</v>
      </c>
      <c r="K53" s="85">
        <v>18</v>
      </c>
      <c r="L53" s="85">
        <v>0</v>
      </c>
      <c r="M53" s="85">
        <v>18</v>
      </c>
      <c r="N53" s="85">
        <v>0</v>
      </c>
      <c r="O53" s="85">
        <v>18</v>
      </c>
      <c r="P53" s="85">
        <v>18</v>
      </c>
      <c r="Q53" s="85">
        <v>18</v>
      </c>
    </row>
    <row r="54" spans="1:17" ht="207" customHeight="1" outlineLevel="3">
      <c r="A54" s="87" t="s">
        <v>636</v>
      </c>
      <c r="B54" s="86" t="s">
        <v>566</v>
      </c>
      <c r="C54" s="86" t="s">
        <v>471</v>
      </c>
      <c r="D54" s="86" t="s">
        <v>157</v>
      </c>
      <c r="E54" s="86" t="s">
        <v>72</v>
      </c>
      <c r="F54" s="86"/>
      <c r="G54" s="86"/>
      <c r="H54" s="86"/>
      <c r="I54" s="86"/>
      <c r="J54" s="85">
        <f>SUM(J55)</f>
        <v>184.7</v>
      </c>
      <c r="K54" s="85">
        <f>SUM(K55)</f>
        <v>304.7</v>
      </c>
      <c r="L54" s="85">
        <f>SUM(L55)</f>
        <v>0</v>
      </c>
      <c r="M54" s="85">
        <f>SUM(M55)</f>
        <v>304.7</v>
      </c>
      <c r="N54" s="85">
        <f>SUM(N55)</f>
        <v>0</v>
      </c>
      <c r="O54" s="85">
        <f>SUM(O55)</f>
        <v>304.7</v>
      </c>
      <c r="P54" s="85">
        <f>SUM(P55)</f>
        <v>208.7</v>
      </c>
      <c r="Q54" s="85">
        <f>SUM(Q55)</f>
        <v>355.1</v>
      </c>
    </row>
    <row r="55" spans="1:17" ht="47.25" outlineLevel="4">
      <c r="A55" s="87" t="s">
        <v>464</v>
      </c>
      <c r="B55" s="86" t="s">
        <v>566</v>
      </c>
      <c r="C55" s="86" t="s">
        <v>471</v>
      </c>
      <c r="D55" s="86" t="s">
        <v>157</v>
      </c>
      <c r="E55" s="86" t="s">
        <v>70</v>
      </c>
      <c r="F55" s="86"/>
      <c r="G55" s="86"/>
      <c r="H55" s="86"/>
      <c r="I55" s="86"/>
      <c r="J55" s="85">
        <v>184.7</v>
      </c>
      <c r="K55" s="85">
        <v>304.7</v>
      </c>
      <c r="L55" s="85">
        <v>0</v>
      </c>
      <c r="M55" s="85">
        <v>304.7</v>
      </c>
      <c r="N55" s="85">
        <v>0</v>
      </c>
      <c r="O55" s="85">
        <v>304.7</v>
      </c>
      <c r="P55" s="85">
        <v>208.7</v>
      </c>
      <c r="Q55" s="85">
        <v>355.1</v>
      </c>
    </row>
    <row r="56" spans="1:17" ht="143.25" customHeight="1" outlineLevel="3">
      <c r="A56" s="87" t="s">
        <v>635</v>
      </c>
      <c r="B56" s="86" t="s">
        <v>566</v>
      </c>
      <c r="C56" s="86" t="s">
        <v>471</v>
      </c>
      <c r="D56" s="86" t="s">
        <v>155</v>
      </c>
      <c r="E56" s="86" t="s">
        <v>72</v>
      </c>
      <c r="F56" s="86"/>
      <c r="G56" s="86"/>
      <c r="H56" s="86"/>
      <c r="I56" s="86"/>
      <c r="J56" s="85">
        <f>SUM(J57)</f>
        <v>63</v>
      </c>
      <c r="K56" s="85">
        <f>SUM(K57)</f>
        <v>70</v>
      </c>
      <c r="L56" s="85">
        <f>SUM(L57)</f>
        <v>0</v>
      </c>
      <c r="M56" s="85">
        <f>SUM(M57)</f>
        <v>70</v>
      </c>
      <c r="N56" s="85">
        <f>SUM(N57)</f>
        <v>0</v>
      </c>
      <c r="O56" s="85">
        <f>SUM(O57)</f>
        <v>70</v>
      </c>
      <c r="P56" s="85">
        <f>SUM(P57)</f>
        <v>80</v>
      </c>
      <c r="Q56" s="85">
        <f>SUM(Q57)</f>
        <v>90</v>
      </c>
    </row>
    <row r="57" spans="1:17" ht="47.25" outlineLevel="4">
      <c r="A57" s="87" t="s">
        <v>464</v>
      </c>
      <c r="B57" s="86" t="s">
        <v>566</v>
      </c>
      <c r="C57" s="86" t="s">
        <v>471</v>
      </c>
      <c r="D57" s="86" t="s">
        <v>155</v>
      </c>
      <c r="E57" s="86" t="s">
        <v>70</v>
      </c>
      <c r="F57" s="86"/>
      <c r="G57" s="86"/>
      <c r="H57" s="86"/>
      <c r="I57" s="86"/>
      <c r="J57" s="85">
        <v>63</v>
      </c>
      <c r="K57" s="85">
        <v>70</v>
      </c>
      <c r="L57" s="85">
        <v>0</v>
      </c>
      <c r="M57" s="85">
        <v>70</v>
      </c>
      <c r="N57" s="85">
        <v>0</v>
      </c>
      <c r="O57" s="85">
        <v>70</v>
      </c>
      <c r="P57" s="85">
        <v>80</v>
      </c>
      <c r="Q57" s="85">
        <v>90</v>
      </c>
    </row>
    <row r="58" spans="1:17" ht="141.75" outlineLevel="3">
      <c r="A58" s="87" t="s">
        <v>634</v>
      </c>
      <c r="B58" s="86" t="s">
        <v>566</v>
      </c>
      <c r="C58" s="86" t="s">
        <v>471</v>
      </c>
      <c r="D58" s="86" t="s">
        <v>153</v>
      </c>
      <c r="E58" s="86" t="s">
        <v>72</v>
      </c>
      <c r="F58" s="86"/>
      <c r="G58" s="86"/>
      <c r="H58" s="86"/>
      <c r="I58" s="86"/>
      <c r="J58" s="85">
        <f>SUM(J59)</f>
        <v>28</v>
      </c>
      <c r="K58" s="85">
        <f>SUM(K59)</f>
        <v>8</v>
      </c>
      <c r="L58" s="85">
        <f>SUM(L59)</f>
        <v>0</v>
      </c>
      <c r="M58" s="85">
        <f>SUM(M59)</f>
        <v>8</v>
      </c>
      <c r="N58" s="85">
        <f>SUM(N59)</f>
        <v>0</v>
      </c>
      <c r="O58" s="85">
        <f>SUM(O59)</f>
        <v>8</v>
      </c>
      <c r="P58" s="85">
        <f>SUM(P59)</f>
        <v>7</v>
      </c>
      <c r="Q58" s="85">
        <f>SUM(Q59)</f>
        <v>56.8</v>
      </c>
    </row>
    <row r="59" spans="1:17" ht="47.25" outlineLevel="4">
      <c r="A59" s="87" t="s">
        <v>464</v>
      </c>
      <c r="B59" s="86" t="s">
        <v>566</v>
      </c>
      <c r="C59" s="86" t="s">
        <v>471</v>
      </c>
      <c r="D59" s="86" t="s">
        <v>153</v>
      </c>
      <c r="E59" s="86" t="s">
        <v>70</v>
      </c>
      <c r="F59" s="86"/>
      <c r="G59" s="86"/>
      <c r="H59" s="86"/>
      <c r="I59" s="86"/>
      <c r="J59" s="85">
        <v>28</v>
      </c>
      <c r="K59" s="85">
        <v>8</v>
      </c>
      <c r="L59" s="85">
        <v>0</v>
      </c>
      <c r="M59" s="85">
        <v>8</v>
      </c>
      <c r="N59" s="85">
        <v>0</v>
      </c>
      <c r="O59" s="85">
        <v>8</v>
      </c>
      <c r="P59" s="85">
        <v>7</v>
      </c>
      <c r="Q59" s="85">
        <v>56.8</v>
      </c>
    </row>
    <row r="60" spans="1:17" ht="175.5" customHeight="1" outlineLevel="4">
      <c r="A60" s="87" t="s">
        <v>633</v>
      </c>
      <c r="B60" s="86" t="s">
        <v>566</v>
      </c>
      <c r="C60" s="86" t="s">
        <v>471</v>
      </c>
      <c r="D60" s="86" t="s">
        <v>151</v>
      </c>
      <c r="E60" s="86" t="s">
        <v>72</v>
      </c>
      <c r="F60" s="86"/>
      <c r="G60" s="86"/>
      <c r="H60" s="86"/>
      <c r="I60" s="86"/>
      <c r="J60" s="93">
        <f>SUM(J61)</f>
        <v>0</v>
      </c>
      <c r="K60" s="85">
        <f>SUM(K61)</f>
        <v>0</v>
      </c>
      <c r="L60" s="85">
        <f>SUM(L61)</f>
        <v>0</v>
      </c>
      <c r="M60" s="85">
        <f>SUM(M61)</f>
        <v>0</v>
      </c>
      <c r="N60" s="85">
        <f>SUM(N61)</f>
        <v>0</v>
      </c>
      <c r="O60" s="85">
        <f>SUM(O61)</f>
        <v>0</v>
      </c>
      <c r="P60" s="85">
        <f>SUM(P61)</f>
        <v>66</v>
      </c>
      <c r="Q60" s="85">
        <f>SUM(Q61)</f>
        <v>66</v>
      </c>
    </row>
    <row r="61" spans="1:17" ht="47.25" outlineLevel="4">
      <c r="A61" s="87" t="s">
        <v>464</v>
      </c>
      <c r="B61" s="86" t="s">
        <v>566</v>
      </c>
      <c r="C61" s="86" t="s">
        <v>471</v>
      </c>
      <c r="D61" s="86" t="s">
        <v>151</v>
      </c>
      <c r="E61" s="86" t="s">
        <v>70</v>
      </c>
      <c r="F61" s="86"/>
      <c r="G61" s="86"/>
      <c r="H61" s="86"/>
      <c r="I61" s="86"/>
      <c r="J61" s="93"/>
      <c r="K61" s="85"/>
      <c r="L61" s="85"/>
      <c r="M61" s="85"/>
      <c r="N61" s="85"/>
      <c r="O61" s="85"/>
      <c r="P61" s="85">
        <v>66</v>
      </c>
      <c r="Q61" s="85">
        <v>66</v>
      </c>
    </row>
    <row r="62" spans="1:17" ht="176.25" customHeight="1" outlineLevel="4">
      <c r="A62" s="87" t="s">
        <v>472</v>
      </c>
      <c r="B62" s="86" t="s">
        <v>566</v>
      </c>
      <c r="C62" s="86" t="s">
        <v>471</v>
      </c>
      <c r="D62" s="86" t="s">
        <v>143</v>
      </c>
      <c r="E62" s="86" t="s">
        <v>72</v>
      </c>
      <c r="F62" s="86"/>
      <c r="G62" s="86"/>
      <c r="H62" s="86"/>
      <c r="I62" s="86"/>
      <c r="J62" s="95">
        <f>SUM(J63)</f>
        <v>94.9553</v>
      </c>
      <c r="K62" s="85">
        <f>SUM(K63)</f>
        <v>0</v>
      </c>
      <c r="L62" s="85">
        <f>SUM(L63)</f>
        <v>0</v>
      </c>
      <c r="M62" s="85">
        <f>SUM(M63)</f>
        <v>0</v>
      </c>
      <c r="N62" s="85">
        <f>SUM(N63)</f>
        <v>0</v>
      </c>
      <c r="O62" s="85">
        <f>SUM(O63)</f>
        <v>0</v>
      </c>
      <c r="P62" s="85">
        <f>SUM(P63)</f>
        <v>0</v>
      </c>
      <c r="Q62" s="85">
        <f>SUM(Q63)</f>
        <v>0</v>
      </c>
    </row>
    <row r="63" spans="1:17" ht="47.25" outlineLevel="4">
      <c r="A63" s="87" t="s">
        <v>301</v>
      </c>
      <c r="B63" s="86" t="s">
        <v>566</v>
      </c>
      <c r="C63" s="86" t="s">
        <v>471</v>
      </c>
      <c r="D63" s="86" t="s">
        <v>143</v>
      </c>
      <c r="E63" s="86" t="s">
        <v>70</v>
      </c>
      <c r="F63" s="86"/>
      <c r="G63" s="86"/>
      <c r="H63" s="86"/>
      <c r="I63" s="86"/>
      <c r="J63" s="95">
        <v>94.9553</v>
      </c>
      <c r="K63" s="85"/>
      <c r="L63" s="85"/>
      <c r="M63" s="85"/>
      <c r="N63" s="85"/>
      <c r="O63" s="85"/>
      <c r="P63" s="85"/>
      <c r="Q63" s="85"/>
    </row>
    <row r="64" spans="1:17" ht="110.25" customHeight="1" outlineLevel="3">
      <c r="A64" s="87" t="s">
        <v>632</v>
      </c>
      <c r="B64" s="86" t="s">
        <v>566</v>
      </c>
      <c r="C64" s="86" t="s">
        <v>471</v>
      </c>
      <c r="D64" s="86" t="s">
        <v>139</v>
      </c>
      <c r="E64" s="86" t="s">
        <v>72</v>
      </c>
      <c r="F64" s="86"/>
      <c r="G64" s="86"/>
      <c r="H64" s="86"/>
      <c r="I64" s="86"/>
      <c r="J64" s="97">
        <f>SUM(J65)</f>
        <v>29.1122</v>
      </c>
      <c r="K64" s="85">
        <f>SUM(K65)</f>
        <v>20</v>
      </c>
      <c r="L64" s="85">
        <f>SUM(L65)</f>
        <v>0</v>
      </c>
      <c r="M64" s="85">
        <f>SUM(M65)</f>
        <v>20</v>
      </c>
      <c r="N64" s="85">
        <f>SUM(N65)</f>
        <v>0</v>
      </c>
      <c r="O64" s="85">
        <f>SUM(O65)</f>
        <v>20</v>
      </c>
      <c r="P64" s="85">
        <f>SUM(P65)</f>
        <v>15</v>
      </c>
      <c r="Q64" s="85">
        <f>SUM(Q65)</f>
        <v>20</v>
      </c>
    </row>
    <row r="65" spans="1:17" ht="47.25" outlineLevel="4">
      <c r="A65" s="87" t="s">
        <v>464</v>
      </c>
      <c r="B65" s="86" t="s">
        <v>566</v>
      </c>
      <c r="C65" s="86" t="s">
        <v>471</v>
      </c>
      <c r="D65" s="86" t="s">
        <v>139</v>
      </c>
      <c r="E65" s="86" t="s">
        <v>70</v>
      </c>
      <c r="F65" s="86"/>
      <c r="G65" s="86"/>
      <c r="H65" s="86"/>
      <c r="I65" s="86"/>
      <c r="J65" s="97">
        <v>29.1122</v>
      </c>
      <c r="K65" s="85">
        <v>20</v>
      </c>
      <c r="L65" s="85">
        <v>0</v>
      </c>
      <c r="M65" s="85">
        <v>20</v>
      </c>
      <c r="N65" s="85">
        <v>0</v>
      </c>
      <c r="O65" s="85">
        <v>20</v>
      </c>
      <c r="P65" s="85">
        <v>15</v>
      </c>
      <c r="Q65" s="85">
        <v>20</v>
      </c>
    </row>
    <row r="66" spans="1:17" ht="111.75" customHeight="1" outlineLevel="3">
      <c r="A66" s="87" t="s">
        <v>631</v>
      </c>
      <c r="B66" s="86" t="s">
        <v>566</v>
      </c>
      <c r="C66" s="86" t="s">
        <v>471</v>
      </c>
      <c r="D66" s="86" t="s">
        <v>137</v>
      </c>
      <c r="E66" s="86" t="s">
        <v>72</v>
      </c>
      <c r="F66" s="86"/>
      <c r="G66" s="86"/>
      <c r="H66" s="86"/>
      <c r="I66" s="86"/>
      <c r="J66" s="95">
        <f>SUM(J67)</f>
        <v>30.23132</v>
      </c>
      <c r="K66" s="85">
        <f>SUM(K67)</f>
        <v>51.7</v>
      </c>
      <c r="L66" s="85">
        <f>SUM(L67)</f>
        <v>0</v>
      </c>
      <c r="M66" s="85">
        <f>SUM(M67)</f>
        <v>51.7</v>
      </c>
      <c r="N66" s="85">
        <f>SUM(N67)</f>
        <v>0</v>
      </c>
      <c r="O66" s="85">
        <f>SUM(O67)</f>
        <v>51.7</v>
      </c>
      <c r="P66" s="85">
        <f>SUM(P67)</f>
        <v>36</v>
      </c>
      <c r="Q66" s="85">
        <f>SUM(Q67)</f>
        <v>38</v>
      </c>
    </row>
    <row r="67" spans="1:17" ht="47.25" outlineLevel="4">
      <c r="A67" s="87" t="s">
        <v>464</v>
      </c>
      <c r="B67" s="86" t="s">
        <v>566</v>
      </c>
      <c r="C67" s="86" t="s">
        <v>471</v>
      </c>
      <c r="D67" s="86" t="s">
        <v>137</v>
      </c>
      <c r="E67" s="86" t="s">
        <v>70</v>
      </c>
      <c r="F67" s="86"/>
      <c r="G67" s="86"/>
      <c r="H67" s="86"/>
      <c r="I67" s="86"/>
      <c r="J67" s="95">
        <v>30.23132</v>
      </c>
      <c r="K67" s="85">
        <v>51.7</v>
      </c>
      <c r="L67" s="85">
        <v>0</v>
      </c>
      <c r="M67" s="85">
        <v>51.7</v>
      </c>
      <c r="N67" s="85">
        <v>0</v>
      </c>
      <c r="O67" s="85">
        <v>51.7</v>
      </c>
      <c r="P67" s="85">
        <v>36</v>
      </c>
      <c r="Q67" s="85">
        <v>38</v>
      </c>
    </row>
    <row r="68" spans="1:17" ht="187.5" customHeight="1" outlineLevel="3">
      <c r="A68" s="87" t="s">
        <v>630</v>
      </c>
      <c r="B68" s="86" t="s">
        <v>566</v>
      </c>
      <c r="C68" s="86" t="s">
        <v>471</v>
      </c>
      <c r="D68" s="86" t="s">
        <v>127</v>
      </c>
      <c r="E68" s="86" t="s">
        <v>72</v>
      </c>
      <c r="F68" s="86"/>
      <c r="G68" s="86"/>
      <c r="H68" s="86"/>
      <c r="I68" s="86"/>
      <c r="J68" s="85">
        <f>SUM(J69)</f>
        <v>185</v>
      </c>
      <c r="K68" s="85">
        <f>SUM(K69)</f>
        <v>195</v>
      </c>
      <c r="L68" s="85">
        <f>SUM(L69)</f>
        <v>0</v>
      </c>
      <c r="M68" s="85">
        <f>SUM(M69)</f>
        <v>195</v>
      </c>
      <c r="N68" s="85">
        <f>SUM(N69)</f>
        <v>0</v>
      </c>
      <c r="O68" s="85">
        <f>SUM(O69)</f>
        <v>195</v>
      </c>
      <c r="P68" s="85">
        <f>SUM(P69)</f>
        <v>195</v>
      </c>
      <c r="Q68" s="85">
        <f>SUM(Q69)</f>
        <v>194.5</v>
      </c>
    </row>
    <row r="69" spans="1:17" ht="47.25" outlineLevel="4">
      <c r="A69" s="87" t="s">
        <v>464</v>
      </c>
      <c r="B69" s="86" t="s">
        <v>566</v>
      </c>
      <c r="C69" s="86" t="s">
        <v>471</v>
      </c>
      <c r="D69" s="86" t="s">
        <v>127</v>
      </c>
      <c r="E69" s="86" t="s">
        <v>70</v>
      </c>
      <c r="F69" s="86"/>
      <c r="G69" s="86"/>
      <c r="H69" s="86"/>
      <c r="I69" s="86"/>
      <c r="J69" s="85">
        <v>185</v>
      </c>
      <c r="K69" s="85">
        <v>195</v>
      </c>
      <c r="L69" s="85">
        <v>0</v>
      </c>
      <c r="M69" s="85">
        <v>195</v>
      </c>
      <c r="N69" s="85">
        <v>0</v>
      </c>
      <c r="O69" s="85">
        <v>195</v>
      </c>
      <c r="P69" s="85">
        <v>195</v>
      </c>
      <c r="Q69" s="85">
        <v>194.5</v>
      </c>
    </row>
    <row r="70" spans="1:17" ht="236.25" outlineLevel="4">
      <c r="A70" s="87" t="s">
        <v>114</v>
      </c>
      <c r="B70" s="86" t="s">
        <v>566</v>
      </c>
      <c r="C70" s="86" t="s">
        <v>471</v>
      </c>
      <c r="D70" s="86" t="s">
        <v>112</v>
      </c>
      <c r="E70" s="86" t="s">
        <v>72</v>
      </c>
      <c r="F70" s="86"/>
      <c r="G70" s="86"/>
      <c r="H70" s="86"/>
      <c r="I70" s="86"/>
      <c r="J70" s="85">
        <f>SUM(J71)</f>
        <v>390</v>
      </c>
      <c r="K70" s="85">
        <f>SUM(K71)</f>
        <v>0</v>
      </c>
      <c r="L70" s="85">
        <f>SUM(L71)</f>
        <v>0</v>
      </c>
      <c r="M70" s="85">
        <f>SUM(M71)</f>
        <v>0</v>
      </c>
      <c r="N70" s="85">
        <f>SUM(N71)</f>
        <v>0</v>
      </c>
      <c r="O70" s="85">
        <f>SUM(O71)</f>
        <v>0</v>
      </c>
      <c r="P70" s="85">
        <f>SUM(P71)</f>
        <v>0</v>
      </c>
      <c r="Q70" s="85">
        <f>SUM(Q71)</f>
        <v>0</v>
      </c>
    </row>
    <row r="71" spans="1:17" ht="64.5" customHeight="1" outlineLevel="4">
      <c r="A71" s="87" t="s">
        <v>113</v>
      </c>
      <c r="B71" s="86" t="s">
        <v>566</v>
      </c>
      <c r="C71" s="86" t="s">
        <v>471</v>
      </c>
      <c r="D71" s="86" t="s">
        <v>112</v>
      </c>
      <c r="E71" s="86" t="s">
        <v>111</v>
      </c>
      <c r="F71" s="86"/>
      <c r="G71" s="86"/>
      <c r="H71" s="86"/>
      <c r="I71" s="86"/>
      <c r="J71" s="85">
        <v>390</v>
      </c>
      <c r="K71" s="85"/>
      <c r="L71" s="85"/>
      <c r="M71" s="85"/>
      <c r="N71" s="85"/>
      <c r="O71" s="85"/>
      <c r="P71" s="85"/>
      <c r="Q71" s="85"/>
    </row>
    <row r="72" spans="1:17" ht="236.25" customHeight="1" outlineLevel="4">
      <c r="A72" s="87" t="s">
        <v>108</v>
      </c>
      <c r="B72" s="86" t="s">
        <v>566</v>
      </c>
      <c r="C72" s="86" t="s">
        <v>471</v>
      </c>
      <c r="D72" s="86" t="s">
        <v>106</v>
      </c>
      <c r="E72" s="86" t="s">
        <v>72</v>
      </c>
      <c r="F72" s="86"/>
      <c r="G72" s="86"/>
      <c r="H72" s="86"/>
      <c r="I72" s="86"/>
      <c r="J72" s="85">
        <f>SUM(J73)</f>
        <v>41.52</v>
      </c>
      <c r="K72" s="85">
        <f>SUM(K73)</f>
        <v>0</v>
      </c>
      <c r="L72" s="85">
        <f>SUM(L73)</f>
        <v>0</v>
      </c>
      <c r="M72" s="85">
        <f>SUM(M73)</f>
        <v>0</v>
      </c>
      <c r="N72" s="85">
        <f>SUM(N73)</f>
        <v>0</v>
      </c>
      <c r="O72" s="85">
        <f>SUM(O73)</f>
        <v>0</v>
      </c>
      <c r="P72" s="85">
        <f>SUM(P73)</f>
        <v>0</v>
      </c>
      <c r="Q72" s="85">
        <f>SUM(Q73)</f>
        <v>0</v>
      </c>
    </row>
    <row r="73" spans="1:17" ht="18" customHeight="1" outlineLevel="4">
      <c r="A73" s="87" t="s">
        <v>629</v>
      </c>
      <c r="B73" s="86" t="s">
        <v>566</v>
      </c>
      <c r="C73" s="86" t="s">
        <v>471</v>
      </c>
      <c r="D73" s="86" t="s">
        <v>106</v>
      </c>
      <c r="E73" s="86" t="s">
        <v>105</v>
      </c>
      <c r="F73" s="86"/>
      <c r="G73" s="86"/>
      <c r="H73" s="86"/>
      <c r="I73" s="86"/>
      <c r="J73" s="85">
        <v>41.52</v>
      </c>
      <c r="K73" s="85"/>
      <c r="L73" s="85"/>
      <c r="M73" s="85"/>
      <c r="N73" s="85"/>
      <c r="O73" s="85"/>
      <c r="P73" s="85"/>
      <c r="Q73" s="85"/>
    </row>
    <row r="74" spans="1:17" ht="141.75" outlineLevel="3">
      <c r="A74" s="113" t="s">
        <v>628</v>
      </c>
      <c r="B74" s="86" t="s">
        <v>566</v>
      </c>
      <c r="C74" s="86" t="s">
        <v>471</v>
      </c>
      <c r="D74" s="86" t="s">
        <v>102</v>
      </c>
      <c r="E74" s="86" t="s">
        <v>72</v>
      </c>
      <c r="F74" s="86"/>
      <c r="G74" s="86"/>
      <c r="H74" s="86"/>
      <c r="I74" s="86"/>
      <c r="J74" s="85">
        <f>SUM(J75)</f>
        <v>7</v>
      </c>
      <c r="K74" s="85">
        <f>SUM(K75)</f>
        <v>7</v>
      </c>
      <c r="L74" s="85">
        <f>SUM(L75)</f>
        <v>0</v>
      </c>
      <c r="M74" s="85">
        <f>SUM(M75)</f>
        <v>7</v>
      </c>
      <c r="N74" s="85">
        <f>SUM(N75)</f>
        <v>0</v>
      </c>
      <c r="O74" s="85">
        <f>SUM(O75)</f>
        <v>7</v>
      </c>
      <c r="P74" s="85">
        <f>SUM(P75)</f>
        <v>7</v>
      </c>
      <c r="Q74" s="85">
        <f>SUM(Q75)</f>
        <v>7</v>
      </c>
    </row>
    <row r="75" spans="1:17" ht="47.25" outlineLevel="4">
      <c r="A75" s="87" t="s">
        <v>464</v>
      </c>
      <c r="B75" s="86" t="s">
        <v>566</v>
      </c>
      <c r="C75" s="86" t="s">
        <v>471</v>
      </c>
      <c r="D75" s="86" t="s">
        <v>102</v>
      </c>
      <c r="E75" s="86" t="s">
        <v>70</v>
      </c>
      <c r="F75" s="86"/>
      <c r="G75" s="86"/>
      <c r="H75" s="86"/>
      <c r="I75" s="86"/>
      <c r="J75" s="85">
        <v>7</v>
      </c>
      <c r="K75" s="85">
        <v>7</v>
      </c>
      <c r="L75" s="85">
        <v>0</v>
      </c>
      <c r="M75" s="85">
        <v>7</v>
      </c>
      <c r="N75" s="85">
        <v>0</v>
      </c>
      <c r="O75" s="85">
        <v>7</v>
      </c>
      <c r="P75" s="85">
        <v>7</v>
      </c>
      <c r="Q75" s="85">
        <v>7</v>
      </c>
    </row>
    <row r="76" spans="1:17" ht="221.25" customHeight="1" outlineLevel="4">
      <c r="A76" s="87" t="s">
        <v>95</v>
      </c>
      <c r="B76" s="86" t="s">
        <v>566</v>
      </c>
      <c r="C76" s="86" t="s">
        <v>471</v>
      </c>
      <c r="D76" s="86" t="s">
        <v>94</v>
      </c>
      <c r="E76" s="86" t="s">
        <v>72</v>
      </c>
      <c r="F76" s="86"/>
      <c r="G76" s="86"/>
      <c r="H76" s="86"/>
      <c r="I76" s="86"/>
      <c r="J76" s="85">
        <f>SUM(J77)</f>
        <v>104</v>
      </c>
      <c r="K76" s="85">
        <f>SUM(K77)</f>
        <v>0</v>
      </c>
      <c r="L76" s="85">
        <f>SUM(L77)</f>
        <v>0</v>
      </c>
      <c r="M76" s="85">
        <f>SUM(M77)</f>
        <v>0</v>
      </c>
      <c r="N76" s="85">
        <f>SUM(N77)</f>
        <v>0</v>
      </c>
      <c r="O76" s="85">
        <f>SUM(O77)</f>
        <v>0</v>
      </c>
      <c r="P76" s="85">
        <f>SUM(P77)</f>
        <v>0</v>
      </c>
      <c r="Q76" s="85">
        <f>SUM(Q77)</f>
        <v>0</v>
      </c>
    </row>
    <row r="77" spans="1:17" ht="21" customHeight="1" outlineLevel="4">
      <c r="A77" s="87" t="s">
        <v>92</v>
      </c>
      <c r="B77" s="86" t="s">
        <v>566</v>
      </c>
      <c r="C77" s="86" t="s">
        <v>471</v>
      </c>
      <c r="D77" s="86" t="s">
        <v>94</v>
      </c>
      <c r="E77" s="86" t="s">
        <v>82</v>
      </c>
      <c r="F77" s="86"/>
      <c r="G77" s="86"/>
      <c r="H77" s="86"/>
      <c r="I77" s="86"/>
      <c r="J77" s="85">
        <v>104</v>
      </c>
      <c r="K77" s="85"/>
      <c r="L77" s="85"/>
      <c r="M77" s="85"/>
      <c r="N77" s="85"/>
      <c r="O77" s="85"/>
      <c r="P77" s="85"/>
      <c r="Q77" s="85"/>
    </row>
    <row r="78" spans="1:17" ht="141.75" outlineLevel="3">
      <c r="A78" s="87" t="s">
        <v>627</v>
      </c>
      <c r="B78" s="86" t="s">
        <v>566</v>
      </c>
      <c r="C78" s="86" t="s">
        <v>471</v>
      </c>
      <c r="D78" s="86" t="s">
        <v>89</v>
      </c>
      <c r="E78" s="86" t="s">
        <v>72</v>
      </c>
      <c r="F78" s="86"/>
      <c r="G78" s="86"/>
      <c r="H78" s="86"/>
      <c r="I78" s="86"/>
      <c r="J78" s="85">
        <f>SUM(J79)</f>
        <v>121.5</v>
      </c>
      <c r="K78" s="85">
        <f>SUM(K79)</f>
        <v>60</v>
      </c>
      <c r="L78" s="85">
        <f>SUM(L79)</f>
        <v>0</v>
      </c>
      <c r="M78" s="85">
        <f>SUM(M79)</f>
        <v>60</v>
      </c>
      <c r="N78" s="85">
        <f>SUM(N79)</f>
        <v>0</v>
      </c>
      <c r="O78" s="85">
        <f>SUM(O79)</f>
        <v>60</v>
      </c>
      <c r="P78" s="85">
        <f>SUM(P79)</f>
        <v>70</v>
      </c>
      <c r="Q78" s="85">
        <f>SUM(Q79)</f>
        <v>50</v>
      </c>
    </row>
    <row r="79" spans="1:17" ht="47.25" outlineLevel="4">
      <c r="A79" s="87" t="s">
        <v>464</v>
      </c>
      <c r="B79" s="86" t="s">
        <v>566</v>
      </c>
      <c r="C79" s="86" t="s">
        <v>471</v>
      </c>
      <c r="D79" s="86" t="s">
        <v>89</v>
      </c>
      <c r="E79" s="86" t="s">
        <v>70</v>
      </c>
      <c r="F79" s="86"/>
      <c r="G79" s="86"/>
      <c r="H79" s="86"/>
      <c r="I79" s="86"/>
      <c r="J79" s="85">
        <v>121.5</v>
      </c>
      <c r="K79" s="85">
        <v>60</v>
      </c>
      <c r="L79" s="85">
        <v>0</v>
      </c>
      <c r="M79" s="85">
        <v>60</v>
      </c>
      <c r="N79" s="85">
        <v>0</v>
      </c>
      <c r="O79" s="85">
        <v>60</v>
      </c>
      <c r="P79" s="85">
        <v>70</v>
      </c>
      <c r="Q79" s="85">
        <v>50</v>
      </c>
    </row>
    <row r="80" spans="1:17" ht="63" outlineLevel="1">
      <c r="A80" s="91" t="s">
        <v>626</v>
      </c>
      <c r="B80" s="90" t="s">
        <v>566</v>
      </c>
      <c r="C80" s="90" t="s">
        <v>625</v>
      </c>
      <c r="D80" s="90" t="s">
        <v>467</v>
      </c>
      <c r="E80" s="90" t="s">
        <v>72</v>
      </c>
      <c r="F80" s="86"/>
      <c r="G80" s="86"/>
      <c r="H80" s="86"/>
      <c r="I80" s="86"/>
      <c r="J80" s="89">
        <f>SUM(J81,J84)</f>
        <v>284.6</v>
      </c>
      <c r="K80" s="89">
        <f>SUM(K81,K84)</f>
        <v>170</v>
      </c>
      <c r="L80" s="89">
        <f>SUM(L81,L84)</f>
        <v>0</v>
      </c>
      <c r="M80" s="89">
        <f>SUM(M81,M84)</f>
        <v>170</v>
      </c>
      <c r="N80" s="89">
        <f>SUM(N81,N84)</f>
        <v>0</v>
      </c>
      <c r="O80" s="89">
        <f>SUM(O81,O84)</f>
        <v>170</v>
      </c>
      <c r="P80" s="89">
        <f>SUM(P81,P84)</f>
        <v>175</v>
      </c>
      <c r="Q80" s="89">
        <f>SUM(Q81,Q84)</f>
        <v>175</v>
      </c>
    </row>
    <row r="81" spans="1:17" ht="64.5" customHeight="1" outlineLevel="1">
      <c r="A81" s="91" t="s">
        <v>624</v>
      </c>
      <c r="B81" s="90" t="s">
        <v>566</v>
      </c>
      <c r="C81" s="90" t="s">
        <v>622</v>
      </c>
      <c r="D81" s="90" t="s">
        <v>467</v>
      </c>
      <c r="E81" s="90" t="s">
        <v>72</v>
      </c>
      <c r="F81" s="90"/>
      <c r="G81" s="90"/>
      <c r="H81" s="90"/>
      <c r="I81" s="90"/>
      <c r="J81" s="89">
        <f>SUM(J82)</f>
        <v>80</v>
      </c>
      <c r="K81" s="89">
        <f>SUM(K82)</f>
        <v>0</v>
      </c>
      <c r="L81" s="89">
        <f>SUM(L82)</f>
        <v>0</v>
      </c>
      <c r="M81" s="89">
        <f>SUM(M82)</f>
        <v>0</v>
      </c>
      <c r="N81" s="89">
        <f>SUM(N82)</f>
        <v>0</v>
      </c>
      <c r="O81" s="89">
        <f>SUM(O82)</f>
        <v>0</v>
      </c>
      <c r="P81" s="89">
        <f>SUM(P82)</f>
        <v>0</v>
      </c>
      <c r="Q81" s="89">
        <f>SUM(Q82)</f>
        <v>0</v>
      </c>
    </row>
    <row r="82" spans="1:17" ht="204.75" customHeight="1" outlineLevel="1">
      <c r="A82" s="87" t="s">
        <v>623</v>
      </c>
      <c r="B82" s="86" t="s">
        <v>566</v>
      </c>
      <c r="C82" s="86" t="s">
        <v>622</v>
      </c>
      <c r="D82" s="86" t="s">
        <v>91</v>
      </c>
      <c r="E82" s="86" t="s">
        <v>72</v>
      </c>
      <c r="F82" s="86"/>
      <c r="G82" s="86"/>
      <c r="H82" s="86"/>
      <c r="I82" s="86"/>
      <c r="J82" s="85">
        <f>SUM(J83)</f>
        <v>80</v>
      </c>
      <c r="K82" s="85">
        <f>SUM(K83)</f>
        <v>0</v>
      </c>
      <c r="L82" s="85">
        <f>SUM(L83)</f>
        <v>0</v>
      </c>
      <c r="M82" s="85">
        <f>SUM(M83)</f>
        <v>0</v>
      </c>
      <c r="N82" s="85">
        <f>SUM(N83)</f>
        <v>0</v>
      </c>
      <c r="O82" s="85">
        <f>SUM(O83)</f>
        <v>0</v>
      </c>
      <c r="P82" s="85">
        <f>SUM(P83)</f>
        <v>0</v>
      </c>
      <c r="Q82" s="85">
        <f>SUM(Q83)</f>
        <v>0</v>
      </c>
    </row>
    <row r="83" spans="1:17" ht="16.5" customHeight="1" outlineLevel="1">
      <c r="A83" s="87" t="s">
        <v>92</v>
      </c>
      <c r="B83" s="86" t="s">
        <v>566</v>
      </c>
      <c r="C83" s="86" t="s">
        <v>622</v>
      </c>
      <c r="D83" s="86" t="s">
        <v>91</v>
      </c>
      <c r="E83" s="86" t="s">
        <v>82</v>
      </c>
      <c r="F83" s="86"/>
      <c r="G83" s="86"/>
      <c r="H83" s="86"/>
      <c r="I83" s="86"/>
      <c r="J83" s="85">
        <v>80</v>
      </c>
      <c r="K83" s="89"/>
      <c r="L83" s="89"/>
      <c r="M83" s="89"/>
      <c r="N83" s="89"/>
      <c r="O83" s="89"/>
      <c r="P83" s="85"/>
      <c r="Q83" s="85"/>
    </row>
    <row r="84" spans="1:17" ht="47.25" outlineLevel="2">
      <c r="A84" s="91" t="s">
        <v>621</v>
      </c>
      <c r="B84" s="90" t="s">
        <v>566</v>
      </c>
      <c r="C84" s="90" t="s">
        <v>617</v>
      </c>
      <c r="D84" s="90" t="s">
        <v>467</v>
      </c>
      <c r="E84" s="90" t="s">
        <v>72</v>
      </c>
      <c r="F84" s="86"/>
      <c r="G84" s="86"/>
      <c r="H84" s="86"/>
      <c r="I84" s="86"/>
      <c r="J84" s="89">
        <f>SUM(J85,J87,J89)</f>
        <v>204.6</v>
      </c>
      <c r="K84" s="89">
        <f>SUM(K85,K87,K89)</f>
        <v>170</v>
      </c>
      <c r="L84" s="89">
        <f>SUM(L85,L87,L89)</f>
        <v>0</v>
      </c>
      <c r="M84" s="89">
        <f>SUM(M85,M87,M89)</f>
        <v>170</v>
      </c>
      <c r="N84" s="89">
        <f>SUM(N85,N87,N89)</f>
        <v>0</v>
      </c>
      <c r="O84" s="89">
        <f>SUM(O85,O87,O89)</f>
        <v>170</v>
      </c>
      <c r="P84" s="89">
        <f>SUM(P85,P87,P89)</f>
        <v>175</v>
      </c>
      <c r="Q84" s="89">
        <f>SUM(Q85,Q87,Q89)</f>
        <v>175</v>
      </c>
    </row>
    <row r="85" spans="1:17" ht="157.5" outlineLevel="3">
      <c r="A85" s="87" t="s">
        <v>620</v>
      </c>
      <c r="B85" s="86" t="s">
        <v>566</v>
      </c>
      <c r="C85" s="86" t="s">
        <v>617</v>
      </c>
      <c r="D85" s="86" t="s">
        <v>291</v>
      </c>
      <c r="E85" s="86" t="s">
        <v>72</v>
      </c>
      <c r="F85" s="86"/>
      <c r="G85" s="86"/>
      <c r="H85" s="86"/>
      <c r="I85" s="86"/>
      <c r="J85" s="85">
        <f>SUM(J86)</f>
        <v>0</v>
      </c>
      <c r="K85" s="85">
        <f>SUM(K86)</f>
        <v>30</v>
      </c>
      <c r="L85" s="85">
        <f>SUM(L86)</f>
        <v>0</v>
      </c>
      <c r="M85" s="85">
        <f>SUM(M86)</f>
        <v>30</v>
      </c>
      <c r="N85" s="85">
        <f>SUM(N86)</f>
        <v>0</v>
      </c>
      <c r="O85" s="85">
        <f>SUM(O86)</f>
        <v>30</v>
      </c>
      <c r="P85" s="85">
        <f>SUM(P86)</f>
        <v>30</v>
      </c>
      <c r="Q85" s="85">
        <f>SUM(Q86)</f>
        <v>30</v>
      </c>
    </row>
    <row r="86" spans="1:17" ht="45" customHeight="1" outlineLevel="4">
      <c r="A86" s="87" t="s">
        <v>464</v>
      </c>
      <c r="B86" s="86" t="s">
        <v>566</v>
      </c>
      <c r="C86" s="86" t="s">
        <v>617</v>
      </c>
      <c r="D86" s="86" t="s">
        <v>291</v>
      </c>
      <c r="E86" s="86" t="s">
        <v>70</v>
      </c>
      <c r="F86" s="86"/>
      <c r="G86" s="86"/>
      <c r="H86" s="86"/>
      <c r="I86" s="86"/>
      <c r="J86" s="85"/>
      <c r="K86" s="85">
        <v>30</v>
      </c>
      <c r="L86" s="85">
        <v>0</v>
      </c>
      <c r="M86" s="85">
        <v>30</v>
      </c>
      <c r="N86" s="85">
        <v>0</v>
      </c>
      <c r="O86" s="85">
        <v>30</v>
      </c>
      <c r="P86" s="85">
        <v>30</v>
      </c>
      <c r="Q86" s="85">
        <v>30</v>
      </c>
    </row>
    <row r="87" spans="1:17" ht="170.25" customHeight="1" outlineLevel="3">
      <c r="A87" s="87" t="s">
        <v>619</v>
      </c>
      <c r="B87" s="86" t="s">
        <v>566</v>
      </c>
      <c r="C87" s="86" t="s">
        <v>617</v>
      </c>
      <c r="D87" s="86" t="s">
        <v>289</v>
      </c>
      <c r="E87" s="86" t="s">
        <v>72</v>
      </c>
      <c r="F87" s="86"/>
      <c r="G87" s="86"/>
      <c r="H87" s="86"/>
      <c r="I87" s="86"/>
      <c r="J87" s="85">
        <f>SUM(J88)</f>
        <v>200</v>
      </c>
      <c r="K87" s="85">
        <f>SUM(K88)</f>
        <v>140</v>
      </c>
      <c r="L87" s="85">
        <f>SUM(L88)</f>
        <v>0</v>
      </c>
      <c r="M87" s="85">
        <f>SUM(M88)</f>
        <v>140</v>
      </c>
      <c r="N87" s="85">
        <f>SUM(N88)</f>
        <v>0</v>
      </c>
      <c r="O87" s="85">
        <f>SUM(O88)</f>
        <v>140</v>
      </c>
      <c r="P87" s="85">
        <f>SUM(P88)</f>
        <v>145</v>
      </c>
      <c r="Q87" s="85">
        <f>SUM(Q88)</f>
        <v>145</v>
      </c>
    </row>
    <row r="88" spans="1:17" ht="45.75" customHeight="1" outlineLevel="4">
      <c r="A88" s="87" t="s">
        <v>464</v>
      </c>
      <c r="B88" s="86" t="s">
        <v>566</v>
      </c>
      <c r="C88" s="86" t="s">
        <v>617</v>
      </c>
      <c r="D88" s="86" t="s">
        <v>289</v>
      </c>
      <c r="E88" s="86" t="s">
        <v>70</v>
      </c>
      <c r="F88" s="86"/>
      <c r="G88" s="86"/>
      <c r="H88" s="86"/>
      <c r="I88" s="86"/>
      <c r="J88" s="85">
        <v>200</v>
      </c>
      <c r="K88" s="85">
        <v>140</v>
      </c>
      <c r="L88" s="85">
        <v>0</v>
      </c>
      <c r="M88" s="85">
        <v>140</v>
      </c>
      <c r="N88" s="85">
        <v>0</v>
      </c>
      <c r="O88" s="85">
        <v>140</v>
      </c>
      <c r="P88" s="85">
        <v>145</v>
      </c>
      <c r="Q88" s="85">
        <v>145</v>
      </c>
    </row>
    <row r="89" spans="1:17" ht="155.25" customHeight="1" outlineLevel="4">
      <c r="A89" s="87" t="s">
        <v>618</v>
      </c>
      <c r="B89" s="86" t="s">
        <v>566</v>
      </c>
      <c r="C89" s="86" t="s">
        <v>617</v>
      </c>
      <c r="D89" s="86" t="s">
        <v>287</v>
      </c>
      <c r="E89" s="86" t="s">
        <v>72</v>
      </c>
      <c r="F89" s="86"/>
      <c r="G89" s="86"/>
      <c r="H89" s="86"/>
      <c r="I89" s="86"/>
      <c r="J89" s="85">
        <f>SUM(J90)</f>
        <v>4.6</v>
      </c>
      <c r="K89" s="85">
        <f>SUM(K90)</f>
        <v>0</v>
      </c>
      <c r="L89" s="85">
        <f>SUM(L90)</f>
        <v>0</v>
      </c>
      <c r="M89" s="85">
        <f>SUM(M90)</f>
        <v>0</v>
      </c>
      <c r="N89" s="85">
        <f>SUM(N90)</f>
        <v>0</v>
      </c>
      <c r="O89" s="85">
        <f>SUM(O90)</f>
        <v>0</v>
      </c>
      <c r="P89" s="85">
        <f>SUM(P90)</f>
        <v>0</v>
      </c>
      <c r="Q89" s="85">
        <f>SUM(Q90)</f>
        <v>0</v>
      </c>
    </row>
    <row r="90" spans="1:17" ht="47.25" outlineLevel="4">
      <c r="A90" s="87" t="s">
        <v>464</v>
      </c>
      <c r="B90" s="86" t="s">
        <v>566</v>
      </c>
      <c r="C90" s="86" t="s">
        <v>617</v>
      </c>
      <c r="D90" s="86" t="s">
        <v>287</v>
      </c>
      <c r="E90" s="86" t="s">
        <v>70</v>
      </c>
      <c r="F90" s="86"/>
      <c r="G90" s="86"/>
      <c r="H90" s="86"/>
      <c r="I90" s="86"/>
      <c r="J90" s="85">
        <v>4.6</v>
      </c>
      <c r="K90" s="85"/>
      <c r="L90" s="85"/>
      <c r="M90" s="85"/>
      <c r="N90" s="85"/>
      <c r="O90" s="85"/>
      <c r="P90" s="85"/>
      <c r="Q90" s="85"/>
    </row>
    <row r="91" spans="1:17" ht="30.75" customHeight="1" outlineLevel="1">
      <c r="A91" s="91" t="s">
        <v>470</v>
      </c>
      <c r="B91" s="90" t="s">
        <v>566</v>
      </c>
      <c r="C91" s="90" t="s">
        <v>469</v>
      </c>
      <c r="D91" s="90" t="s">
        <v>467</v>
      </c>
      <c r="E91" s="90" t="s">
        <v>72</v>
      </c>
      <c r="F91" s="86"/>
      <c r="G91" s="86"/>
      <c r="H91" s="86"/>
      <c r="I91" s="86"/>
      <c r="J91" s="98">
        <f>SUM(J92,J97,J100,J111)</f>
        <v>33356.089</v>
      </c>
      <c r="K91" s="89">
        <f>SUM(K92,K97,K100,K111)</f>
        <v>6819.700000000001</v>
      </c>
      <c r="L91" s="89">
        <f>SUM(L92,L97,L100,L111)</f>
        <v>0</v>
      </c>
      <c r="M91" s="89">
        <f>SUM(M92,M97,M100,M111)</f>
        <v>6819.700000000001</v>
      </c>
      <c r="N91" s="89">
        <f>SUM(N92,N97,N100,N111)</f>
        <v>0</v>
      </c>
      <c r="O91" s="89">
        <f>SUM(O92,O97,O100,O111)</f>
        <v>6819.700000000001</v>
      </c>
      <c r="P91" s="89">
        <f>SUM(P92,P97,P100,P111)</f>
        <v>7377.3</v>
      </c>
      <c r="Q91" s="89">
        <f>SUM(Q92,Q97,Q100,Q111)</f>
        <v>7957.8</v>
      </c>
    </row>
    <row r="92" spans="1:17" ht="31.5" outlineLevel="2">
      <c r="A92" s="91" t="s">
        <v>468</v>
      </c>
      <c r="B92" s="90" t="s">
        <v>566</v>
      </c>
      <c r="C92" s="90" t="s">
        <v>461</v>
      </c>
      <c r="D92" s="90" t="s">
        <v>467</v>
      </c>
      <c r="E92" s="90" t="s">
        <v>72</v>
      </c>
      <c r="F92" s="86"/>
      <c r="G92" s="86"/>
      <c r="H92" s="86"/>
      <c r="I92" s="86"/>
      <c r="J92" s="89">
        <f>SUM(J93,J95)</f>
        <v>83.3</v>
      </c>
      <c r="K92" s="89">
        <f>SUM(K93,K95)</f>
        <v>83.3</v>
      </c>
      <c r="L92" s="89">
        <f>SUM(L93,L95)</f>
        <v>0</v>
      </c>
      <c r="M92" s="89">
        <f>SUM(M93,M95)</f>
        <v>83.3</v>
      </c>
      <c r="N92" s="89">
        <f>SUM(N93,N95)</f>
        <v>0</v>
      </c>
      <c r="O92" s="89">
        <f>SUM(O93,O95)</f>
        <v>83.3</v>
      </c>
      <c r="P92" s="89">
        <f>SUM(P93,P95)</f>
        <v>64.7</v>
      </c>
      <c r="Q92" s="89">
        <f>SUM(Q93,Q95)</f>
        <v>15</v>
      </c>
    </row>
    <row r="93" spans="1:17" ht="286.5" customHeight="1" outlineLevel="3">
      <c r="A93" s="113" t="s">
        <v>616</v>
      </c>
      <c r="B93" s="86" t="s">
        <v>566</v>
      </c>
      <c r="C93" s="86" t="s">
        <v>461</v>
      </c>
      <c r="D93" s="86" t="s">
        <v>281</v>
      </c>
      <c r="E93" s="86" t="s">
        <v>72</v>
      </c>
      <c r="F93" s="86"/>
      <c r="G93" s="86"/>
      <c r="H93" s="86"/>
      <c r="I93" s="86"/>
      <c r="J93" s="85">
        <f>SUM(J94)</f>
        <v>28.5</v>
      </c>
      <c r="K93" s="85">
        <f>SUM(K94)</f>
        <v>28.5</v>
      </c>
      <c r="L93" s="85">
        <f>SUM(L94)</f>
        <v>0</v>
      </c>
      <c r="M93" s="85">
        <f>SUM(M94)</f>
        <v>28.5</v>
      </c>
      <c r="N93" s="85">
        <f>SUM(N94)</f>
        <v>0</v>
      </c>
      <c r="O93" s="85">
        <f>SUM(O94)</f>
        <v>28.5</v>
      </c>
      <c r="P93" s="85">
        <f>SUM(P94)</f>
        <v>28.5</v>
      </c>
      <c r="Q93" s="85">
        <f>SUM(Q94)</f>
        <v>15</v>
      </c>
    </row>
    <row r="94" spans="1:17" ht="47.25" outlineLevel="4">
      <c r="A94" s="87" t="s">
        <v>464</v>
      </c>
      <c r="B94" s="86" t="s">
        <v>566</v>
      </c>
      <c r="C94" s="86" t="s">
        <v>461</v>
      </c>
      <c r="D94" s="86" t="s">
        <v>281</v>
      </c>
      <c r="E94" s="86" t="s">
        <v>70</v>
      </c>
      <c r="F94" s="86"/>
      <c r="G94" s="86"/>
      <c r="H94" s="86"/>
      <c r="I94" s="86"/>
      <c r="J94" s="85">
        <v>28.5</v>
      </c>
      <c r="K94" s="85">
        <v>28.5</v>
      </c>
      <c r="L94" s="85">
        <v>0</v>
      </c>
      <c r="M94" s="85">
        <v>28.5</v>
      </c>
      <c r="N94" s="85">
        <v>0</v>
      </c>
      <c r="O94" s="85">
        <v>28.5</v>
      </c>
      <c r="P94" s="85">
        <v>28.5</v>
      </c>
      <c r="Q94" s="85">
        <v>15</v>
      </c>
    </row>
    <row r="95" spans="1:17" ht="315" outlineLevel="3">
      <c r="A95" s="113" t="s">
        <v>615</v>
      </c>
      <c r="B95" s="86" t="s">
        <v>566</v>
      </c>
      <c r="C95" s="86" t="s">
        <v>461</v>
      </c>
      <c r="D95" s="86" t="s">
        <v>276</v>
      </c>
      <c r="E95" s="86" t="s">
        <v>72</v>
      </c>
      <c r="F95" s="86"/>
      <c r="G95" s="86"/>
      <c r="H95" s="86"/>
      <c r="I95" s="86"/>
      <c r="J95" s="85">
        <f>SUM(J96)</f>
        <v>54.8</v>
      </c>
      <c r="K95" s="85">
        <f>SUM(K96)</f>
        <v>54.8</v>
      </c>
      <c r="L95" s="85">
        <f>SUM(L96)</f>
        <v>0</v>
      </c>
      <c r="M95" s="85">
        <f>SUM(M96)</f>
        <v>54.8</v>
      </c>
      <c r="N95" s="85">
        <f>SUM(N96)</f>
        <v>0</v>
      </c>
      <c r="O95" s="85">
        <f>SUM(O96)</f>
        <v>54.8</v>
      </c>
      <c r="P95" s="85">
        <f>SUM(P96)</f>
        <v>36.2</v>
      </c>
      <c r="Q95" s="85">
        <f>SUM(Q96)</f>
        <v>0</v>
      </c>
    </row>
    <row r="96" spans="1:17" ht="47.25" outlineLevel="4">
      <c r="A96" s="87" t="s">
        <v>464</v>
      </c>
      <c r="B96" s="86" t="s">
        <v>566</v>
      </c>
      <c r="C96" s="86" t="s">
        <v>461</v>
      </c>
      <c r="D96" s="86" t="s">
        <v>276</v>
      </c>
      <c r="E96" s="86" t="s">
        <v>70</v>
      </c>
      <c r="F96" s="86"/>
      <c r="G96" s="86"/>
      <c r="H96" s="86"/>
      <c r="I96" s="86"/>
      <c r="J96" s="85">
        <v>54.8</v>
      </c>
      <c r="K96" s="85">
        <v>54.8</v>
      </c>
      <c r="L96" s="85">
        <v>0</v>
      </c>
      <c r="M96" s="85">
        <v>54.8</v>
      </c>
      <c r="N96" s="85">
        <v>0</v>
      </c>
      <c r="O96" s="85">
        <v>54.8</v>
      </c>
      <c r="P96" s="85">
        <v>36.2</v>
      </c>
      <c r="Q96" s="85">
        <v>0</v>
      </c>
    </row>
    <row r="97" spans="1:17" ht="15.75" outlineLevel="2">
      <c r="A97" s="91" t="s">
        <v>614</v>
      </c>
      <c r="B97" s="90" t="s">
        <v>566</v>
      </c>
      <c r="C97" s="90" t="s">
        <v>612</v>
      </c>
      <c r="D97" s="90" t="s">
        <v>467</v>
      </c>
      <c r="E97" s="90" t="s">
        <v>72</v>
      </c>
      <c r="F97" s="86"/>
      <c r="G97" s="86"/>
      <c r="H97" s="86"/>
      <c r="I97" s="86"/>
      <c r="J97" s="89">
        <f>SUM(J98)</f>
        <v>1200</v>
      </c>
      <c r="K97" s="89">
        <f>SUM(K98)</f>
        <v>1000</v>
      </c>
      <c r="L97" s="89">
        <f>SUM(L98)</f>
        <v>0</v>
      </c>
      <c r="M97" s="89">
        <f>SUM(M98)</f>
        <v>1000</v>
      </c>
      <c r="N97" s="89">
        <f>SUM(N98)</f>
        <v>0</v>
      </c>
      <c r="O97" s="89">
        <f>SUM(O98)</f>
        <v>1000</v>
      </c>
      <c r="P97" s="89">
        <f>SUM(P98)</f>
        <v>1000</v>
      </c>
      <c r="Q97" s="89">
        <f>SUM(Q98)</f>
        <v>1000</v>
      </c>
    </row>
    <row r="98" spans="1:17" ht="220.5" outlineLevel="3">
      <c r="A98" s="87" t="s">
        <v>613</v>
      </c>
      <c r="B98" s="86" t="s">
        <v>566</v>
      </c>
      <c r="C98" s="86" t="s">
        <v>612</v>
      </c>
      <c r="D98" s="86" t="s">
        <v>194</v>
      </c>
      <c r="E98" s="86" t="s">
        <v>72</v>
      </c>
      <c r="F98" s="86"/>
      <c r="G98" s="86"/>
      <c r="H98" s="86"/>
      <c r="I98" s="86"/>
      <c r="J98" s="85">
        <f>SUM(J99)</f>
        <v>1200</v>
      </c>
      <c r="K98" s="85">
        <f>SUM(K99)</f>
        <v>1000</v>
      </c>
      <c r="L98" s="85">
        <f>SUM(L99)</f>
        <v>0</v>
      </c>
      <c r="M98" s="85">
        <f>SUM(M99)</f>
        <v>1000</v>
      </c>
      <c r="N98" s="85">
        <f>SUM(N99)</f>
        <v>0</v>
      </c>
      <c r="O98" s="85">
        <f>SUM(O99)</f>
        <v>1000</v>
      </c>
      <c r="P98" s="85">
        <f>SUM(P99)</f>
        <v>1000</v>
      </c>
      <c r="Q98" s="85">
        <f>SUM(Q99)</f>
        <v>1000</v>
      </c>
    </row>
    <row r="99" spans="1:17" ht="15.75" outlineLevel="4">
      <c r="A99" s="87" t="s">
        <v>463</v>
      </c>
      <c r="B99" s="86" t="s">
        <v>566</v>
      </c>
      <c r="C99" s="86" t="s">
        <v>612</v>
      </c>
      <c r="D99" s="86" t="s">
        <v>194</v>
      </c>
      <c r="E99" s="86" t="s">
        <v>105</v>
      </c>
      <c r="F99" s="86"/>
      <c r="G99" s="86"/>
      <c r="H99" s="86"/>
      <c r="I99" s="86"/>
      <c r="J99" s="85">
        <v>1200</v>
      </c>
      <c r="K99" s="85">
        <v>1000</v>
      </c>
      <c r="L99" s="85">
        <v>0</v>
      </c>
      <c r="M99" s="85">
        <v>1000</v>
      </c>
      <c r="N99" s="85">
        <v>0</v>
      </c>
      <c r="O99" s="85">
        <v>1000</v>
      </c>
      <c r="P99" s="85">
        <v>1000</v>
      </c>
      <c r="Q99" s="85">
        <v>1000</v>
      </c>
    </row>
    <row r="100" spans="1:17" ht="31.5" outlineLevel="2">
      <c r="A100" s="91" t="s">
        <v>611</v>
      </c>
      <c r="B100" s="90" t="s">
        <v>566</v>
      </c>
      <c r="C100" s="90" t="s">
        <v>607</v>
      </c>
      <c r="D100" s="90" t="s">
        <v>467</v>
      </c>
      <c r="E100" s="90" t="s">
        <v>72</v>
      </c>
      <c r="F100" s="86"/>
      <c r="G100" s="86"/>
      <c r="H100" s="86"/>
      <c r="I100" s="86"/>
      <c r="J100" s="98">
        <f>SUM(J101,J103,J105,J107,J109)</f>
        <v>31894.289</v>
      </c>
      <c r="K100" s="98">
        <f>SUM(K101,K103,K105,K107,K109)</f>
        <v>5551.400000000001</v>
      </c>
      <c r="L100" s="98">
        <f>SUM(L101,L103,L105,L107,L109)</f>
        <v>0</v>
      </c>
      <c r="M100" s="98">
        <f>SUM(M101,M103,M105,M107,M109)</f>
        <v>5551.400000000001</v>
      </c>
      <c r="N100" s="98">
        <f>SUM(N101,N103,N105,N107,N109)</f>
        <v>0</v>
      </c>
      <c r="O100" s="98">
        <f>SUM(O101,O103,O105,O107,O109)</f>
        <v>5551.400000000001</v>
      </c>
      <c r="P100" s="89">
        <f>SUM(P101,P103,P105,P107,P109)</f>
        <v>6137.6</v>
      </c>
      <c r="Q100" s="89">
        <f>SUM(Q101,Q103,Q105,Q107,Q109)</f>
        <v>6747.8</v>
      </c>
    </row>
    <row r="101" spans="1:17" ht="160.5" customHeight="1" outlineLevel="3">
      <c r="A101" s="87" t="s">
        <v>610</v>
      </c>
      <c r="B101" s="86" t="s">
        <v>566</v>
      </c>
      <c r="C101" s="86" t="s">
        <v>607</v>
      </c>
      <c r="D101" s="86" t="s">
        <v>207</v>
      </c>
      <c r="E101" s="86" t="s">
        <v>72</v>
      </c>
      <c r="F101" s="86"/>
      <c r="G101" s="86"/>
      <c r="H101" s="86"/>
      <c r="I101" s="86"/>
      <c r="J101" s="95">
        <f>SUM(J102)</f>
        <v>630.5289</v>
      </c>
      <c r="K101" s="85">
        <f>SUM(K102)</f>
        <v>249.8</v>
      </c>
      <c r="L101" s="85">
        <f>SUM(L102)</f>
        <v>0</v>
      </c>
      <c r="M101" s="85">
        <f>SUM(M102)</f>
        <v>249.8</v>
      </c>
      <c r="N101" s="85">
        <f>SUM(N102)</f>
        <v>0</v>
      </c>
      <c r="O101" s="85">
        <f>SUM(O102)</f>
        <v>249.8</v>
      </c>
      <c r="P101" s="85">
        <f>SUM(P102)</f>
        <v>0</v>
      </c>
      <c r="Q101" s="85">
        <f>SUM(Q102)</f>
        <v>0</v>
      </c>
    </row>
    <row r="102" spans="1:17" ht="47.25" outlineLevel="4">
      <c r="A102" s="87" t="s">
        <v>464</v>
      </c>
      <c r="B102" s="86" t="s">
        <v>566</v>
      </c>
      <c r="C102" s="86" t="s">
        <v>607</v>
      </c>
      <c r="D102" s="86" t="s">
        <v>207</v>
      </c>
      <c r="E102" s="86" t="s">
        <v>70</v>
      </c>
      <c r="F102" s="86"/>
      <c r="G102" s="86"/>
      <c r="H102" s="86"/>
      <c r="I102" s="86"/>
      <c r="J102" s="95">
        <v>630.5289</v>
      </c>
      <c r="K102" s="85">
        <v>249.8</v>
      </c>
      <c r="L102" s="85">
        <v>0</v>
      </c>
      <c r="M102" s="85">
        <v>249.8</v>
      </c>
      <c r="N102" s="85">
        <v>0</v>
      </c>
      <c r="O102" s="85">
        <v>249.8</v>
      </c>
      <c r="P102" s="85">
        <v>0</v>
      </c>
      <c r="Q102" s="85">
        <v>0</v>
      </c>
    </row>
    <row r="103" spans="1:17" ht="162" customHeight="1" outlineLevel="3">
      <c r="A103" s="87" t="s">
        <v>609</v>
      </c>
      <c r="B103" s="86" t="s">
        <v>566</v>
      </c>
      <c r="C103" s="86" t="s">
        <v>607</v>
      </c>
      <c r="D103" s="86" t="s">
        <v>205</v>
      </c>
      <c r="E103" s="86" t="s">
        <v>72</v>
      </c>
      <c r="F103" s="86"/>
      <c r="G103" s="86"/>
      <c r="H103" s="86"/>
      <c r="I103" s="86"/>
      <c r="J103" s="93">
        <f>SUM(J104)</f>
        <v>3802.61</v>
      </c>
      <c r="K103" s="85">
        <f>SUM(K104)</f>
        <v>4501.6</v>
      </c>
      <c r="L103" s="85">
        <f>SUM(L104)</f>
        <v>0</v>
      </c>
      <c r="M103" s="85">
        <f>SUM(M104)</f>
        <v>4501.6</v>
      </c>
      <c r="N103" s="85">
        <f>SUM(N104)</f>
        <v>0</v>
      </c>
      <c r="O103" s="85">
        <f>SUM(O104)</f>
        <v>4501.6</v>
      </c>
      <c r="P103" s="85">
        <f>SUM(P104)</f>
        <v>5337.6</v>
      </c>
      <c r="Q103" s="85">
        <f>SUM(Q104)</f>
        <v>5947.8</v>
      </c>
    </row>
    <row r="104" spans="1:17" ht="47.25" outlineLevel="4">
      <c r="A104" s="87" t="s">
        <v>464</v>
      </c>
      <c r="B104" s="86" t="s">
        <v>566</v>
      </c>
      <c r="C104" s="86" t="s">
        <v>607</v>
      </c>
      <c r="D104" s="86" t="s">
        <v>205</v>
      </c>
      <c r="E104" s="86" t="s">
        <v>70</v>
      </c>
      <c r="F104" s="86"/>
      <c r="G104" s="86"/>
      <c r="H104" s="86"/>
      <c r="I104" s="86"/>
      <c r="J104" s="93">
        <v>3802.61</v>
      </c>
      <c r="K104" s="85">
        <v>4501.6</v>
      </c>
      <c r="L104" s="85">
        <v>0</v>
      </c>
      <c r="M104" s="85">
        <v>4501.6</v>
      </c>
      <c r="N104" s="85">
        <v>0</v>
      </c>
      <c r="O104" s="85">
        <v>4501.6</v>
      </c>
      <c r="P104" s="85">
        <v>5337.6</v>
      </c>
      <c r="Q104" s="85">
        <v>5947.8</v>
      </c>
    </row>
    <row r="105" spans="1:17" ht="174" customHeight="1" outlineLevel="3">
      <c r="A105" s="87" t="s">
        <v>608</v>
      </c>
      <c r="B105" s="86" t="s">
        <v>566</v>
      </c>
      <c r="C105" s="86" t="s">
        <v>607</v>
      </c>
      <c r="D105" s="86" t="s">
        <v>203</v>
      </c>
      <c r="E105" s="86" t="s">
        <v>72</v>
      </c>
      <c r="F105" s="86"/>
      <c r="G105" s="86"/>
      <c r="H105" s="86"/>
      <c r="I105" s="86"/>
      <c r="J105" s="85">
        <f>SUM(J106)</f>
        <v>815.6</v>
      </c>
      <c r="K105" s="85">
        <f>SUM(K106)</f>
        <v>800</v>
      </c>
      <c r="L105" s="85">
        <f>SUM(L106)</f>
        <v>0</v>
      </c>
      <c r="M105" s="85">
        <f>SUM(M106)</f>
        <v>800</v>
      </c>
      <c r="N105" s="85">
        <f>SUM(N106)</f>
        <v>0</v>
      </c>
      <c r="O105" s="85">
        <f>SUM(O106)</f>
        <v>800</v>
      </c>
      <c r="P105" s="85">
        <f>SUM(P106)</f>
        <v>800</v>
      </c>
      <c r="Q105" s="85">
        <f>SUM(Q106)</f>
        <v>800</v>
      </c>
    </row>
    <row r="106" spans="1:17" ht="47.25" outlineLevel="4">
      <c r="A106" s="87" t="s">
        <v>464</v>
      </c>
      <c r="B106" s="86" t="s">
        <v>566</v>
      </c>
      <c r="C106" s="86" t="s">
        <v>607</v>
      </c>
      <c r="D106" s="86" t="s">
        <v>203</v>
      </c>
      <c r="E106" s="86" t="s">
        <v>70</v>
      </c>
      <c r="F106" s="86"/>
      <c r="G106" s="86"/>
      <c r="H106" s="86"/>
      <c r="I106" s="86"/>
      <c r="J106" s="85">
        <v>815.6</v>
      </c>
      <c r="K106" s="85">
        <v>800</v>
      </c>
      <c r="L106" s="85">
        <v>0</v>
      </c>
      <c r="M106" s="85">
        <v>800</v>
      </c>
      <c r="N106" s="85">
        <v>0</v>
      </c>
      <c r="O106" s="85">
        <v>800</v>
      </c>
      <c r="P106" s="85">
        <v>800</v>
      </c>
      <c r="Q106" s="85">
        <v>800</v>
      </c>
    </row>
    <row r="107" spans="1:17" ht="222.75" customHeight="1" outlineLevel="4">
      <c r="A107" s="87" t="s">
        <v>201</v>
      </c>
      <c r="B107" s="86" t="s">
        <v>566</v>
      </c>
      <c r="C107" s="86" t="s">
        <v>607</v>
      </c>
      <c r="D107" s="86" t="s">
        <v>200</v>
      </c>
      <c r="E107" s="86" t="s">
        <v>72</v>
      </c>
      <c r="F107" s="86"/>
      <c r="G107" s="86"/>
      <c r="H107" s="86"/>
      <c r="I107" s="86"/>
      <c r="J107" s="85">
        <f>SUM(J108)</f>
        <v>24397</v>
      </c>
      <c r="K107" s="85">
        <f>SUM(K108)</f>
        <v>0</v>
      </c>
      <c r="L107" s="85">
        <f>SUM(L108)</f>
        <v>0</v>
      </c>
      <c r="M107" s="85">
        <f>SUM(M108)</f>
        <v>0</v>
      </c>
      <c r="N107" s="85">
        <f>SUM(N108)</f>
        <v>0</v>
      </c>
      <c r="O107" s="85">
        <f>SUM(O108)</f>
        <v>0</v>
      </c>
      <c r="P107" s="85">
        <f>SUM(P108)</f>
        <v>0</v>
      </c>
      <c r="Q107" s="85">
        <f>SUM(Q108)</f>
        <v>0</v>
      </c>
    </row>
    <row r="108" spans="1:17" ht="47.25" outlineLevel="4">
      <c r="A108" s="87" t="s">
        <v>71</v>
      </c>
      <c r="B108" s="86" t="s">
        <v>566</v>
      </c>
      <c r="C108" s="86" t="s">
        <v>607</v>
      </c>
      <c r="D108" s="86" t="s">
        <v>200</v>
      </c>
      <c r="E108" s="86" t="s">
        <v>70</v>
      </c>
      <c r="F108" s="86"/>
      <c r="G108" s="86"/>
      <c r="H108" s="86"/>
      <c r="I108" s="86"/>
      <c r="J108" s="85">
        <v>24397</v>
      </c>
      <c r="K108" s="85"/>
      <c r="L108" s="85"/>
      <c r="M108" s="85"/>
      <c r="N108" s="85"/>
      <c r="O108" s="85"/>
      <c r="P108" s="85"/>
      <c r="Q108" s="85"/>
    </row>
    <row r="109" spans="1:17" ht="237" customHeight="1" outlineLevel="4">
      <c r="A109" s="87" t="s">
        <v>199</v>
      </c>
      <c r="B109" s="86" t="s">
        <v>566</v>
      </c>
      <c r="C109" s="86" t="s">
        <v>607</v>
      </c>
      <c r="D109" s="86" t="s">
        <v>198</v>
      </c>
      <c r="E109" s="86" t="s">
        <v>72</v>
      </c>
      <c r="F109" s="86"/>
      <c r="G109" s="86"/>
      <c r="H109" s="86"/>
      <c r="I109" s="86"/>
      <c r="J109" s="95">
        <f>SUM(J110)</f>
        <v>2248.5501</v>
      </c>
      <c r="K109" s="85">
        <f>SUM(K110)</f>
        <v>0</v>
      </c>
      <c r="L109" s="85">
        <f>SUM(L110)</f>
        <v>0</v>
      </c>
      <c r="M109" s="85">
        <f>SUM(M110)</f>
        <v>0</v>
      </c>
      <c r="N109" s="85">
        <f>SUM(N110)</f>
        <v>0</v>
      </c>
      <c r="O109" s="85">
        <f>SUM(O110)</f>
        <v>0</v>
      </c>
      <c r="P109" s="85">
        <f>SUM(P110)</f>
        <v>0</v>
      </c>
      <c r="Q109" s="85">
        <f>SUM(Q110)</f>
        <v>0</v>
      </c>
    </row>
    <row r="110" spans="1:17" ht="47.25" outlineLevel="4">
      <c r="A110" s="87" t="s">
        <v>464</v>
      </c>
      <c r="B110" s="86" t="s">
        <v>566</v>
      </c>
      <c r="C110" s="86" t="s">
        <v>607</v>
      </c>
      <c r="D110" s="86" t="s">
        <v>198</v>
      </c>
      <c r="E110" s="86" t="s">
        <v>70</v>
      </c>
      <c r="F110" s="86"/>
      <c r="G110" s="86"/>
      <c r="H110" s="86"/>
      <c r="I110" s="86"/>
      <c r="J110" s="95">
        <v>2248.5501</v>
      </c>
      <c r="K110" s="85"/>
      <c r="L110" s="85"/>
      <c r="M110" s="85"/>
      <c r="N110" s="85"/>
      <c r="O110" s="85"/>
      <c r="P110" s="85"/>
      <c r="Q110" s="85"/>
    </row>
    <row r="111" spans="1:17" ht="31.5" outlineLevel="2">
      <c r="A111" s="91" t="s">
        <v>606</v>
      </c>
      <c r="B111" s="90" t="s">
        <v>566</v>
      </c>
      <c r="C111" s="90" t="s">
        <v>600</v>
      </c>
      <c r="D111" s="90" t="s">
        <v>467</v>
      </c>
      <c r="E111" s="90" t="s">
        <v>72</v>
      </c>
      <c r="F111" s="86"/>
      <c r="G111" s="86"/>
      <c r="H111" s="86"/>
      <c r="I111" s="86"/>
      <c r="J111" s="89">
        <f>SUM(J112,J114,J116,J118,J120)</f>
        <v>178.5</v>
      </c>
      <c r="K111" s="89">
        <f>SUM(K112,K114,K116,K118,K120)</f>
        <v>185</v>
      </c>
      <c r="L111" s="89">
        <f>SUM(L112,L114,L116,L118,L120)</f>
        <v>0</v>
      </c>
      <c r="M111" s="89">
        <f>SUM(M112,M114,M116,M118,M120)</f>
        <v>185</v>
      </c>
      <c r="N111" s="89">
        <f>SUM(N112,N114,N116,N118,N120)</f>
        <v>0</v>
      </c>
      <c r="O111" s="89">
        <f>SUM(O112,O114,O116,O118,O120)</f>
        <v>185</v>
      </c>
      <c r="P111" s="89">
        <f>SUM(P112,P114,P116,P118,P120)</f>
        <v>175</v>
      </c>
      <c r="Q111" s="89">
        <f>SUM(Q112,Q114,Q116,Q118,Q120)</f>
        <v>195</v>
      </c>
    </row>
    <row r="112" spans="1:17" ht="190.5" customHeight="1" outlineLevel="3">
      <c r="A112" s="87" t="s">
        <v>605</v>
      </c>
      <c r="B112" s="86" t="s">
        <v>566</v>
      </c>
      <c r="C112" s="86" t="s">
        <v>600</v>
      </c>
      <c r="D112" s="86" t="s">
        <v>219</v>
      </c>
      <c r="E112" s="86" t="s">
        <v>72</v>
      </c>
      <c r="F112" s="86"/>
      <c r="G112" s="86"/>
      <c r="H112" s="86"/>
      <c r="I112" s="86"/>
      <c r="J112" s="85">
        <f>SUM(J113)</f>
        <v>0</v>
      </c>
      <c r="K112" s="85">
        <f>SUM(K113)</f>
        <v>5</v>
      </c>
      <c r="L112" s="85">
        <f>SUM(L113)</f>
        <v>0</v>
      </c>
      <c r="M112" s="85">
        <f>SUM(M113)</f>
        <v>5</v>
      </c>
      <c r="N112" s="85">
        <f>SUM(N113)</f>
        <v>0</v>
      </c>
      <c r="O112" s="85">
        <f>SUM(O113)</f>
        <v>5</v>
      </c>
      <c r="P112" s="85">
        <f>SUM(P113)</f>
        <v>5</v>
      </c>
      <c r="Q112" s="85">
        <f>SUM(Q113)</f>
        <v>5</v>
      </c>
    </row>
    <row r="113" spans="1:17" ht="47.25" outlineLevel="4">
      <c r="A113" s="87" t="s">
        <v>464</v>
      </c>
      <c r="B113" s="86" t="s">
        <v>566</v>
      </c>
      <c r="C113" s="86" t="s">
        <v>600</v>
      </c>
      <c r="D113" s="86" t="s">
        <v>219</v>
      </c>
      <c r="E113" s="86" t="s">
        <v>70</v>
      </c>
      <c r="F113" s="86"/>
      <c r="G113" s="86"/>
      <c r="H113" s="86"/>
      <c r="I113" s="86"/>
      <c r="J113" s="85"/>
      <c r="K113" s="85">
        <v>5</v>
      </c>
      <c r="L113" s="85">
        <v>0</v>
      </c>
      <c r="M113" s="85">
        <v>5</v>
      </c>
      <c r="N113" s="85">
        <v>0</v>
      </c>
      <c r="O113" s="85">
        <v>5</v>
      </c>
      <c r="P113" s="85">
        <v>5</v>
      </c>
      <c r="Q113" s="85">
        <v>5</v>
      </c>
    </row>
    <row r="114" spans="1:17" ht="174" customHeight="1" outlineLevel="3">
      <c r="A114" s="87" t="s">
        <v>604</v>
      </c>
      <c r="B114" s="86" t="s">
        <v>566</v>
      </c>
      <c r="C114" s="86" t="s">
        <v>600</v>
      </c>
      <c r="D114" s="86" t="s">
        <v>217</v>
      </c>
      <c r="E114" s="86" t="s">
        <v>72</v>
      </c>
      <c r="F114" s="86"/>
      <c r="G114" s="86"/>
      <c r="H114" s="86"/>
      <c r="I114" s="86"/>
      <c r="J114" s="85">
        <f>SUM(J115)</f>
        <v>0</v>
      </c>
      <c r="K114" s="85">
        <f>SUM(K115)</f>
        <v>10</v>
      </c>
      <c r="L114" s="85">
        <f>SUM(L115)</f>
        <v>0</v>
      </c>
      <c r="M114" s="85">
        <f>SUM(M115)</f>
        <v>10</v>
      </c>
      <c r="N114" s="85">
        <f>SUM(N115)</f>
        <v>0</v>
      </c>
      <c r="O114" s="85">
        <f>SUM(O115)</f>
        <v>10</v>
      </c>
      <c r="P114" s="85">
        <f>SUM(P115)</f>
        <v>10</v>
      </c>
      <c r="Q114" s="85">
        <f>SUM(Q115)</f>
        <v>10</v>
      </c>
    </row>
    <row r="115" spans="1:17" ht="47.25" outlineLevel="4">
      <c r="A115" s="87" t="s">
        <v>464</v>
      </c>
      <c r="B115" s="86" t="s">
        <v>566</v>
      </c>
      <c r="C115" s="86" t="s">
        <v>600</v>
      </c>
      <c r="D115" s="86" t="s">
        <v>217</v>
      </c>
      <c r="E115" s="86" t="s">
        <v>70</v>
      </c>
      <c r="F115" s="86"/>
      <c r="G115" s="86"/>
      <c r="H115" s="86"/>
      <c r="I115" s="86"/>
      <c r="J115" s="85"/>
      <c r="K115" s="85">
        <v>10</v>
      </c>
      <c r="L115" s="85">
        <v>0</v>
      </c>
      <c r="M115" s="85">
        <v>10</v>
      </c>
      <c r="N115" s="85">
        <v>0</v>
      </c>
      <c r="O115" s="85">
        <v>10</v>
      </c>
      <c r="P115" s="85">
        <v>10</v>
      </c>
      <c r="Q115" s="85">
        <v>10</v>
      </c>
    </row>
    <row r="116" spans="1:17" ht="204.75" customHeight="1" outlineLevel="3">
      <c r="A116" s="87" t="s">
        <v>603</v>
      </c>
      <c r="B116" s="86" t="s">
        <v>566</v>
      </c>
      <c r="C116" s="86" t="s">
        <v>600</v>
      </c>
      <c r="D116" s="86" t="s">
        <v>215</v>
      </c>
      <c r="E116" s="86" t="s">
        <v>72</v>
      </c>
      <c r="F116" s="86"/>
      <c r="G116" s="86"/>
      <c r="H116" s="86"/>
      <c r="I116" s="86"/>
      <c r="J116" s="85">
        <f>SUM(J117)</f>
        <v>0</v>
      </c>
      <c r="K116" s="85">
        <f>SUM(K117)</f>
        <v>10</v>
      </c>
      <c r="L116" s="85">
        <f>SUM(L117)</f>
        <v>0</v>
      </c>
      <c r="M116" s="85">
        <f>SUM(M117)</f>
        <v>10</v>
      </c>
      <c r="N116" s="85">
        <f>SUM(N117)</f>
        <v>0</v>
      </c>
      <c r="O116" s="85">
        <f>SUM(O117)</f>
        <v>10</v>
      </c>
      <c r="P116" s="85">
        <f>SUM(P117)</f>
        <v>10</v>
      </c>
      <c r="Q116" s="85">
        <f>SUM(Q117)</f>
        <v>10</v>
      </c>
    </row>
    <row r="117" spans="1:17" ht="15.75" outlineLevel="4">
      <c r="A117" s="87" t="s">
        <v>463</v>
      </c>
      <c r="B117" s="86" t="s">
        <v>566</v>
      </c>
      <c r="C117" s="86" t="s">
        <v>600</v>
      </c>
      <c r="D117" s="86" t="s">
        <v>215</v>
      </c>
      <c r="E117" s="86" t="s">
        <v>105</v>
      </c>
      <c r="F117" s="86"/>
      <c r="G117" s="86"/>
      <c r="H117" s="86"/>
      <c r="I117" s="86"/>
      <c r="J117" s="85"/>
      <c r="K117" s="85">
        <v>10</v>
      </c>
      <c r="L117" s="85">
        <v>0</v>
      </c>
      <c r="M117" s="85">
        <v>10</v>
      </c>
      <c r="N117" s="85">
        <v>0</v>
      </c>
      <c r="O117" s="85">
        <v>10</v>
      </c>
      <c r="P117" s="85">
        <v>10</v>
      </c>
      <c r="Q117" s="85">
        <v>10</v>
      </c>
    </row>
    <row r="118" spans="1:17" ht="219.75" customHeight="1" outlineLevel="3">
      <c r="A118" s="87" t="s">
        <v>602</v>
      </c>
      <c r="B118" s="86" t="s">
        <v>566</v>
      </c>
      <c r="C118" s="86" t="s">
        <v>600</v>
      </c>
      <c r="D118" s="86" t="s">
        <v>213</v>
      </c>
      <c r="E118" s="86" t="s">
        <v>72</v>
      </c>
      <c r="F118" s="86"/>
      <c r="G118" s="86"/>
      <c r="H118" s="86"/>
      <c r="I118" s="86"/>
      <c r="J118" s="85">
        <f>SUM(J119)</f>
        <v>0</v>
      </c>
      <c r="K118" s="85">
        <f>SUM(K119)</f>
        <v>20</v>
      </c>
      <c r="L118" s="85">
        <f>SUM(L119)</f>
        <v>0</v>
      </c>
      <c r="M118" s="85">
        <f>SUM(M119)</f>
        <v>20</v>
      </c>
      <c r="N118" s="85">
        <f>SUM(N119)</f>
        <v>0</v>
      </c>
      <c r="O118" s="85">
        <f>SUM(O119)</f>
        <v>20</v>
      </c>
      <c r="P118" s="85">
        <f>SUM(P119)</f>
        <v>20</v>
      </c>
      <c r="Q118" s="85">
        <f>SUM(Q119)</f>
        <v>20</v>
      </c>
    </row>
    <row r="119" spans="1:17" ht="15.75" outlineLevel="4">
      <c r="A119" s="87" t="s">
        <v>463</v>
      </c>
      <c r="B119" s="86" t="s">
        <v>566</v>
      </c>
      <c r="C119" s="86" t="s">
        <v>600</v>
      </c>
      <c r="D119" s="86" t="s">
        <v>213</v>
      </c>
      <c r="E119" s="86" t="s">
        <v>105</v>
      </c>
      <c r="F119" s="86"/>
      <c r="G119" s="86"/>
      <c r="H119" s="86"/>
      <c r="I119" s="86"/>
      <c r="J119" s="85"/>
      <c r="K119" s="85">
        <v>20</v>
      </c>
      <c r="L119" s="85">
        <v>0</v>
      </c>
      <c r="M119" s="85">
        <v>20</v>
      </c>
      <c r="N119" s="85">
        <v>0</v>
      </c>
      <c r="O119" s="85">
        <v>20</v>
      </c>
      <c r="P119" s="85">
        <v>20</v>
      </c>
      <c r="Q119" s="85">
        <v>20</v>
      </c>
    </row>
    <row r="120" spans="1:17" ht="178.5" customHeight="1" outlineLevel="3">
      <c r="A120" s="87" t="s">
        <v>601</v>
      </c>
      <c r="B120" s="86" t="s">
        <v>566</v>
      </c>
      <c r="C120" s="86" t="s">
        <v>600</v>
      </c>
      <c r="D120" s="86" t="s">
        <v>117</v>
      </c>
      <c r="E120" s="86" t="s">
        <v>72</v>
      </c>
      <c r="F120" s="86"/>
      <c r="G120" s="86"/>
      <c r="H120" s="86"/>
      <c r="I120" s="86"/>
      <c r="J120" s="85">
        <f>SUM(J121)</f>
        <v>178.5</v>
      </c>
      <c r="K120" s="85">
        <f>SUM(K121)</f>
        <v>140</v>
      </c>
      <c r="L120" s="85">
        <f>SUM(L121)</f>
        <v>0</v>
      </c>
      <c r="M120" s="85">
        <f>SUM(M121)</f>
        <v>140</v>
      </c>
      <c r="N120" s="85">
        <f>SUM(N121)</f>
        <v>0</v>
      </c>
      <c r="O120" s="85">
        <f>SUM(O121)</f>
        <v>140</v>
      </c>
      <c r="P120" s="85">
        <f>SUM(P121)</f>
        <v>130</v>
      </c>
      <c r="Q120" s="85">
        <f>SUM(Q121)</f>
        <v>150</v>
      </c>
    </row>
    <row r="121" spans="1:17" ht="47.25" outlineLevel="4">
      <c r="A121" s="87" t="s">
        <v>464</v>
      </c>
      <c r="B121" s="86" t="s">
        <v>566</v>
      </c>
      <c r="C121" s="86" t="s">
        <v>600</v>
      </c>
      <c r="D121" s="86" t="s">
        <v>117</v>
      </c>
      <c r="E121" s="86" t="s">
        <v>70</v>
      </c>
      <c r="F121" s="86"/>
      <c r="G121" s="86"/>
      <c r="H121" s="86"/>
      <c r="I121" s="86"/>
      <c r="J121" s="85">
        <v>178.5</v>
      </c>
      <c r="K121" s="85">
        <v>140</v>
      </c>
      <c r="L121" s="85">
        <v>0</v>
      </c>
      <c r="M121" s="85">
        <v>140</v>
      </c>
      <c r="N121" s="85">
        <v>0</v>
      </c>
      <c r="O121" s="85">
        <v>140</v>
      </c>
      <c r="P121" s="85">
        <v>130</v>
      </c>
      <c r="Q121" s="85">
        <v>150</v>
      </c>
    </row>
    <row r="122" spans="1:17" ht="31.5" outlineLevel="1">
      <c r="A122" s="91" t="s">
        <v>599</v>
      </c>
      <c r="B122" s="90" t="s">
        <v>566</v>
      </c>
      <c r="C122" s="90" t="s">
        <v>598</v>
      </c>
      <c r="D122" s="90" t="s">
        <v>467</v>
      </c>
      <c r="E122" s="90" t="s">
        <v>72</v>
      </c>
      <c r="F122" s="86"/>
      <c r="G122" s="86"/>
      <c r="H122" s="86"/>
      <c r="I122" s="86"/>
      <c r="J122" s="98">
        <f>SUM(J123)</f>
        <v>14859.515500000001</v>
      </c>
      <c r="K122" s="89">
        <f>SUM(K123)</f>
        <v>68.5</v>
      </c>
      <c r="L122" s="89">
        <f>SUM(L123)</f>
        <v>0</v>
      </c>
      <c r="M122" s="89">
        <f>SUM(M123)</f>
        <v>68.5</v>
      </c>
      <c r="N122" s="89">
        <f>SUM(N123)</f>
        <v>0</v>
      </c>
      <c r="O122" s="89">
        <f>SUM(O123)</f>
        <v>68.5</v>
      </c>
      <c r="P122" s="89">
        <f>SUM(P123)</f>
        <v>0</v>
      </c>
      <c r="Q122" s="89">
        <f>SUM(Q123)</f>
        <v>0</v>
      </c>
    </row>
    <row r="123" spans="1:17" ht="15.75" outlineLevel="2">
      <c r="A123" s="91" t="s">
        <v>597</v>
      </c>
      <c r="B123" s="90" t="s">
        <v>566</v>
      </c>
      <c r="C123" s="90" t="s">
        <v>593</v>
      </c>
      <c r="D123" s="90" t="s">
        <v>467</v>
      </c>
      <c r="E123" s="90" t="s">
        <v>72</v>
      </c>
      <c r="F123" s="86"/>
      <c r="G123" s="86"/>
      <c r="H123" s="86"/>
      <c r="I123" s="86"/>
      <c r="J123" s="98">
        <f>SUM(J124,J126,J128,J130,J132)</f>
        <v>14859.515500000001</v>
      </c>
      <c r="K123" s="94">
        <f>SUM(K124,K126,K128,K130,K132)</f>
        <v>68.5</v>
      </c>
      <c r="L123" s="94">
        <f>SUM(L124,L126,L128,L130,L132)</f>
        <v>0</v>
      </c>
      <c r="M123" s="94">
        <f>SUM(M124,M126,M128,M130,M132)</f>
        <v>68.5</v>
      </c>
      <c r="N123" s="94">
        <f>SUM(N124,N126,N128,N130,N132)</f>
        <v>0</v>
      </c>
      <c r="O123" s="94">
        <f>SUM(O124,O126,O128,O130,O132)</f>
        <v>68.5</v>
      </c>
      <c r="P123" s="89">
        <f>SUM(P124,P126,P128,P130,P132)</f>
        <v>0</v>
      </c>
      <c r="Q123" s="89">
        <f>SUM(Q124,Q126,Q128,Q130,Q132)</f>
        <v>0</v>
      </c>
    </row>
    <row r="124" spans="1:17" ht="218.25" customHeight="1" outlineLevel="3">
      <c r="A124" s="87" t="s">
        <v>596</v>
      </c>
      <c r="B124" s="86" t="s">
        <v>566</v>
      </c>
      <c r="C124" s="86" t="s">
        <v>593</v>
      </c>
      <c r="D124" s="86" t="s">
        <v>307</v>
      </c>
      <c r="E124" s="86" t="s">
        <v>72</v>
      </c>
      <c r="F124" s="86"/>
      <c r="G124" s="86"/>
      <c r="H124" s="86"/>
      <c r="I124" s="86"/>
      <c r="J124" s="93">
        <f>SUM(J125)</f>
        <v>58.938</v>
      </c>
      <c r="K124" s="85">
        <f>SUM(K125)</f>
        <v>68.5</v>
      </c>
      <c r="L124" s="85">
        <f>SUM(L125)</f>
        <v>0</v>
      </c>
      <c r="M124" s="85">
        <f>SUM(M125)</f>
        <v>68.5</v>
      </c>
      <c r="N124" s="85">
        <f>SUM(N125)</f>
        <v>0</v>
      </c>
      <c r="O124" s="85">
        <f>SUM(O125)</f>
        <v>68.5</v>
      </c>
      <c r="P124" s="85">
        <f>SUM(P125)</f>
        <v>0</v>
      </c>
      <c r="Q124" s="85">
        <f>SUM(Q125)</f>
        <v>0</v>
      </c>
    </row>
    <row r="125" spans="1:17" ht="47.25" outlineLevel="4">
      <c r="A125" s="87" t="s">
        <v>464</v>
      </c>
      <c r="B125" s="86" t="s">
        <v>566</v>
      </c>
      <c r="C125" s="86" t="s">
        <v>593</v>
      </c>
      <c r="D125" s="86" t="s">
        <v>307</v>
      </c>
      <c r="E125" s="86" t="s">
        <v>70</v>
      </c>
      <c r="F125" s="86"/>
      <c r="G125" s="86"/>
      <c r="H125" s="86"/>
      <c r="I125" s="86"/>
      <c r="J125" s="93">
        <v>58.938</v>
      </c>
      <c r="K125" s="85">
        <v>68.5</v>
      </c>
      <c r="L125" s="85">
        <v>0</v>
      </c>
      <c r="M125" s="85">
        <v>68.5</v>
      </c>
      <c r="N125" s="85">
        <v>0</v>
      </c>
      <c r="O125" s="85">
        <v>68.5</v>
      </c>
      <c r="P125" s="85">
        <v>0</v>
      </c>
      <c r="Q125" s="85">
        <v>0</v>
      </c>
    </row>
    <row r="126" spans="1:17" ht="283.5" outlineLevel="4">
      <c r="A126" s="87" t="s">
        <v>595</v>
      </c>
      <c r="B126" s="86" t="s">
        <v>566</v>
      </c>
      <c r="C126" s="86" t="s">
        <v>593</v>
      </c>
      <c r="D126" s="86" t="s">
        <v>305</v>
      </c>
      <c r="E126" s="86" t="s">
        <v>72</v>
      </c>
      <c r="F126" s="86"/>
      <c r="G126" s="86"/>
      <c r="H126" s="86"/>
      <c r="I126" s="86"/>
      <c r="J126" s="97">
        <f>SUM(J127)</f>
        <v>103.8775</v>
      </c>
      <c r="K126" s="85">
        <f>SUM(K127)</f>
        <v>0</v>
      </c>
      <c r="L126" s="85">
        <f>SUM(L127)</f>
        <v>0</v>
      </c>
      <c r="M126" s="85">
        <f>SUM(M127)</f>
        <v>0</v>
      </c>
      <c r="N126" s="85">
        <f>SUM(N127)</f>
        <v>0</v>
      </c>
      <c r="O126" s="85">
        <f>SUM(O127)</f>
        <v>0</v>
      </c>
      <c r="P126" s="85">
        <f>SUM(P127)</f>
        <v>0</v>
      </c>
      <c r="Q126" s="85">
        <f>SUM(Q127)</f>
        <v>0</v>
      </c>
    </row>
    <row r="127" spans="1:17" ht="47.25" outlineLevel="4">
      <c r="A127" s="87" t="s">
        <v>464</v>
      </c>
      <c r="B127" s="86" t="s">
        <v>566</v>
      </c>
      <c r="C127" s="86" t="s">
        <v>593</v>
      </c>
      <c r="D127" s="86" t="s">
        <v>305</v>
      </c>
      <c r="E127" s="86" t="s">
        <v>70</v>
      </c>
      <c r="F127" s="86"/>
      <c r="G127" s="86"/>
      <c r="H127" s="86"/>
      <c r="I127" s="86"/>
      <c r="J127" s="97">
        <v>103.8775</v>
      </c>
      <c r="K127" s="85"/>
      <c r="L127" s="85"/>
      <c r="M127" s="85"/>
      <c r="N127" s="85"/>
      <c r="O127" s="85"/>
      <c r="P127" s="85"/>
      <c r="Q127" s="85"/>
    </row>
    <row r="128" spans="1:17" ht="252" outlineLevel="4">
      <c r="A128" s="87" t="s">
        <v>304</v>
      </c>
      <c r="B128" s="86" t="s">
        <v>566</v>
      </c>
      <c r="C128" s="86" t="s">
        <v>593</v>
      </c>
      <c r="D128" s="86" t="s">
        <v>303</v>
      </c>
      <c r="E128" s="86" t="s">
        <v>72</v>
      </c>
      <c r="F128" s="86"/>
      <c r="G128" s="86"/>
      <c r="H128" s="86"/>
      <c r="I128" s="86"/>
      <c r="J128" s="97">
        <f>SUM(J129)</f>
        <v>149</v>
      </c>
      <c r="K128" s="85">
        <f>SUM(K129)</f>
        <v>0</v>
      </c>
      <c r="L128" s="85">
        <f>SUM(L129)</f>
        <v>0</v>
      </c>
      <c r="M128" s="85">
        <f>SUM(M129)</f>
        <v>0</v>
      </c>
      <c r="N128" s="85">
        <f>SUM(N129)</f>
        <v>0</v>
      </c>
      <c r="O128" s="85">
        <f>SUM(O129)</f>
        <v>0</v>
      </c>
      <c r="P128" s="85">
        <f>SUM(P129)</f>
        <v>0</v>
      </c>
      <c r="Q128" s="85">
        <f>SUM(Q129)</f>
        <v>0</v>
      </c>
    </row>
    <row r="129" spans="1:17" ht="47.25" outlineLevel="4">
      <c r="A129" s="87" t="s">
        <v>301</v>
      </c>
      <c r="B129" s="86" t="s">
        <v>566</v>
      </c>
      <c r="C129" s="86" t="s">
        <v>593</v>
      </c>
      <c r="D129" s="86" t="s">
        <v>303</v>
      </c>
      <c r="E129" s="86" t="s">
        <v>70</v>
      </c>
      <c r="F129" s="86"/>
      <c r="G129" s="86"/>
      <c r="H129" s="86"/>
      <c r="I129" s="86"/>
      <c r="J129" s="85">
        <v>149</v>
      </c>
      <c r="K129" s="85"/>
      <c r="L129" s="85"/>
      <c r="M129" s="85"/>
      <c r="N129" s="85"/>
      <c r="O129" s="85"/>
      <c r="P129" s="85"/>
      <c r="Q129" s="85"/>
    </row>
    <row r="130" spans="1:17" ht="299.25" customHeight="1" outlineLevel="4">
      <c r="A130" s="87" t="s">
        <v>302</v>
      </c>
      <c r="B130" s="86" t="s">
        <v>566</v>
      </c>
      <c r="C130" s="86" t="s">
        <v>593</v>
      </c>
      <c r="D130" s="86" t="s">
        <v>300</v>
      </c>
      <c r="E130" s="86" t="s">
        <v>72</v>
      </c>
      <c r="F130" s="86"/>
      <c r="G130" s="86"/>
      <c r="H130" s="86"/>
      <c r="I130" s="86"/>
      <c r="J130" s="85">
        <f>SUM(J131)</f>
        <v>300</v>
      </c>
      <c r="K130" s="85">
        <f>SUM(K131)</f>
        <v>0</v>
      </c>
      <c r="L130" s="85">
        <f>SUM(L131)</f>
        <v>0</v>
      </c>
      <c r="M130" s="85">
        <f>SUM(M131)</f>
        <v>0</v>
      </c>
      <c r="N130" s="85">
        <f>SUM(N131)</f>
        <v>0</v>
      </c>
      <c r="O130" s="85">
        <f>SUM(O131)</f>
        <v>0</v>
      </c>
      <c r="P130" s="85">
        <f>SUM(P131)</f>
        <v>0</v>
      </c>
      <c r="Q130" s="85">
        <f>SUM(Q131)</f>
        <v>0</v>
      </c>
    </row>
    <row r="131" spans="1:17" ht="47.25" outlineLevel="4">
      <c r="A131" s="87" t="s">
        <v>301</v>
      </c>
      <c r="B131" s="86" t="s">
        <v>566</v>
      </c>
      <c r="C131" s="86" t="s">
        <v>593</v>
      </c>
      <c r="D131" s="86" t="s">
        <v>300</v>
      </c>
      <c r="E131" s="86" t="s">
        <v>70</v>
      </c>
      <c r="F131" s="86"/>
      <c r="G131" s="86"/>
      <c r="H131" s="86"/>
      <c r="I131" s="86"/>
      <c r="J131" s="85">
        <v>300</v>
      </c>
      <c r="K131" s="85"/>
      <c r="L131" s="85"/>
      <c r="M131" s="85"/>
      <c r="N131" s="85"/>
      <c r="O131" s="85"/>
      <c r="P131" s="85"/>
      <c r="Q131" s="85"/>
    </row>
    <row r="132" spans="1:17" ht="220.5" outlineLevel="4">
      <c r="A132" s="87" t="s">
        <v>594</v>
      </c>
      <c r="B132" s="86" t="s">
        <v>566</v>
      </c>
      <c r="C132" s="86" t="s">
        <v>593</v>
      </c>
      <c r="D132" s="86" t="s">
        <v>297</v>
      </c>
      <c r="E132" s="86" t="s">
        <v>72</v>
      </c>
      <c r="F132" s="86"/>
      <c r="G132" s="86"/>
      <c r="H132" s="86"/>
      <c r="I132" s="86"/>
      <c r="J132" s="85">
        <f>SUM(J133)</f>
        <v>14247.7</v>
      </c>
      <c r="K132" s="85">
        <f>SUM(K133)</f>
        <v>0</v>
      </c>
      <c r="L132" s="85">
        <f>SUM(L133)</f>
        <v>0</v>
      </c>
      <c r="M132" s="85">
        <f>SUM(M133)</f>
        <v>0</v>
      </c>
      <c r="N132" s="85">
        <f>SUM(N133)</f>
        <v>0</v>
      </c>
      <c r="O132" s="85">
        <f>SUM(O133)</f>
        <v>0</v>
      </c>
      <c r="P132" s="85">
        <f>SUM(P133)</f>
        <v>0</v>
      </c>
      <c r="Q132" s="85">
        <f>SUM(Q133)</f>
        <v>0</v>
      </c>
    </row>
    <row r="133" spans="1:17" ht="47.25" outlineLevel="4">
      <c r="A133" s="87" t="s">
        <v>464</v>
      </c>
      <c r="B133" s="86" t="s">
        <v>566</v>
      </c>
      <c r="C133" s="86" t="s">
        <v>593</v>
      </c>
      <c r="D133" s="86" t="s">
        <v>297</v>
      </c>
      <c r="E133" s="86" t="s">
        <v>70</v>
      </c>
      <c r="F133" s="86"/>
      <c r="G133" s="86"/>
      <c r="H133" s="86"/>
      <c r="I133" s="86"/>
      <c r="J133" s="85">
        <v>14247.7</v>
      </c>
      <c r="K133" s="85"/>
      <c r="L133" s="85"/>
      <c r="M133" s="85"/>
      <c r="N133" s="85"/>
      <c r="O133" s="85"/>
      <c r="P133" s="85"/>
      <c r="Q133" s="85"/>
    </row>
    <row r="134" spans="1:17" ht="15.75" outlineLevel="1">
      <c r="A134" s="91" t="s">
        <v>549</v>
      </c>
      <c r="B134" s="90" t="s">
        <v>566</v>
      </c>
      <c r="C134" s="90" t="s">
        <v>548</v>
      </c>
      <c r="D134" s="90" t="s">
        <v>467</v>
      </c>
      <c r="E134" s="90" t="s">
        <v>72</v>
      </c>
      <c r="F134" s="86"/>
      <c r="G134" s="86"/>
      <c r="H134" s="86"/>
      <c r="I134" s="86"/>
      <c r="J134" s="89">
        <f>SUM(J135,J140)</f>
        <v>124.5</v>
      </c>
      <c r="K134" s="89">
        <f>SUM(K135,K140)</f>
        <v>208</v>
      </c>
      <c r="L134" s="89">
        <f>SUM(L135,L140)</f>
        <v>0</v>
      </c>
      <c r="M134" s="89">
        <f>SUM(M135,M140)</f>
        <v>208</v>
      </c>
      <c r="N134" s="89">
        <f>SUM(N135,N140)</f>
        <v>0</v>
      </c>
      <c r="O134" s="89">
        <f>SUM(O135,O140)</f>
        <v>208</v>
      </c>
      <c r="P134" s="89">
        <f>SUM(P135,P140)</f>
        <v>160.3</v>
      </c>
      <c r="Q134" s="89">
        <f>SUM(Q135,Q140)</f>
        <v>229.2</v>
      </c>
    </row>
    <row r="135" spans="1:17" ht="47.25" outlineLevel="2">
      <c r="A135" s="91" t="s">
        <v>511</v>
      </c>
      <c r="B135" s="90" t="s">
        <v>566</v>
      </c>
      <c r="C135" s="90" t="s">
        <v>509</v>
      </c>
      <c r="D135" s="90" t="s">
        <v>467</v>
      </c>
      <c r="E135" s="90" t="s">
        <v>72</v>
      </c>
      <c r="F135" s="86"/>
      <c r="G135" s="86"/>
      <c r="H135" s="86"/>
      <c r="I135" s="86"/>
      <c r="J135" s="89">
        <f>SUM(J136,J138)</f>
        <v>40</v>
      </c>
      <c r="K135" s="89">
        <f>SUM(K136,K138)</f>
        <v>60</v>
      </c>
      <c r="L135" s="89">
        <f>SUM(L136,L138)</f>
        <v>0</v>
      </c>
      <c r="M135" s="89">
        <f>SUM(M136,M138)</f>
        <v>60</v>
      </c>
      <c r="N135" s="89">
        <f>SUM(N136,N138)</f>
        <v>0</v>
      </c>
      <c r="O135" s="89">
        <f>SUM(O136,O138)</f>
        <v>60</v>
      </c>
      <c r="P135" s="89">
        <f>SUM(P136,P138)</f>
        <v>60</v>
      </c>
      <c r="Q135" s="89">
        <f>SUM(Q136,Q138)</f>
        <v>60</v>
      </c>
    </row>
    <row r="136" spans="1:17" ht="158.25" customHeight="1" outlineLevel="3">
      <c r="A136" s="87" t="s">
        <v>592</v>
      </c>
      <c r="B136" s="86" t="s">
        <v>566</v>
      </c>
      <c r="C136" s="86" t="s">
        <v>509</v>
      </c>
      <c r="D136" s="86" t="s">
        <v>172</v>
      </c>
      <c r="E136" s="86" t="s">
        <v>72</v>
      </c>
      <c r="F136" s="86"/>
      <c r="G136" s="86"/>
      <c r="H136" s="86"/>
      <c r="I136" s="86"/>
      <c r="J136" s="85">
        <f>SUM(J137)</f>
        <v>10</v>
      </c>
      <c r="K136" s="85">
        <f>SUM(K137)</f>
        <v>60</v>
      </c>
      <c r="L136" s="85">
        <f>SUM(L137)</f>
        <v>0</v>
      </c>
      <c r="M136" s="85">
        <f>SUM(M137)</f>
        <v>60</v>
      </c>
      <c r="N136" s="85">
        <f>SUM(N137)</f>
        <v>0</v>
      </c>
      <c r="O136" s="85">
        <f>SUM(O137)</f>
        <v>60</v>
      </c>
      <c r="P136" s="85">
        <f>SUM(P137)</f>
        <v>60</v>
      </c>
      <c r="Q136" s="85">
        <f>SUM(Q137)</f>
        <v>60</v>
      </c>
    </row>
    <row r="137" spans="1:17" ht="47.25" outlineLevel="4">
      <c r="A137" s="87" t="s">
        <v>464</v>
      </c>
      <c r="B137" s="86" t="s">
        <v>566</v>
      </c>
      <c r="C137" s="86" t="s">
        <v>509</v>
      </c>
      <c r="D137" s="86" t="s">
        <v>172</v>
      </c>
      <c r="E137" s="86" t="s">
        <v>70</v>
      </c>
      <c r="F137" s="86"/>
      <c r="G137" s="86"/>
      <c r="H137" s="86"/>
      <c r="I137" s="86"/>
      <c r="J137" s="85">
        <v>10</v>
      </c>
      <c r="K137" s="85">
        <v>60</v>
      </c>
      <c r="L137" s="85">
        <v>0</v>
      </c>
      <c r="M137" s="85">
        <v>60</v>
      </c>
      <c r="N137" s="85">
        <v>0</v>
      </c>
      <c r="O137" s="85">
        <v>60</v>
      </c>
      <c r="P137" s="85">
        <v>60</v>
      </c>
      <c r="Q137" s="85">
        <v>60</v>
      </c>
    </row>
    <row r="138" spans="1:17" ht="265.5" customHeight="1" outlineLevel="4">
      <c r="A138" s="87" t="s">
        <v>170</v>
      </c>
      <c r="B138" s="86" t="s">
        <v>566</v>
      </c>
      <c r="C138" s="86" t="s">
        <v>509</v>
      </c>
      <c r="D138" s="86" t="s">
        <v>169</v>
      </c>
      <c r="E138" s="86" t="s">
        <v>72</v>
      </c>
      <c r="F138" s="86"/>
      <c r="G138" s="86"/>
      <c r="H138" s="86"/>
      <c r="I138" s="86"/>
      <c r="J138" s="85">
        <f>SUM(J139)</f>
        <v>30</v>
      </c>
      <c r="K138" s="85">
        <f>SUM(K139)</f>
        <v>0</v>
      </c>
      <c r="L138" s="85">
        <f>SUM(L139)</f>
        <v>0</v>
      </c>
      <c r="M138" s="85">
        <f>SUM(M139)</f>
        <v>0</v>
      </c>
      <c r="N138" s="85">
        <f>SUM(N139)</f>
        <v>0</v>
      </c>
      <c r="O138" s="85">
        <f>SUM(O139)</f>
        <v>0</v>
      </c>
      <c r="P138" s="85">
        <f>SUM(P139)</f>
        <v>0</v>
      </c>
      <c r="Q138" s="85">
        <f>SUM(Q139)</f>
        <v>0</v>
      </c>
    </row>
    <row r="139" spans="1:17" ht="47.25" outlineLevel="4">
      <c r="A139" s="87" t="s">
        <v>531</v>
      </c>
      <c r="B139" s="86" t="s">
        <v>566</v>
      </c>
      <c r="C139" s="86" t="s">
        <v>509</v>
      </c>
      <c r="D139" s="86" t="s">
        <v>169</v>
      </c>
      <c r="E139" s="86" t="s">
        <v>70</v>
      </c>
      <c r="F139" s="86"/>
      <c r="G139" s="86"/>
      <c r="H139" s="86"/>
      <c r="I139" s="86"/>
      <c r="J139" s="85">
        <v>30</v>
      </c>
      <c r="K139" s="85"/>
      <c r="L139" s="85"/>
      <c r="M139" s="85"/>
      <c r="N139" s="85"/>
      <c r="O139" s="85"/>
      <c r="P139" s="85"/>
      <c r="Q139" s="85"/>
    </row>
    <row r="140" spans="1:17" ht="31.5" outlineLevel="2">
      <c r="A140" s="91" t="s">
        <v>508</v>
      </c>
      <c r="B140" s="90" t="s">
        <v>566</v>
      </c>
      <c r="C140" s="90" t="s">
        <v>502</v>
      </c>
      <c r="D140" s="90" t="s">
        <v>467</v>
      </c>
      <c r="E140" s="90" t="s">
        <v>72</v>
      </c>
      <c r="F140" s="86"/>
      <c r="G140" s="86"/>
      <c r="H140" s="86"/>
      <c r="I140" s="86"/>
      <c r="J140" s="89">
        <f>SUM(J141,J143,J145,J147,J149,J151,J153,J155,J157,J159)</f>
        <v>84.5</v>
      </c>
      <c r="K140" s="89">
        <f>SUM(K141,K143,K145,K147,K149,K151,K153,K155,K157,K159)</f>
        <v>148</v>
      </c>
      <c r="L140" s="89">
        <f>SUM(L141,L143,L145,L147,L149,L151,L153,L155,L157,L159)</f>
        <v>0</v>
      </c>
      <c r="M140" s="89">
        <f>SUM(M141,M143,M145,M147,M149,M151,M153,M155,M157,M159)</f>
        <v>148</v>
      </c>
      <c r="N140" s="89">
        <f>SUM(N141,N143,N145,N147,N149,N151,N153,N155,N157,N159)</f>
        <v>0</v>
      </c>
      <c r="O140" s="89">
        <f>SUM(O141,O143,O145,O147,O149,O151,O153,O155,O157,O159)</f>
        <v>148</v>
      </c>
      <c r="P140" s="89">
        <f>SUM(P141,P143,P145,P147,P149,P151,P153,P155,P157,P159)</f>
        <v>100.3</v>
      </c>
      <c r="Q140" s="89">
        <f>SUM(Q141,Q143,Q145,Q147,Q149,Q151,Q153,Q155,Q157,Q159)</f>
        <v>169.2</v>
      </c>
    </row>
    <row r="141" spans="1:17" ht="193.5" customHeight="1" outlineLevel="3">
      <c r="A141" s="87" t="s">
        <v>591</v>
      </c>
      <c r="B141" s="86" t="s">
        <v>566</v>
      </c>
      <c r="C141" s="86" t="s">
        <v>502</v>
      </c>
      <c r="D141" s="86" t="s">
        <v>258</v>
      </c>
      <c r="E141" s="86" t="s">
        <v>72</v>
      </c>
      <c r="F141" s="86"/>
      <c r="G141" s="86"/>
      <c r="H141" s="86"/>
      <c r="I141" s="86"/>
      <c r="J141" s="85">
        <f>SUM(J142)</f>
        <v>30.8</v>
      </c>
      <c r="K141" s="85">
        <f>SUM(K142)</f>
        <v>46</v>
      </c>
      <c r="L141" s="85">
        <f>SUM(L142)</f>
        <v>0</v>
      </c>
      <c r="M141" s="85">
        <f>SUM(M142)</f>
        <v>46</v>
      </c>
      <c r="N141" s="85">
        <f>SUM(N142)</f>
        <v>0</v>
      </c>
      <c r="O141" s="85">
        <f>SUM(O142)</f>
        <v>46</v>
      </c>
      <c r="P141" s="85">
        <f>SUM(P142)</f>
        <v>30</v>
      </c>
      <c r="Q141" s="85">
        <f>SUM(Q142)</f>
        <v>51</v>
      </c>
    </row>
    <row r="142" spans="1:17" ht="47.25" outlineLevel="4">
      <c r="A142" s="87" t="s">
        <v>464</v>
      </c>
      <c r="B142" s="86" t="s">
        <v>566</v>
      </c>
      <c r="C142" s="86" t="s">
        <v>502</v>
      </c>
      <c r="D142" s="86" t="s">
        <v>258</v>
      </c>
      <c r="E142" s="86" t="s">
        <v>70</v>
      </c>
      <c r="F142" s="86"/>
      <c r="G142" s="86"/>
      <c r="H142" s="86"/>
      <c r="I142" s="86"/>
      <c r="J142" s="85">
        <v>30.8</v>
      </c>
      <c r="K142" s="85">
        <v>46</v>
      </c>
      <c r="L142" s="85">
        <v>0</v>
      </c>
      <c r="M142" s="85">
        <v>46</v>
      </c>
      <c r="N142" s="85">
        <v>0</v>
      </c>
      <c r="O142" s="85">
        <v>46</v>
      </c>
      <c r="P142" s="85">
        <v>30</v>
      </c>
      <c r="Q142" s="85">
        <v>51</v>
      </c>
    </row>
    <row r="143" spans="1:17" ht="173.25" outlineLevel="3">
      <c r="A143" s="87" t="s">
        <v>590</v>
      </c>
      <c r="B143" s="86" t="s">
        <v>566</v>
      </c>
      <c r="C143" s="86" t="s">
        <v>502</v>
      </c>
      <c r="D143" s="86" t="s">
        <v>256</v>
      </c>
      <c r="E143" s="86" t="s">
        <v>72</v>
      </c>
      <c r="F143" s="86"/>
      <c r="G143" s="86"/>
      <c r="H143" s="86"/>
      <c r="I143" s="86"/>
      <c r="J143" s="85">
        <f>SUM(J144)</f>
        <v>13</v>
      </c>
      <c r="K143" s="85">
        <f>SUM(K144)</f>
        <v>28</v>
      </c>
      <c r="L143" s="85">
        <f>SUM(L144)</f>
        <v>0</v>
      </c>
      <c r="M143" s="85">
        <f>SUM(M144)</f>
        <v>28</v>
      </c>
      <c r="N143" s="85">
        <f>SUM(N144)</f>
        <v>0</v>
      </c>
      <c r="O143" s="85">
        <f>SUM(O144)</f>
        <v>28</v>
      </c>
      <c r="P143" s="85">
        <f>SUM(P144)</f>
        <v>20</v>
      </c>
      <c r="Q143" s="85">
        <f>SUM(Q144)</f>
        <v>35</v>
      </c>
    </row>
    <row r="144" spans="1:17" ht="47.25" outlineLevel="4">
      <c r="A144" s="87" t="s">
        <v>464</v>
      </c>
      <c r="B144" s="86" t="s">
        <v>566</v>
      </c>
      <c r="C144" s="86" t="s">
        <v>502</v>
      </c>
      <c r="D144" s="86" t="s">
        <v>256</v>
      </c>
      <c r="E144" s="86" t="s">
        <v>70</v>
      </c>
      <c r="F144" s="86"/>
      <c r="G144" s="86"/>
      <c r="H144" s="86"/>
      <c r="I144" s="86"/>
      <c r="J144" s="85">
        <v>13</v>
      </c>
      <c r="K144" s="85">
        <v>28</v>
      </c>
      <c r="L144" s="85">
        <v>0</v>
      </c>
      <c r="M144" s="85">
        <v>28</v>
      </c>
      <c r="N144" s="85">
        <v>0</v>
      </c>
      <c r="O144" s="85">
        <v>28</v>
      </c>
      <c r="P144" s="85">
        <v>20</v>
      </c>
      <c r="Q144" s="85">
        <v>35</v>
      </c>
    </row>
    <row r="145" spans="1:17" ht="205.5" customHeight="1" outlineLevel="3">
      <c r="A145" s="87" t="s">
        <v>589</v>
      </c>
      <c r="B145" s="86" t="s">
        <v>566</v>
      </c>
      <c r="C145" s="86" t="s">
        <v>502</v>
      </c>
      <c r="D145" s="86" t="s">
        <v>254</v>
      </c>
      <c r="E145" s="86" t="s">
        <v>72</v>
      </c>
      <c r="F145" s="86"/>
      <c r="G145" s="86"/>
      <c r="H145" s="86"/>
      <c r="I145" s="86"/>
      <c r="J145" s="85">
        <f>SUM(J146)</f>
        <v>5</v>
      </c>
      <c r="K145" s="85">
        <f>SUM(K146)</f>
        <v>15</v>
      </c>
      <c r="L145" s="85">
        <f>SUM(L146)</f>
        <v>0</v>
      </c>
      <c r="M145" s="85">
        <f>SUM(M146)</f>
        <v>15</v>
      </c>
      <c r="N145" s="85">
        <f>SUM(N146)</f>
        <v>0</v>
      </c>
      <c r="O145" s="85">
        <f>SUM(O146)</f>
        <v>15</v>
      </c>
      <c r="P145" s="85">
        <f>SUM(P146)</f>
        <v>10</v>
      </c>
      <c r="Q145" s="85">
        <f>SUM(Q146)</f>
        <v>17</v>
      </c>
    </row>
    <row r="146" spans="1:17" ht="47.25" outlineLevel="4">
      <c r="A146" s="87" t="s">
        <v>464</v>
      </c>
      <c r="B146" s="86" t="s">
        <v>566</v>
      </c>
      <c r="C146" s="86" t="s">
        <v>502</v>
      </c>
      <c r="D146" s="86" t="s">
        <v>254</v>
      </c>
      <c r="E146" s="86" t="s">
        <v>70</v>
      </c>
      <c r="F146" s="86"/>
      <c r="G146" s="86"/>
      <c r="H146" s="86"/>
      <c r="I146" s="86"/>
      <c r="J146" s="85">
        <v>5</v>
      </c>
      <c r="K146" s="85">
        <v>15</v>
      </c>
      <c r="L146" s="85">
        <v>0</v>
      </c>
      <c r="M146" s="85">
        <v>15</v>
      </c>
      <c r="N146" s="85">
        <v>0</v>
      </c>
      <c r="O146" s="85">
        <v>15</v>
      </c>
      <c r="P146" s="85">
        <v>10</v>
      </c>
      <c r="Q146" s="85">
        <v>17</v>
      </c>
    </row>
    <row r="147" spans="1:17" ht="158.25" customHeight="1" outlineLevel="3">
      <c r="A147" s="87" t="s">
        <v>588</v>
      </c>
      <c r="B147" s="86" t="s">
        <v>566</v>
      </c>
      <c r="C147" s="86" t="s">
        <v>502</v>
      </c>
      <c r="D147" s="86" t="s">
        <v>252</v>
      </c>
      <c r="E147" s="86" t="s">
        <v>72</v>
      </c>
      <c r="F147" s="86"/>
      <c r="G147" s="86"/>
      <c r="H147" s="86"/>
      <c r="I147" s="86"/>
      <c r="J147" s="85">
        <f>SUM(J148)</f>
        <v>3</v>
      </c>
      <c r="K147" s="85">
        <f>SUM(K148)</f>
        <v>8</v>
      </c>
      <c r="L147" s="85">
        <f>SUM(L148)</f>
        <v>0</v>
      </c>
      <c r="M147" s="85">
        <f>SUM(M148)</f>
        <v>8</v>
      </c>
      <c r="N147" s="85">
        <f>SUM(N148)</f>
        <v>0</v>
      </c>
      <c r="O147" s="85">
        <f>SUM(O148)</f>
        <v>8</v>
      </c>
      <c r="P147" s="85">
        <f>SUM(P148)</f>
        <v>6</v>
      </c>
      <c r="Q147" s="85">
        <f>SUM(Q148)</f>
        <v>10</v>
      </c>
    </row>
    <row r="148" spans="1:17" ht="47.25" outlineLevel="4">
      <c r="A148" s="87" t="s">
        <v>464</v>
      </c>
      <c r="B148" s="86" t="s">
        <v>566</v>
      </c>
      <c r="C148" s="86" t="s">
        <v>502</v>
      </c>
      <c r="D148" s="86" t="s">
        <v>252</v>
      </c>
      <c r="E148" s="86" t="s">
        <v>70</v>
      </c>
      <c r="F148" s="86"/>
      <c r="G148" s="86"/>
      <c r="H148" s="86"/>
      <c r="I148" s="86"/>
      <c r="J148" s="85">
        <v>3</v>
      </c>
      <c r="K148" s="85">
        <v>8</v>
      </c>
      <c r="L148" s="85">
        <v>0</v>
      </c>
      <c r="M148" s="85">
        <v>8</v>
      </c>
      <c r="N148" s="85">
        <v>0</v>
      </c>
      <c r="O148" s="85">
        <v>8</v>
      </c>
      <c r="P148" s="85">
        <v>6</v>
      </c>
      <c r="Q148" s="85">
        <v>10</v>
      </c>
    </row>
    <row r="149" spans="1:17" ht="207.75" customHeight="1" outlineLevel="3">
      <c r="A149" s="87" t="s">
        <v>587</v>
      </c>
      <c r="B149" s="86" t="s">
        <v>566</v>
      </c>
      <c r="C149" s="86" t="s">
        <v>502</v>
      </c>
      <c r="D149" s="86" t="s">
        <v>250</v>
      </c>
      <c r="E149" s="86" t="s">
        <v>72</v>
      </c>
      <c r="F149" s="86"/>
      <c r="G149" s="86"/>
      <c r="H149" s="86"/>
      <c r="I149" s="86"/>
      <c r="J149" s="85">
        <f>SUM(J150)</f>
        <v>18</v>
      </c>
      <c r="K149" s="85">
        <f>SUM(K150)</f>
        <v>17</v>
      </c>
      <c r="L149" s="85">
        <f>SUM(L150)</f>
        <v>0</v>
      </c>
      <c r="M149" s="85">
        <f>SUM(M150)</f>
        <v>17</v>
      </c>
      <c r="N149" s="85">
        <f>SUM(N150)</f>
        <v>0</v>
      </c>
      <c r="O149" s="85">
        <f>SUM(O150)</f>
        <v>17</v>
      </c>
      <c r="P149" s="85">
        <f>SUM(P150)</f>
        <v>12</v>
      </c>
      <c r="Q149" s="85">
        <f>SUM(Q150)</f>
        <v>20</v>
      </c>
    </row>
    <row r="150" spans="1:17" ht="47.25" outlineLevel="4">
      <c r="A150" s="87" t="s">
        <v>464</v>
      </c>
      <c r="B150" s="86" t="s">
        <v>566</v>
      </c>
      <c r="C150" s="86" t="s">
        <v>502</v>
      </c>
      <c r="D150" s="86" t="s">
        <v>250</v>
      </c>
      <c r="E150" s="86" t="s">
        <v>70</v>
      </c>
      <c r="F150" s="86"/>
      <c r="G150" s="86"/>
      <c r="H150" s="86"/>
      <c r="I150" s="86"/>
      <c r="J150" s="85">
        <v>18</v>
      </c>
      <c r="K150" s="85">
        <v>17</v>
      </c>
      <c r="L150" s="85">
        <v>0</v>
      </c>
      <c r="M150" s="85">
        <v>17</v>
      </c>
      <c r="N150" s="85">
        <v>0</v>
      </c>
      <c r="O150" s="85">
        <v>17</v>
      </c>
      <c r="P150" s="85">
        <v>12</v>
      </c>
      <c r="Q150" s="85">
        <v>20</v>
      </c>
    </row>
    <row r="151" spans="1:17" ht="222.75" customHeight="1" outlineLevel="3">
      <c r="A151" s="87" t="s">
        <v>586</v>
      </c>
      <c r="B151" s="86" t="s">
        <v>566</v>
      </c>
      <c r="C151" s="86" t="s">
        <v>502</v>
      </c>
      <c r="D151" s="86" t="s">
        <v>248</v>
      </c>
      <c r="E151" s="86" t="s">
        <v>72</v>
      </c>
      <c r="F151" s="86"/>
      <c r="G151" s="86"/>
      <c r="H151" s="86"/>
      <c r="I151" s="86"/>
      <c r="J151" s="85">
        <f>SUM(J152)</f>
        <v>0</v>
      </c>
      <c r="K151" s="85">
        <f>SUM(K152)</f>
        <v>1</v>
      </c>
      <c r="L151" s="85">
        <f>SUM(L152)</f>
        <v>0</v>
      </c>
      <c r="M151" s="85">
        <f>SUM(M152)</f>
        <v>1</v>
      </c>
      <c r="N151" s="85">
        <f>SUM(N152)</f>
        <v>0</v>
      </c>
      <c r="O151" s="85">
        <f>SUM(O152)</f>
        <v>1</v>
      </c>
      <c r="P151" s="85">
        <f>SUM(P152)</f>
        <v>1</v>
      </c>
      <c r="Q151" s="85">
        <f>SUM(Q152)</f>
        <v>2</v>
      </c>
    </row>
    <row r="152" spans="1:17" ht="47.25" outlineLevel="4">
      <c r="A152" s="87" t="s">
        <v>464</v>
      </c>
      <c r="B152" s="86" t="s">
        <v>566</v>
      </c>
      <c r="C152" s="86" t="s">
        <v>502</v>
      </c>
      <c r="D152" s="86" t="s">
        <v>248</v>
      </c>
      <c r="E152" s="86" t="s">
        <v>70</v>
      </c>
      <c r="F152" s="86"/>
      <c r="G152" s="86"/>
      <c r="H152" s="86"/>
      <c r="I152" s="86"/>
      <c r="J152" s="85"/>
      <c r="K152" s="85">
        <v>1</v>
      </c>
      <c r="L152" s="85">
        <v>0</v>
      </c>
      <c r="M152" s="85">
        <v>1</v>
      </c>
      <c r="N152" s="85">
        <v>0</v>
      </c>
      <c r="O152" s="85">
        <v>1</v>
      </c>
      <c r="P152" s="85">
        <v>1</v>
      </c>
      <c r="Q152" s="85">
        <v>2</v>
      </c>
    </row>
    <row r="153" spans="1:17" ht="189.75" customHeight="1" outlineLevel="3">
      <c r="A153" s="87" t="s">
        <v>585</v>
      </c>
      <c r="B153" s="86" t="s">
        <v>566</v>
      </c>
      <c r="C153" s="86" t="s">
        <v>502</v>
      </c>
      <c r="D153" s="86" t="s">
        <v>246</v>
      </c>
      <c r="E153" s="86" t="s">
        <v>72</v>
      </c>
      <c r="F153" s="86"/>
      <c r="G153" s="86"/>
      <c r="H153" s="86"/>
      <c r="I153" s="86"/>
      <c r="J153" s="85">
        <f>SUM(J154)</f>
        <v>0</v>
      </c>
      <c r="K153" s="85">
        <f>SUM(K154)</f>
        <v>1</v>
      </c>
      <c r="L153" s="85">
        <f>SUM(L154)</f>
        <v>0</v>
      </c>
      <c r="M153" s="85">
        <f>SUM(M154)</f>
        <v>1</v>
      </c>
      <c r="N153" s="85">
        <f>SUM(N154)</f>
        <v>0</v>
      </c>
      <c r="O153" s="85">
        <f>SUM(O154)</f>
        <v>1</v>
      </c>
      <c r="P153" s="85">
        <f>SUM(P154)</f>
        <v>1</v>
      </c>
      <c r="Q153" s="85">
        <f>SUM(Q154)</f>
        <v>1</v>
      </c>
    </row>
    <row r="154" spans="1:17" ht="47.25" outlineLevel="4">
      <c r="A154" s="87" t="s">
        <v>464</v>
      </c>
      <c r="B154" s="86" t="s">
        <v>566</v>
      </c>
      <c r="C154" s="86" t="s">
        <v>502</v>
      </c>
      <c r="D154" s="86" t="s">
        <v>246</v>
      </c>
      <c r="E154" s="86" t="s">
        <v>70</v>
      </c>
      <c r="F154" s="86"/>
      <c r="G154" s="86"/>
      <c r="H154" s="86"/>
      <c r="I154" s="86"/>
      <c r="J154" s="85"/>
      <c r="K154" s="85">
        <v>1</v>
      </c>
      <c r="L154" s="85">
        <v>0</v>
      </c>
      <c r="M154" s="85">
        <v>1</v>
      </c>
      <c r="N154" s="85">
        <v>0</v>
      </c>
      <c r="O154" s="85">
        <v>1</v>
      </c>
      <c r="P154" s="85">
        <v>1</v>
      </c>
      <c r="Q154" s="85">
        <v>1</v>
      </c>
    </row>
    <row r="155" spans="1:17" ht="205.5" customHeight="1" outlineLevel="3">
      <c r="A155" s="87" t="s">
        <v>584</v>
      </c>
      <c r="B155" s="86" t="s">
        <v>566</v>
      </c>
      <c r="C155" s="86" t="s">
        <v>502</v>
      </c>
      <c r="D155" s="86" t="s">
        <v>239</v>
      </c>
      <c r="E155" s="86" t="s">
        <v>72</v>
      </c>
      <c r="F155" s="86"/>
      <c r="G155" s="86"/>
      <c r="H155" s="86"/>
      <c r="I155" s="86"/>
      <c r="J155" s="85">
        <f>SUM(J156)</f>
        <v>0</v>
      </c>
      <c r="K155" s="85">
        <f>SUM(K156)</f>
        <v>6</v>
      </c>
      <c r="L155" s="85">
        <f>SUM(L156)</f>
        <v>0</v>
      </c>
      <c r="M155" s="85">
        <f>SUM(M156)</f>
        <v>6</v>
      </c>
      <c r="N155" s="85">
        <f>SUM(N156)</f>
        <v>0</v>
      </c>
      <c r="O155" s="85">
        <f>SUM(O156)</f>
        <v>6</v>
      </c>
      <c r="P155" s="85">
        <f>SUM(P156)</f>
        <v>4</v>
      </c>
      <c r="Q155" s="85">
        <f>SUM(Q156)</f>
        <v>6</v>
      </c>
    </row>
    <row r="156" spans="1:17" ht="47.25" outlineLevel="4">
      <c r="A156" s="87" t="s">
        <v>464</v>
      </c>
      <c r="B156" s="86" t="s">
        <v>566</v>
      </c>
      <c r="C156" s="86" t="s">
        <v>502</v>
      </c>
      <c r="D156" s="86" t="s">
        <v>239</v>
      </c>
      <c r="E156" s="86" t="s">
        <v>70</v>
      </c>
      <c r="F156" s="86"/>
      <c r="G156" s="86"/>
      <c r="H156" s="86"/>
      <c r="I156" s="86"/>
      <c r="J156" s="85"/>
      <c r="K156" s="85">
        <v>6</v>
      </c>
      <c r="L156" s="85">
        <v>0</v>
      </c>
      <c r="M156" s="85">
        <v>6</v>
      </c>
      <c r="N156" s="85">
        <v>0</v>
      </c>
      <c r="O156" s="85">
        <v>6</v>
      </c>
      <c r="P156" s="85">
        <v>4</v>
      </c>
      <c r="Q156" s="85">
        <v>6</v>
      </c>
    </row>
    <row r="157" spans="1:17" ht="204" customHeight="1" outlineLevel="3">
      <c r="A157" s="87" t="s">
        <v>583</v>
      </c>
      <c r="B157" s="86" t="s">
        <v>566</v>
      </c>
      <c r="C157" s="86" t="s">
        <v>502</v>
      </c>
      <c r="D157" s="86" t="s">
        <v>237</v>
      </c>
      <c r="E157" s="86" t="s">
        <v>72</v>
      </c>
      <c r="F157" s="86"/>
      <c r="G157" s="86"/>
      <c r="H157" s="86"/>
      <c r="I157" s="86"/>
      <c r="J157" s="85">
        <f>SUM(J158)</f>
        <v>14.7</v>
      </c>
      <c r="K157" s="85">
        <f>SUM(K158)</f>
        <v>21</v>
      </c>
      <c r="L157" s="85">
        <f>SUM(L158)</f>
        <v>0</v>
      </c>
      <c r="M157" s="85">
        <f>SUM(M158)</f>
        <v>21</v>
      </c>
      <c r="N157" s="85">
        <f>SUM(N158)</f>
        <v>0</v>
      </c>
      <c r="O157" s="85">
        <f>SUM(O158)</f>
        <v>21</v>
      </c>
      <c r="P157" s="85">
        <f>SUM(P158)</f>
        <v>15</v>
      </c>
      <c r="Q157" s="85">
        <f>SUM(Q158)</f>
        <v>22</v>
      </c>
    </row>
    <row r="158" spans="1:17" ht="47.25" outlineLevel="4">
      <c r="A158" s="87" t="s">
        <v>464</v>
      </c>
      <c r="B158" s="86" t="s">
        <v>566</v>
      </c>
      <c r="C158" s="86" t="s">
        <v>502</v>
      </c>
      <c r="D158" s="86" t="s">
        <v>237</v>
      </c>
      <c r="E158" s="86" t="s">
        <v>70</v>
      </c>
      <c r="F158" s="86"/>
      <c r="G158" s="86"/>
      <c r="H158" s="86"/>
      <c r="I158" s="86"/>
      <c r="J158" s="85">
        <v>14.7</v>
      </c>
      <c r="K158" s="85">
        <v>21</v>
      </c>
      <c r="L158" s="85">
        <v>0</v>
      </c>
      <c r="M158" s="85">
        <v>21</v>
      </c>
      <c r="N158" s="85">
        <v>0</v>
      </c>
      <c r="O158" s="85">
        <v>21</v>
      </c>
      <c r="P158" s="85">
        <v>15</v>
      </c>
      <c r="Q158" s="85">
        <v>22</v>
      </c>
    </row>
    <row r="159" spans="1:17" ht="235.5" customHeight="1" outlineLevel="3">
      <c r="A159" s="87" t="s">
        <v>582</v>
      </c>
      <c r="B159" s="86" t="s">
        <v>566</v>
      </c>
      <c r="C159" s="86" t="s">
        <v>502</v>
      </c>
      <c r="D159" s="86" t="s">
        <v>235</v>
      </c>
      <c r="E159" s="86" t="s">
        <v>72</v>
      </c>
      <c r="F159" s="86"/>
      <c r="G159" s="86"/>
      <c r="H159" s="86"/>
      <c r="I159" s="86"/>
      <c r="J159" s="85">
        <f>SUM(J160)</f>
        <v>0</v>
      </c>
      <c r="K159" s="85">
        <f>SUM(K160)</f>
        <v>5</v>
      </c>
      <c r="L159" s="85">
        <f>SUM(L160)</f>
        <v>0</v>
      </c>
      <c r="M159" s="85">
        <f>SUM(M160)</f>
        <v>5</v>
      </c>
      <c r="N159" s="85">
        <f>SUM(N160)</f>
        <v>0</v>
      </c>
      <c r="O159" s="85">
        <f>SUM(O160)</f>
        <v>5</v>
      </c>
      <c r="P159" s="85">
        <f>SUM(P160)</f>
        <v>1.3</v>
      </c>
      <c r="Q159" s="85">
        <f>SUM(Q160)</f>
        <v>5.2</v>
      </c>
    </row>
    <row r="160" spans="1:17" ht="47.25" outlineLevel="4">
      <c r="A160" s="87" t="s">
        <v>464</v>
      </c>
      <c r="B160" s="86" t="s">
        <v>566</v>
      </c>
      <c r="C160" s="86" t="s">
        <v>502</v>
      </c>
      <c r="D160" s="86" t="s">
        <v>235</v>
      </c>
      <c r="E160" s="86" t="s">
        <v>70</v>
      </c>
      <c r="F160" s="86"/>
      <c r="G160" s="86"/>
      <c r="H160" s="86"/>
      <c r="I160" s="86"/>
      <c r="J160" s="85"/>
      <c r="K160" s="85">
        <v>5</v>
      </c>
      <c r="L160" s="85">
        <v>0</v>
      </c>
      <c r="M160" s="85">
        <v>5</v>
      </c>
      <c r="N160" s="85">
        <v>0</v>
      </c>
      <c r="O160" s="85">
        <v>5</v>
      </c>
      <c r="P160" s="85">
        <v>1.3</v>
      </c>
      <c r="Q160" s="85">
        <v>5.2</v>
      </c>
    </row>
    <row r="161" spans="1:17" ht="15.75" outlineLevel="1">
      <c r="A161" s="91" t="s">
        <v>489</v>
      </c>
      <c r="B161" s="90" t="s">
        <v>566</v>
      </c>
      <c r="C161" s="90" t="s">
        <v>488</v>
      </c>
      <c r="D161" s="90" t="s">
        <v>467</v>
      </c>
      <c r="E161" s="90" t="s">
        <v>72</v>
      </c>
      <c r="F161" s="86"/>
      <c r="G161" s="86"/>
      <c r="H161" s="86"/>
      <c r="I161" s="86"/>
      <c r="J161" s="96">
        <f>SUM(J162,J175,)</f>
        <v>4283.63058</v>
      </c>
      <c r="K161" s="96">
        <f>SUM(K162,K175,)</f>
        <v>627.9000000000001</v>
      </c>
      <c r="L161" s="96">
        <f>SUM(L162,L175,)</f>
        <v>0</v>
      </c>
      <c r="M161" s="96">
        <f>SUM(M162,M175,)</f>
        <v>627.9000000000001</v>
      </c>
      <c r="N161" s="96">
        <f>SUM(N162,N175,)</f>
        <v>0</v>
      </c>
      <c r="O161" s="96">
        <f>SUM(O162,O175,)</f>
        <v>627.9000000000001</v>
      </c>
      <c r="P161" s="89">
        <f>SUM(P162,P175,)</f>
        <v>711.3</v>
      </c>
      <c r="Q161" s="89">
        <f>SUM(Q162,Q175,)</f>
        <v>191.3</v>
      </c>
    </row>
    <row r="162" spans="1:17" ht="31.5" outlineLevel="2">
      <c r="A162" s="91" t="s">
        <v>487</v>
      </c>
      <c r="B162" s="90" t="s">
        <v>566</v>
      </c>
      <c r="C162" s="90" t="s">
        <v>483</v>
      </c>
      <c r="D162" s="90" t="s">
        <v>467</v>
      </c>
      <c r="E162" s="90" t="s">
        <v>72</v>
      </c>
      <c r="F162" s="86"/>
      <c r="G162" s="86"/>
      <c r="H162" s="86"/>
      <c r="I162" s="86"/>
      <c r="J162" s="96">
        <f>SUM(J163,J165,J167,J169,J171,J173)</f>
        <v>4110.33058</v>
      </c>
      <c r="K162" s="96">
        <f>SUM(K163,K165,K167,K169,K171,K173)</f>
        <v>454.6</v>
      </c>
      <c r="L162" s="96">
        <f>SUM(L163,L165,L167,L169,L171,L173)</f>
        <v>0</v>
      </c>
      <c r="M162" s="96">
        <f>SUM(M163,M165,M167,M169,M171,M173)</f>
        <v>454.6</v>
      </c>
      <c r="N162" s="96">
        <f>SUM(N163,N165,N167,N169,N171,N173)</f>
        <v>0</v>
      </c>
      <c r="O162" s="96">
        <f>SUM(O163,O165,O167,O169,O171,O173)</f>
        <v>454.6</v>
      </c>
      <c r="P162" s="89">
        <f>SUM(P163,P165,P167,P169,P171,P173)</f>
        <v>538</v>
      </c>
      <c r="Q162" s="89">
        <f>SUM(Q163,Q165,Q167,Q169,Q171,Q173)</f>
        <v>18</v>
      </c>
    </row>
    <row r="163" spans="1:17" ht="220.5" customHeight="1" outlineLevel="2">
      <c r="A163" s="87" t="s">
        <v>581</v>
      </c>
      <c r="B163" s="86" t="s">
        <v>566</v>
      </c>
      <c r="C163" s="86" t="s">
        <v>483</v>
      </c>
      <c r="D163" s="86" t="s">
        <v>324</v>
      </c>
      <c r="E163" s="86" t="s">
        <v>72</v>
      </c>
      <c r="F163" s="86"/>
      <c r="G163" s="86"/>
      <c r="H163" s="86"/>
      <c r="I163" s="86"/>
      <c r="J163" s="95">
        <f>SUM(J164)</f>
        <v>1369.1385</v>
      </c>
      <c r="K163" s="95">
        <f>SUM(K164)</f>
        <v>0</v>
      </c>
      <c r="L163" s="95">
        <f>SUM(L164)</f>
        <v>0</v>
      </c>
      <c r="M163" s="95">
        <f>SUM(M164)</f>
        <v>0</v>
      </c>
      <c r="N163" s="95">
        <f>SUM(N164)</f>
        <v>0</v>
      </c>
      <c r="O163" s="95">
        <f>SUM(O164)</f>
        <v>0</v>
      </c>
      <c r="P163" s="85">
        <f>SUM(P164)</f>
        <v>0</v>
      </c>
      <c r="Q163" s="85">
        <f>SUM(Q164)</f>
        <v>0</v>
      </c>
    </row>
    <row r="164" spans="1:17" ht="31.5" outlineLevel="2">
      <c r="A164" s="87" t="s">
        <v>312</v>
      </c>
      <c r="B164" s="86" t="s">
        <v>566</v>
      </c>
      <c r="C164" s="86" t="s">
        <v>483</v>
      </c>
      <c r="D164" s="86" t="s">
        <v>324</v>
      </c>
      <c r="E164" s="86" t="s">
        <v>161</v>
      </c>
      <c r="F164" s="86"/>
      <c r="G164" s="86"/>
      <c r="H164" s="86"/>
      <c r="I164" s="86"/>
      <c r="J164" s="95">
        <v>1369.1385</v>
      </c>
      <c r="K164" s="96"/>
      <c r="L164" s="96"/>
      <c r="M164" s="96"/>
      <c r="N164" s="96"/>
      <c r="O164" s="96"/>
      <c r="P164" s="89"/>
      <c r="Q164" s="89"/>
    </row>
    <row r="165" spans="1:17" ht="206.25" customHeight="1" outlineLevel="3">
      <c r="A165" s="87" t="s">
        <v>580</v>
      </c>
      <c r="B165" s="86" t="s">
        <v>566</v>
      </c>
      <c r="C165" s="86" t="s">
        <v>483</v>
      </c>
      <c r="D165" s="86" t="s">
        <v>322</v>
      </c>
      <c r="E165" s="86" t="s">
        <v>72</v>
      </c>
      <c r="F165" s="86"/>
      <c r="G165" s="86"/>
      <c r="H165" s="86"/>
      <c r="I165" s="86"/>
      <c r="J165" s="95">
        <f>SUM(J166)</f>
        <v>856.12246</v>
      </c>
      <c r="K165" s="85">
        <f>SUM(K166)</f>
        <v>323.2</v>
      </c>
      <c r="L165" s="85">
        <f>SUM(L166)</f>
        <v>0</v>
      </c>
      <c r="M165" s="85">
        <f>SUM(M166)</f>
        <v>323.2</v>
      </c>
      <c r="N165" s="85">
        <f>SUM(N166)</f>
        <v>0</v>
      </c>
      <c r="O165" s="85">
        <f>SUM(O166)</f>
        <v>323.2</v>
      </c>
      <c r="P165" s="85">
        <f>SUM(P166)</f>
        <v>401.2</v>
      </c>
      <c r="Q165" s="85">
        <f>SUM(Q166)</f>
        <v>0</v>
      </c>
    </row>
    <row r="166" spans="1:17" ht="31.5" outlineLevel="4">
      <c r="A166" s="87" t="s">
        <v>480</v>
      </c>
      <c r="B166" s="86" t="s">
        <v>566</v>
      </c>
      <c r="C166" s="86" t="s">
        <v>483</v>
      </c>
      <c r="D166" s="86" t="s">
        <v>322</v>
      </c>
      <c r="E166" s="86" t="s">
        <v>161</v>
      </c>
      <c r="F166" s="86"/>
      <c r="G166" s="86"/>
      <c r="H166" s="86"/>
      <c r="I166" s="86"/>
      <c r="J166" s="95">
        <v>856.12246</v>
      </c>
      <c r="K166" s="85">
        <v>323.2</v>
      </c>
      <c r="L166" s="85">
        <v>0</v>
      </c>
      <c r="M166" s="85">
        <v>323.2</v>
      </c>
      <c r="N166" s="85">
        <v>0</v>
      </c>
      <c r="O166" s="85">
        <v>323.2</v>
      </c>
      <c r="P166" s="85">
        <v>401.2</v>
      </c>
      <c r="Q166" s="85">
        <v>0</v>
      </c>
    </row>
    <row r="167" spans="1:17" ht="205.5" customHeight="1" outlineLevel="4">
      <c r="A167" s="87" t="s">
        <v>579</v>
      </c>
      <c r="B167" s="86" t="s">
        <v>566</v>
      </c>
      <c r="C167" s="86" t="s">
        <v>483</v>
      </c>
      <c r="D167" s="86" t="s">
        <v>319</v>
      </c>
      <c r="E167" s="86" t="s">
        <v>72</v>
      </c>
      <c r="F167" s="86"/>
      <c r="G167" s="86"/>
      <c r="H167" s="86"/>
      <c r="I167" s="86"/>
      <c r="J167" s="95">
        <f>SUM(J168)</f>
        <v>1593.69462</v>
      </c>
      <c r="K167" s="95">
        <f>SUM(K168)</f>
        <v>0</v>
      </c>
      <c r="L167" s="95">
        <f>SUM(L168)</f>
        <v>0</v>
      </c>
      <c r="M167" s="95">
        <f>SUM(M168)</f>
        <v>0</v>
      </c>
      <c r="N167" s="95">
        <f>SUM(N168)</f>
        <v>0</v>
      </c>
      <c r="O167" s="95">
        <f>SUM(O168)</f>
        <v>0</v>
      </c>
      <c r="P167" s="85">
        <f>SUM(P168)</f>
        <v>0</v>
      </c>
      <c r="Q167" s="85">
        <f>SUM(Q168)</f>
        <v>0</v>
      </c>
    </row>
    <row r="168" spans="1:17" ht="31.5" outlineLevel="4">
      <c r="A168" s="87" t="s">
        <v>312</v>
      </c>
      <c r="B168" s="86" t="s">
        <v>566</v>
      </c>
      <c r="C168" s="86" t="s">
        <v>483</v>
      </c>
      <c r="D168" s="86" t="s">
        <v>319</v>
      </c>
      <c r="E168" s="86" t="s">
        <v>161</v>
      </c>
      <c r="F168" s="86"/>
      <c r="G168" s="86"/>
      <c r="H168" s="86"/>
      <c r="I168" s="86"/>
      <c r="J168" s="95">
        <v>1593.69462</v>
      </c>
      <c r="K168" s="85"/>
      <c r="L168" s="85"/>
      <c r="M168" s="85"/>
      <c r="N168" s="85"/>
      <c r="O168" s="85"/>
      <c r="P168" s="85"/>
      <c r="Q168" s="85"/>
    </row>
    <row r="169" spans="1:17" ht="300.75" customHeight="1" outlineLevel="3">
      <c r="A169" s="87" t="s">
        <v>578</v>
      </c>
      <c r="B169" s="86" t="s">
        <v>566</v>
      </c>
      <c r="C169" s="86" t="s">
        <v>483</v>
      </c>
      <c r="D169" s="86" t="s">
        <v>315</v>
      </c>
      <c r="E169" s="86" t="s">
        <v>72</v>
      </c>
      <c r="F169" s="86"/>
      <c r="G169" s="86"/>
      <c r="H169" s="86"/>
      <c r="I169" s="86"/>
      <c r="J169" s="97">
        <f>SUM(J170)</f>
        <v>29.1375</v>
      </c>
      <c r="K169" s="85">
        <f>SUM(K170)</f>
        <v>113.4</v>
      </c>
      <c r="L169" s="85">
        <f>SUM(L170)</f>
        <v>0</v>
      </c>
      <c r="M169" s="85">
        <f>SUM(M170)</f>
        <v>113.4</v>
      </c>
      <c r="N169" s="85">
        <f>SUM(N170)</f>
        <v>0</v>
      </c>
      <c r="O169" s="85">
        <f>SUM(O170)</f>
        <v>113.4</v>
      </c>
      <c r="P169" s="85">
        <f>SUM(P170)</f>
        <v>118.8</v>
      </c>
      <c r="Q169" s="85">
        <f>SUM(Q170)</f>
        <v>0</v>
      </c>
    </row>
    <row r="170" spans="1:17" ht="31.5" outlineLevel="4">
      <c r="A170" s="87" t="s">
        <v>480</v>
      </c>
      <c r="B170" s="86" t="s">
        <v>566</v>
      </c>
      <c r="C170" s="86" t="s">
        <v>483</v>
      </c>
      <c r="D170" s="86" t="s">
        <v>315</v>
      </c>
      <c r="E170" s="86" t="s">
        <v>161</v>
      </c>
      <c r="F170" s="86"/>
      <c r="G170" s="86"/>
      <c r="H170" s="86"/>
      <c r="I170" s="86"/>
      <c r="J170" s="97">
        <v>29.1375</v>
      </c>
      <c r="K170" s="85">
        <v>113.4</v>
      </c>
      <c r="L170" s="85">
        <v>0</v>
      </c>
      <c r="M170" s="85">
        <v>113.4</v>
      </c>
      <c r="N170" s="85">
        <v>0</v>
      </c>
      <c r="O170" s="85">
        <v>113.4</v>
      </c>
      <c r="P170" s="85">
        <v>118.8</v>
      </c>
      <c r="Q170" s="85">
        <v>0</v>
      </c>
    </row>
    <row r="171" spans="1:17" ht="299.25" customHeight="1" outlineLevel="4">
      <c r="A171" s="87" t="s">
        <v>577</v>
      </c>
      <c r="B171" s="86" t="s">
        <v>566</v>
      </c>
      <c r="C171" s="86" t="s">
        <v>483</v>
      </c>
      <c r="D171" s="86" t="s">
        <v>311</v>
      </c>
      <c r="E171" s="86" t="s">
        <v>72</v>
      </c>
      <c r="F171" s="86"/>
      <c r="G171" s="86"/>
      <c r="H171" s="86"/>
      <c r="I171" s="86"/>
      <c r="J171" s="97">
        <f>SUM(J172)</f>
        <v>262.2375</v>
      </c>
      <c r="K171" s="85">
        <f>SUM(K172)</f>
        <v>0</v>
      </c>
      <c r="L171" s="85">
        <f>SUM(L172)</f>
        <v>0</v>
      </c>
      <c r="M171" s="85">
        <f>SUM(M172)</f>
        <v>0</v>
      </c>
      <c r="N171" s="85">
        <f>SUM(N172)</f>
        <v>0</v>
      </c>
      <c r="O171" s="85">
        <f>SUM(O172)</f>
        <v>0</v>
      </c>
      <c r="P171" s="85">
        <f>SUM(P172)</f>
        <v>0</v>
      </c>
      <c r="Q171" s="85">
        <f>SUM(Q172)</f>
        <v>0</v>
      </c>
    </row>
    <row r="172" spans="1:17" ht="31.5" outlineLevel="4">
      <c r="A172" s="87" t="s">
        <v>312</v>
      </c>
      <c r="B172" s="86" t="s">
        <v>566</v>
      </c>
      <c r="C172" s="86" t="s">
        <v>483</v>
      </c>
      <c r="D172" s="86" t="s">
        <v>311</v>
      </c>
      <c r="E172" s="86" t="s">
        <v>161</v>
      </c>
      <c r="F172" s="86"/>
      <c r="G172" s="86"/>
      <c r="H172" s="86"/>
      <c r="I172" s="86"/>
      <c r="J172" s="97">
        <v>262.2375</v>
      </c>
      <c r="K172" s="85"/>
      <c r="L172" s="85"/>
      <c r="M172" s="85"/>
      <c r="N172" s="85"/>
      <c r="O172" s="85"/>
      <c r="P172" s="85"/>
      <c r="Q172" s="85"/>
    </row>
    <row r="173" spans="1:17" ht="225" customHeight="1" outlineLevel="3">
      <c r="A173" s="87" t="s">
        <v>486</v>
      </c>
      <c r="B173" s="86" t="s">
        <v>566</v>
      </c>
      <c r="C173" s="86" t="s">
        <v>483</v>
      </c>
      <c r="D173" s="86" t="s">
        <v>231</v>
      </c>
      <c r="E173" s="86" t="s">
        <v>72</v>
      </c>
      <c r="F173" s="86"/>
      <c r="G173" s="86"/>
      <c r="H173" s="86"/>
      <c r="I173" s="86"/>
      <c r="J173" s="85">
        <f>SUM(J174)</f>
        <v>0</v>
      </c>
      <c r="K173" s="85">
        <f>SUM(K174)</f>
        <v>18</v>
      </c>
      <c r="L173" s="85">
        <f>SUM(L174)</f>
        <v>0</v>
      </c>
      <c r="M173" s="85">
        <f>SUM(M174)</f>
        <v>18</v>
      </c>
      <c r="N173" s="85">
        <f>SUM(N174)</f>
        <v>0</v>
      </c>
      <c r="O173" s="85">
        <f>SUM(O174)</f>
        <v>18</v>
      </c>
      <c r="P173" s="85">
        <f>SUM(P174)</f>
        <v>18</v>
      </c>
      <c r="Q173" s="85">
        <f>SUM(Q174)</f>
        <v>18</v>
      </c>
    </row>
    <row r="174" spans="1:17" ht="31.5" outlineLevel="4">
      <c r="A174" s="87" t="s">
        <v>480</v>
      </c>
      <c r="B174" s="86" t="s">
        <v>566</v>
      </c>
      <c r="C174" s="86" t="s">
        <v>483</v>
      </c>
      <c r="D174" s="86" t="s">
        <v>231</v>
      </c>
      <c r="E174" s="86" t="s">
        <v>161</v>
      </c>
      <c r="F174" s="86"/>
      <c r="G174" s="86"/>
      <c r="H174" s="86"/>
      <c r="I174" s="86"/>
      <c r="J174" s="85"/>
      <c r="K174" s="85">
        <v>18</v>
      </c>
      <c r="L174" s="85">
        <v>0</v>
      </c>
      <c r="M174" s="85">
        <v>18</v>
      </c>
      <c r="N174" s="85">
        <v>0</v>
      </c>
      <c r="O174" s="85">
        <v>18</v>
      </c>
      <c r="P174" s="85">
        <v>18</v>
      </c>
      <c r="Q174" s="85">
        <v>18</v>
      </c>
    </row>
    <row r="175" spans="1:17" ht="31.5" outlineLevel="2">
      <c r="A175" s="91" t="s">
        <v>576</v>
      </c>
      <c r="B175" s="90" t="s">
        <v>566</v>
      </c>
      <c r="C175" s="90" t="s">
        <v>574</v>
      </c>
      <c r="D175" s="90" t="s">
        <v>467</v>
      </c>
      <c r="E175" s="90" t="s">
        <v>72</v>
      </c>
      <c r="F175" s="86"/>
      <c r="G175" s="86"/>
      <c r="H175" s="86"/>
      <c r="I175" s="86"/>
      <c r="J175" s="89">
        <f>SUM(J176)</f>
        <v>173.3</v>
      </c>
      <c r="K175" s="89">
        <f>SUM(K176)</f>
        <v>173.3</v>
      </c>
      <c r="L175" s="89">
        <f>SUM(L176)</f>
        <v>0</v>
      </c>
      <c r="M175" s="89">
        <f>SUM(M176)</f>
        <v>173.3</v>
      </c>
      <c r="N175" s="89">
        <f>SUM(N176)</f>
        <v>0</v>
      </c>
      <c r="O175" s="89">
        <f>SUM(O176)</f>
        <v>173.3</v>
      </c>
      <c r="P175" s="89">
        <f>SUM(P176)</f>
        <v>173.3</v>
      </c>
      <c r="Q175" s="89">
        <f>SUM(Q176)</f>
        <v>173.3</v>
      </c>
    </row>
    <row r="176" spans="1:17" ht="141.75" outlineLevel="3">
      <c r="A176" s="87" t="s">
        <v>575</v>
      </c>
      <c r="B176" s="86" t="s">
        <v>566</v>
      </c>
      <c r="C176" s="86" t="s">
        <v>574</v>
      </c>
      <c r="D176" s="86" t="s">
        <v>109</v>
      </c>
      <c r="E176" s="86" t="s">
        <v>72</v>
      </c>
      <c r="F176" s="86"/>
      <c r="G176" s="86"/>
      <c r="H176" s="86"/>
      <c r="I176" s="86"/>
      <c r="J176" s="85">
        <f>SUM(J177)</f>
        <v>173.3</v>
      </c>
      <c r="K176" s="85">
        <f>SUM(K177)</f>
        <v>173.3</v>
      </c>
      <c r="L176" s="85">
        <f>SUM(L177)</f>
        <v>0</v>
      </c>
      <c r="M176" s="85">
        <f>SUM(M177)</f>
        <v>173.3</v>
      </c>
      <c r="N176" s="85">
        <f>SUM(N177)</f>
        <v>0</v>
      </c>
      <c r="O176" s="85">
        <f>SUM(O177)</f>
        <v>173.3</v>
      </c>
      <c r="P176" s="85">
        <f>SUM(P177)</f>
        <v>173.3</v>
      </c>
      <c r="Q176" s="85">
        <f>SUM(Q177)</f>
        <v>173.3</v>
      </c>
    </row>
    <row r="177" spans="1:17" ht="65.25" customHeight="1" outlineLevel="4">
      <c r="A177" s="87" t="s">
        <v>485</v>
      </c>
      <c r="B177" s="86" t="s">
        <v>566</v>
      </c>
      <c r="C177" s="86" t="s">
        <v>574</v>
      </c>
      <c r="D177" s="86" t="s">
        <v>109</v>
      </c>
      <c r="E177" s="86" t="s">
        <v>67</v>
      </c>
      <c r="F177" s="86"/>
      <c r="G177" s="86"/>
      <c r="H177" s="86"/>
      <c r="I177" s="86"/>
      <c r="J177" s="85">
        <v>173.3</v>
      </c>
      <c r="K177" s="85">
        <v>173.3</v>
      </c>
      <c r="L177" s="85">
        <v>0</v>
      </c>
      <c r="M177" s="85">
        <v>173.3</v>
      </c>
      <c r="N177" s="85">
        <v>0</v>
      </c>
      <c r="O177" s="85">
        <v>173.3</v>
      </c>
      <c r="P177" s="85">
        <v>173.3</v>
      </c>
      <c r="Q177" s="85">
        <v>173.3</v>
      </c>
    </row>
    <row r="178" spans="1:17" ht="31.5" outlineLevel="1">
      <c r="A178" s="91" t="s">
        <v>573</v>
      </c>
      <c r="B178" s="90" t="s">
        <v>566</v>
      </c>
      <c r="C178" s="90" t="s">
        <v>572</v>
      </c>
      <c r="D178" s="90" t="s">
        <v>467</v>
      </c>
      <c r="E178" s="90" t="s">
        <v>72</v>
      </c>
      <c r="F178" s="86"/>
      <c r="G178" s="86"/>
      <c r="H178" s="86"/>
      <c r="I178" s="86"/>
      <c r="J178" s="89">
        <f>SUM(J179)</f>
        <v>2407.8</v>
      </c>
      <c r="K178" s="89">
        <f>SUM(K179)</f>
        <v>2437.8</v>
      </c>
      <c r="L178" s="89">
        <f>SUM(L179)</f>
        <v>0</v>
      </c>
      <c r="M178" s="89">
        <f>SUM(M179)</f>
        <v>2437.8</v>
      </c>
      <c r="N178" s="89">
        <f>SUM(N179)</f>
        <v>0</v>
      </c>
      <c r="O178" s="89">
        <f>SUM(O179)</f>
        <v>2437.8</v>
      </c>
      <c r="P178" s="89">
        <f>SUM(P179)</f>
        <v>2254.5</v>
      </c>
      <c r="Q178" s="89">
        <f>SUM(Q179)</f>
        <v>2519.4</v>
      </c>
    </row>
    <row r="179" spans="1:17" ht="15.75" outlineLevel="2">
      <c r="A179" s="91" t="s">
        <v>571</v>
      </c>
      <c r="B179" s="90" t="s">
        <v>566</v>
      </c>
      <c r="C179" s="90" t="s">
        <v>565</v>
      </c>
      <c r="D179" s="90" t="s">
        <v>467</v>
      </c>
      <c r="E179" s="90" t="s">
        <v>72</v>
      </c>
      <c r="F179" s="86"/>
      <c r="G179" s="86"/>
      <c r="H179" s="86"/>
      <c r="I179" s="86"/>
      <c r="J179" s="89">
        <f>SUM(J180,J182,J184,J186)</f>
        <v>2407.8</v>
      </c>
      <c r="K179" s="89">
        <f>SUM(K180,K182,K184,K186)</f>
        <v>2437.8</v>
      </c>
      <c r="L179" s="89">
        <f>SUM(L180,L182,L184,L186)</f>
        <v>0</v>
      </c>
      <c r="M179" s="89">
        <f>SUM(M180,M182,M184,M186)</f>
        <v>2437.8</v>
      </c>
      <c r="N179" s="89">
        <f>SUM(N180,N182,N184,N186)</f>
        <v>0</v>
      </c>
      <c r="O179" s="89">
        <f>SUM(O180,O182,O184,O186)</f>
        <v>2437.8</v>
      </c>
      <c r="P179" s="89">
        <f>SUM(P180,P182,P184,P186)</f>
        <v>2254.5</v>
      </c>
      <c r="Q179" s="89">
        <f>SUM(Q180,Q182,Q184,Q186)</f>
        <v>2519.4</v>
      </c>
    </row>
    <row r="180" spans="1:17" ht="191.25" customHeight="1" outlineLevel="3">
      <c r="A180" s="87" t="s">
        <v>570</v>
      </c>
      <c r="B180" s="86" t="s">
        <v>566</v>
      </c>
      <c r="C180" s="86" t="s">
        <v>565</v>
      </c>
      <c r="D180" s="86" t="s">
        <v>270</v>
      </c>
      <c r="E180" s="86" t="s">
        <v>72</v>
      </c>
      <c r="F180" s="86"/>
      <c r="G180" s="86"/>
      <c r="H180" s="86"/>
      <c r="I180" s="86"/>
      <c r="J180" s="85">
        <f>SUM(J181)</f>
        <v>2042.8</v>
      </c>
      <c r="K180" s="85">
        <f>SUM(K181)</f>
        <v>2042.8</v>
      </c>
      <c r="L180" s="85">
        <f>SUM(L181)</f>
        <v>0</v>
      </c>
      <c r="M180" s="85">
        <f>SUM(M181)</f>
        <v>2042.8</v>
      </c>
      <c r="N180" s="85">
        <f>SUM(N181)</f>
        <v>0</v>
      </c>
      <c r="O180" s="85">
        <f>SUM(O181)</f>
        <v>2042.8</v>
      </c>
      <c r="P180" s="85">
        <f>SUM(P181)</f>
        <v>1954.5</v>
      </c>
      <c r="Q180" s="85">
        <f>SUM(Q181)</f>
        <v>2103.4</v>
      </c>
    </row>
    <row r="181" spans="1:17" ht="63.75" customHeight="1" outlineLevel="4">
      <c r="A181" s="87" t="s">
        <v>485</v>
      </c>
      <c r="B181" s="86" t="s">
        <v>566</v>
      </c>
      <c r="C181" s="86" t="s">
        <v>565</v>
      </c>
      <c r="D181" s="86" t="s">
        <v>270</v>
      </c>
      <c r="E181" s="86" t="s">
        <v>67</v>
      </c>
      <c r="F181" s="86"/>
      <c r="G181" s="86"/>
      <c r="H181" s="86"/>
      <c r="I181" s="86"/>
      <c r="J181" s="85">
        <v>2042.8</v>
      </c>
      <c r="K181" s="85">
        <v>2042.8</v>
      </c>
      <c r="L181" s="85">
        <v>0</v>
      </c>
      <c r="M181" s="85">
        <v>2042.8</v>
      </c>
      <c r="N181" s="85">
        <v>0</v>
      </c>
      <c r="O181" s="85">
        <v>2042.8</v>
      </c>
      <c r="P181" s="85">
        <v>1954.5</v>
      </c>
      <c r="Q181" s="85">
        <v>2103.4</v>
      </c>
    </row>
    <row r="182" spans="1:17" ht="220.5" customHeight="1" outlineLevel="3">
      <c r="A182" s="87" t="s">
        <v>569</v>
      </c>
      <c r="B182" s="86" t="s">
        <v>566</v>
      </c>
      <c r="C182" s="86" t="s">
        <v>565</v>
      </c>
      <c r="D182" s="86" t="s">
        <v>268</v>
      </c>
      <c r="E182" s="86" t="s">
        <v>72</v>
      </c>
      <c r="F182" s="86"/>
      <c r="G182" s="86"/>
      <c r="H182" s="86"/>
      <c r="I182" s="86"/>
      <c r="J182" s="85">
        <f>SUM(J183)</f>
        <v>140</v>
      </c>
      <c r="K182" s="85">
        <f>SUM(K183)</f>
        <v>140</v>
      </c>
      <c r="L182" s="85">
        <f>SUM(L183)</f>
        <v>0</v>
      </c>
      <c r="M182" s="85">
        <f>SUM(M183)</f>
        <v>140</v>
      </c>
      <c r="N182" s="85">
        <f>SUM(N183)</f>
        <v>0</v>
      </c>
      <c r="O182" s="85">
        <f>SUM(O183)</f>
        <v>140</v>
      </c>
      <c r="P182" s="85">
        <f>SUM(P183)</f>
        <v>140</v>
      </c>
      <c r="Q182" s="85">
        <f>SUM(Q183)</f>
        <v>126</v>
      </c>
    </row>
    <row r="183" spans="1:17" ht="66" customHeight="1" outlineLevel="4">
      <c r="A183" s="87" t="s">
        <v>485</v>
      </c>
      <c r="B183" s="86" t="s">
        <v>566</v>
      </c>
      <c r="C183" s="86" t="s">
        <v>565</v>
      </c>
      <c r="D183" s="86" t="s">
        <v>268</v>
      </c>
      <c r="E183" s="86" t="s">
        <v>67</v>
      </c>
      <c r="F183" s="86"/>
      <c r="G183" s="86"/>
      <c r="H183" s="86"/>
      <c r="I183" s="86"/>
      <c r="J183" s="85">
        <v>140</v>
      </c>
      <c r="K183" s="85">
        <v>140</v>
      </c>
      <c r="L183" s="85">
        <v>0</v>
      </c>
      <c r="M183" s="85">
        <v>140</v>
      </c>
      <c r="N183" s="85">
        <v>0</v>
      </c>
      <c r="O183" s="85">
        <v>140</v>
      </c>
      <c r="P183" s="85">
        <v>140</v>
      </c>
      <c r="Q183" s="85">
        <v>126</v>
      </c>
    </row>
    <row r="184" spans="1:17" ht="189.75" customHeight="1" outlineLevel="3">
      <c r="A184" s="87" t="s">
        <v>568</v>
      </c>
      <c r="B184" s="86" t="s">
        <v>566</v>
      </c>
      <c r="C184" s="86" t="s">
        <v>565</v>
      </c>
      <c r="D184" s="86" t="s">
        <v>266</v>
      </c>
      <c r="E184" s="86" t="s">
        <v>72</v>
      </c>
      <c r="F184" s="86"/>
      <c r="G184" s="86"/>
      <c r="H184" s="86"/>
      <c r="I184" s="86"/>
      <c r="J184" s="85">
        <f>SUM(J185)</f>
        <v>5</v>
      </c>
      <c r="K184" s="85">
        <f>SUM(K185)</f>
        <v>5</v>
      </c>
      <c r="L184" s="85">
        <f>SUM(L185)</f>
        <v>0</v>
      </c>
      <c r="M184" s="85">
        <f>SUM(M185)</f>
        <v>5</v>
      </c>
      <c r="N184" s="85">
        <f>SUM(N185)</f>
        <v>0</v>
      </c>
      <c r="O184" s="85">
        <f>SUM(O185)</f>
        <v>5</v>
      </c>
      <c r="P184" s="85">
        <f>SUM(P185)</f>
        <v>0</v>
      </c>
      <c r="Q184" s="85">
        <f>SUM(Q185)</f>
        <v>0</v>
      </c>
    </row>
    <row r="185" spans="1:17" ht="62.25" customHeight="1" outlineLevel="4">
      <c r="A185" s="87" t="s">
        <v>485</v>
      </c>
      <c r="B185" s="86" t="s">
        <v>566</v>
      </c>
      <c r="C185" s="86" t="s">
        <v>565</v>
      </c>
      <c r="D185" s="86" t="s">
        <v>266</v>
      </c>
      <c r="E185" s="86" t="s">
        <v>67</v>
      </c>
      <c r="F185" s="86"/>
      <c r="G185" s="86"/>
      <c r="H185" s="86"/>
      <c r="I185" s="86"/>
      <c r="J185" s="85">
        <v>5</v>
      </c>
      <c r="K185" s="85">
        <v>5</v>
      </c>
      <c r="L185" s="85">
        <v>0</v>
      </c>
      <c r="M185" s="85">
        <v>5</v>
      </c>
      <c r="N185" s="85">
        <v>0</v>
      </c>
      <c r="O185" s="85">
        <v>5</v>
      </c>
      <c r="P185" s="85">
        <v>0</v>
      </c>
      <c r="Q185" s="85">
        <v>0</v>
      </c>
    </row>
    <row r="186" spans="1:17" ht="176.25" customHeight="1" outlineLevel="3">
      <c r="A186" s="87" t="s">
        <v>567</v>
      </c>
      <c r="B186" s="86" t="s">
        <v>566</v>
      </c>
      <c r="C186" s="86" t="s">
        <v>565</v>
      </c>
      <c r="D186" s="86" t="s">
        <v>264</v>
      </c>
      <c r="E186" s="86" t="s">
        <v>72</v>
      </c>
      <c r="F186" s="86"/>
      <c r="G186" s="86"/>
      <c r="H186" s="86"/>
      <c r="I186" s="86"/>
      <c r="J186" s="85">
        <f>SUM(J187)</f>
        <v>220</v>
      </c>
      <c r="K186" s="85">
        <f>SUM(K187)</f>
        <v>250</v>
      </c>
      <c r="L186" s="85">
        <f>SUM(L187)</f>
        <v>0</v>
      </c>
      <c r="M186" s="85">
        <f>SUM(M187)</f>
        <v>250</v>
      </c>
      <c r="N186" s="85">
        <f>SUM(N187)</f>
        <v>0</v>
      </c>
      <c r="O186" s="85">
        <f>SUM(O187)</f>
        <v>250</v>
      </c>
      <c r="P186" s="85">
        <f>SUM(P187)</f>
        <v>160</v>
      </c>
      <c r="Q186" s="85">
        <f>SUM(Q187)</f>
        <v>290</v>
      </c>
    </row>
    <row r="187" spans="1:17" ht="47.25" outlineLevel="4">
      <c r="A187" s="87" t="s">
        <v>464</v>
      </c>
      <c r="B187" s="86" t="s">
        <v>566</v>
      </c>
      <c r="C187" s="86" t="s">
        <v>565</v>
      </c>
      <c r="D187" s="86" t="s">
        <v>264</v>
      </c>
      <c r="E187" s="86" t="s">
        <v>70</v>
      </c>
      <c r="F187" s="86"/>
      <c r="G187" s="86"/>
      <c r="H187" s="86"/>
      <c r="I187" s="86"/>
      <c r="J187" s="85">
        <v>220</v>
      </c>
      <c r="K187" s="85">
        <v>250</v>
      </c>
      <c r="L187" s="85">
        <v>0</v>
      </c>
      <c r="M187" s="85">
        <v>250</v>
      </c>
      <c r="N187" s="85">
        <v>0</v>
      </c>
      <c r="O187" s="85">
        <v>250</v>
      </c>
      <c r="P187" s="85">
        <v>160</v>
      </c>
      <c r="Q187" s="85">
        <v>290</v>
      </c>
    </row>
    <row r="188" spans="1:17" ht="63">
      <c r="A188" s="91" t="s">
        <v>564</v>
      </c>
      <c r="B188" s="90" t="s">
        <v>552</v>
      </c>
      <c r="C188" s="90" t="s">
        <v>476</v>
      </c>
      <c r="D188" s="90" t="s">
        <v>467</v>
      </c>
      <c r="E188" s="90" t="s">
        <v>72</v>
      </c>
      <c r="F188" s="86"/>
      <c r="G188" s="86"/>
      <c r="H188" s="86"/>
      <c r="I188" s="86"/>
      <c r="J188" s="96">
        <f>SUM(J189,J206)</f>
        <v>4615.634249999999</v>
      </c>
      <c r="K188" s="89">
        <f>SUM(K189,K206)</f>
        <v>4567.2</v>
      </c>
      <c r="L188" s="89">
        <f>SUM(L189,L206)</f>
        <v>0</v>
      </c>
      <c r="M188" s="89">
        <f>SUM(M189,M206)</f>
        <v>4567.2</v>
      </c>
      <c r="N188" s="89">
        <f>SUM(N189,N206)</f>
        <v>0</v>
      </c>
      <c r="O188" s="89">
        <f>SUM(O189,O206)</f>
        <v>4567.2</v>
      </c>
      <c r="P188" s="89">
        <f>SUM(P189,P206)</f>
        <v>4543</v>
      </c>
      <c r="Q188" s="89">
        <f>SUM(Q189,Q206)</f>
        <v>4749.4</v>
      </c>
    </row>
    <row r="189" spans="1:17" ht="31.5" outlineLevel="1">
      <c r="A189" s="91" t="s">
        <v>475</v>
      </c>
      <c r="B189" s="90" t="s">
        <v>552</v>
      </c>
      <c r="C189" s="90" t="s">
        <v>474</v>
      </c>
      <c r="D189" s="90" t="s">
        <v>467</v>
      </c>
      <c r="E189" s="90" t="s">
        <v>72</v>
      </c>
      <c r="F189" s="86"/>
      <c r="G189" s="86"/>
      <c r="H189" s="86"/>
      <c r="I189" s="86"/>
      <c r="J189" s="96">
        <f>SUM(J190,J197)</f>
        <v>4033.1342499999996</v>
      </c>
      <c r="K189" s="89">
        <f>SUM(K190,K197)</f>
        <v>3994.7</v>
      </c>
      <c r="L189" s="89">
        <f>SUM(L190,L197)</f>
        <v>0</v>
      </c>
      <c r="M189" s="89">
        <f>SUM(M190,M197)</f>
        <v>3994.7</v>
      </c>
      <c r="N189" s="89">
        <f>SUM(N190,N197)</f>
        <v>0</v>
      </c>
      <c r="O189" s="89">
        <f>SUM(O190,O197)</f>
        <v>3994.7</v>
      </c>
      <c r="P189" s="89">
        <f>SUM(P190,P197)</f>
        <v>3850.5</v>
      </c>
      <c r="Q189" s="89">
        <f>SUM(Q190,Q197)</f>
        <v>4056.9</v>
      </c>
    </row>
    <row r="190" spans="1:17" ht="78.75" outlineLevel="2">
      <c r="A190" s="91" t="s">
        <v>563</v>
      </c>
      <c r="B190" s="90" t="s">
        <v>552</v>
      </c>
      <c r="C190" s="90" t="s">
        <v>560</v>
      </c>
      <c r="D190" s="90" t="s">
        <v>467</v>
      </c>
      <c r="E190" s="90" t="s">
        <v>72</v>
      </c>
      <c r="F190" s="86"/>
      <c r="G190" s="86"/>
      <c r="H190" s="86"/>
      <c r="I190" s="86"/>
      <c r="J190" s="89">
        <f>SUM(J191,J195)</f>
        <v>3646.7</v>
      </c>
      <c r="K190" s="89">
        <f>SUM(K191,K195)</f>
        <v>3677.7</v>
      </c>
      <c r="L190" s="89">
        <f>SUM(L191,L195)</f>
        <v>0</v>
      </c>
      <c r="M190" s="89">
        <f>SUM(M191,M195)</f>
        <v>3677.7</v>
      </c>
      <c r="N190" s="89">
        <f>SUM(N191,N195)</f>
        <v>0</v>
      </c>
      <c r="O190" s="89">
        <f>SUM(O191,O195)</f>
        <v>3677.7</v>
      </c>
      <c r="P190" s="89">
        <f>SUM(P191,P195)</f>
        <v>3604.5</v>
      </c>
      <c r="Q190" s="89">
        <f>SUM(Q191,Q195)</f>
        <v>3701.6</v>
      </c>
    </row>
    <row r="191" spans="1:17" ht="220.5" outlineLevel="3">
      <c r="A191" s="87" t="s">
        <v>562</v>
      </c>
      <c r="B191" s="86" t="s">
        <v>552</v>
      </c>
      <c r="C191" s="86" t="s">
        <v>560</v>
      </c>
      <c r="D191" s="86" t="s">
        <v>178</v>
      </c>
      <c r="E191" s="86" t="s">
        <v>72</v>
      </c>
      <c r="F191" s="86"/>
      <c r="G191" s="86"/>
      <c r="H191" s="86"/>
      <c r="I191" s="86"/>
      <c r="J191" s="85">
        <f>SUM(J192,J193,J194)</f>
        <v>3640.7</v>
      </c>
      <c r="K191" s="85">
        <f>SUM(K192,K193,K194)</f>
        <v>3671.7</v>
      </c>
      <c r="L191" s="85">
        <f>SUM(L192,L193,L194)</f>
        <v>0</v>
      </c>
      <c r="M191" s="85">
        <f>SUM(M192,M193,M194)</f>
        <v>3671.7</v>
      </c>
      <c r="N191" s="85">
        <f>SUM(N192,N193,N194)</f>
        <v>0</v>
      </c>
      <c r="O191" s="85">
        <f>SUM(O192,O193,O194)</f>
        <v>3671.7</v>
      </c>
      <c r="P191" s="85">
        <f>SUM(P192,P193,P194)</f>
        <v>3604.5</v>
      </c>
      <c r="Q191" s="85">
        <f>SUM(Q192,Q193,Q194)</f>
        <v>3701.6</v>
      </c>
    </row>
    <row r="192" spans="1:17" ht="110.25" outlineLevel="4">
      <c r="A192" s="87" t="s">
        <v>465</v>
      </c>
      <c r="B192" s="86" t="s">
        <v>552</v>
      </c>
      <c r="C192" s="86" t="s">
        <v>560</v>
      </c>
      <c r="D192" s="86" t="s">
        <v>178</v>
      </c>
      <c r="E192" s="86" t="s">
        <v>130</v>
      </c>
      <c r="F192" s="86"/>
      <c r="G192" s="86"/>
      <c r="H192" s="86"/>
      <c r="I192" s="86"/>
      <c r="J192" s="85">
        <v>3354.5</v>
      </c>
      <c r="K192" s="85">
        <v>3354.5</v>
      </c>
      <c r="L192" s="85">
        <v>0</v>
      </c>
      <c r="M192" s="85">
        <v>3354.5</v>
      </c>
      <c r="N192" s="85">
        <v>0</v>
      </c>
      <c r="O192" s="85">
        <v>3354.5</v>
      </c>
      <c r="P192" s="85">
        <v>3351.5</v>
      </c>
      <c r="Q192" s="85">
        <v>3354.5</v>
      </c>
    </row>
    <row r="193" spans="1:17" ht="47.25" outlineLevel="4">
      <c r="A193" s="87" t="s">
        <v>464</v>
      </c>
      <c r="B193" s="86" t="s">
        <v>552</v>
      </c>
      <c r="C193" s="86" t="s">
        <v>560</v>
      </c>
      <c r="D193" s="86" t="s">
        <v>178</v>
      </c>
      <c r="E193" s="86" t="s">
        <v>70</v>
      </c>
      <c r="F193" s="86"/>
      <c r="G193" s="86"/>
      <c r="H193" s="86"/>
      <c r="I193" s="86"/>
      <c r="J193" s="85">
        <v>285.2</v>
      </c>
      <c r="K193" s="85">
        <v>315.2</v>
      </c>
      <c r="L193" s="85">
        <v>0</v>
      </c>
      <c r="M193" s="85">
        <v>315.2</v>
      </c>
      <c r="N193" s="85">
        <v>0</v>
      </c>
      <c r="O193" s="85">
        <v>315.2</v>
      </c>
      <c r="P193" s="85">
        <v>251</v>
      </c>
      <c r="Q193" s="85">
        <v>345.1</v>
      </c>
    </row>
    <row r="194" spans="1:17" ht="15.75" outlineLevel="4">
      <c r="A194" s="87" t="s">
        <v>463</v>
      </c>
      <c r="B194" s="86" t="s">
        <v>552</v>
      </c>
      <c r="C194" s="86" t="s">
        <v>560</v>
      </c>
      <c r="D194" s="86" t="s">
        <v>178</v>
      </c>
      <c r="E194" s="86" t="s">
        <v>105</v>
      </c>
      <c r="F194" s="86"/>
      <c r="G194" s="86"/>
      <c r="H194" s="86"/>
      <c r="I194" s="86"/>
      <c r="J194" s="85">
        <v>1</v>
      </c>
      <c r="K194" s="85">
        <v>2</v>
      </c>
      <c r="L194" s="85">
        <v>0</v>
      </c>
      <c r="M194" s="85">
        <v>2</v>
      </c>
      <c r="N194" s="85">
        <v>0</v>
      </c>
      <c r="O194" s="85">
        <v>2</v>
      </c>
      <c r="P194" s="85">
        <v>2</v>
      </c>
      <c r="Q194" s="85">
        <v>2</v>
      </c>
    </row>
    <row r="195" spans="1:17" ht="156.75" customHeight="1" outlineLevel="3">
      <c r="A195" s="87" t="s">
        <v>561</v>
      </c>
      <c r="B195" s="86" t="s">
        <v>552</v>
      </c>
      <c r="C195" s="86" t="s">
        <v>560</v>
      </c>
      <c r="D195" s="86" t="s">
        <v>100</v>
      </c>
      <c r="E195" s="86" t="s">
        <v>72</v>
      </c>
      <c r="F195" s="86"/>
      <c r="G195" s="86"/>
      <c r="H195" s="86"/>
      <c r="I195" s="86"/>
      <c r="J195" s="85">
        <f>SUM(J196)</f>
        <v>6</v>
      </c>
      <c r="K195" s="85">
        <f>SUM(K196)</f>
        <v>6</v>
      </c>
      <c r="L195" s="85">
        <f>SUM(L196)</f>
        <v>0</v>
      </c>
      <c r="M195" s="85">
        <f>SUM(M196)</f>
        <v>6</v>
      </c>
      <c r="N195" s="85">
        <f>SUM(N196)</f>
        <v>0</v>
      </c>
      <c r="O195" s="85">
        <f>SUM(O196)</f>
        <v>6</v>
      </c>
      <c r="P195" s="85">
        <f>SUM(P196)</f>
        <v>0</v>
      </c>
      <c r="Q195" s="85">
        <f>SUM(Q196)</f>
        <v>0</v>
      </c>
    </row>
    <row r="196" spans="1:17" ht="47.25" outlineLevel="4">
      <c r="A196" s="87" t="s">
        <v>464</v>
      </c>
      <c r="B196" s="86" t="s">
        <v>552</v>
      </c>
      <c r="C196" s="86" t="s">
        <v>560</v>
      </c>
      <c r="D196" s="86" t="s">
        <v>100</v>
      </c>
      <c r="E196" s="86" t="s">
        <v>70</v>
      </c>
      <c r="F196" s="86"/>
      <c r="G196" s="86"/>
      <c r="H196" s="86"/>
      <c r="I196" s="86"/>
      <c r="J196" s="85">
        <v>6</v>
      </c>
      <c r="K196" s="85">
        <v>6</v>
      </c>
      <c r="L196" s="85">
        <v>0</v>
      </c>
      <c r="M196" s="85">
        <v>6</v>
      </c>
      <c r="N196" s="85">
        <v>0</v>
      </c>
      <c r="O196" s="85">
        <v>6</v>
      </c>
      <c r="P196" s="85">
        <v>0</v>
      </c>
      <c r="Q196" s="85">
        <v>0</v>
      </c>
    </row>
    <row r="197" spans="1:17" ht="31.5" outlineLevel="2">
      <c r="A197" s="91" t="s">
        <v>473</v>
      </c>
      <c r="B197" s="90" t="s">
        <v>552</v>
      </c>
      <c r="C197" s="90" t="s">
        <v>471</v>
      </c>
      <c r="D197" s="90" t="s">
        <v>467</v>
      </c>
      <c r="E197" s="90" t="s">
        <v>72</v>
      </c>
      <c r="F197" s="86"/>
      <c r="G197" s="86"/>
      <c r="H197" s="86"/>
      <c r="I197" s="86"/>
      <c r="J197" s="96">
        <f>SUM(J198,J200,J202,J204)</f>
        <v>386.43424999999996</v>
      </c>
      <c r="K197" s="89">
        <f>SUM(K198,K200,K202,K204)</f>
        <v>317</v>
      </c>
      <c r="L197" s="89">
        <f>SUM(L198,L200,L202,L204)</f>
        <v>0</v>
      </c>
      <c r="M197" s="89">
        <f>SUM(M198,M200,M202,M204)</f>
        <v>317</v>
      </c>
      <c r="N197" s="89">
        <f>SUM(N198,N200,N202,N204)</f>
        <v>0</v>
      </c>
      <c r="O197" s="89">
        <f>SUM(O198,O200,O202,O204)</f>
        <v>317</v>
      </c>
      <c r="P197" s="89">
        <f>SUM(P198,P200,P202,P204)</f>
        <v>246</v>
      </c>
      <c r="Q197" s="89">
        <f>SUM(Q198,Q200,Q202,Q204)</f>
        <v>355.3</v>
      </c>
    </row>
    <row r="198" spans="1:17" ht="174.75" customHeight="1" outlineLevel="3">
      <c r="A198" s="87" t="s">
        <v>559</v>
      </c>
      <c r="B198" s="86" t="s">
        <v>552</v>
      </c>
      <c r="C198" s="86" t="s">
        <v>471</v>
      </c>
      <c r="D198" s="86" t="s">
        <v>147</v>
      </c>
      <c r="E198" s="86" t="s">
        <v>72</v>
      </c>
      <c r="F198" s="86"/>
      <c r="G198" s="86"/>
      <c r="H198" s="86"/>
      <c r="I198" s="86"/>
      <c r="J198" s="85">
        <f>SUM(J199)</f>
        <v>72</v>
      </c>
      <c r="K198" s="85">
        <f>SUM(K199)</f>
        <v>87</v>
      </c>
      <c r="L198" s="85">
        <f>SUM(L199)</f>
        <v>0</v>
      </c>
      <c r="M198" s="85">
        <f>SUM(M199)</f>
        <v>87</v>
      </c>
      <c r="N198" s="85">
        <f>SUM(N199)</f>
        <v>0</v>
      </c>
      <c r="O198" s="85">
        <f>SUM(O199)</f>
        <v>87</v>
      </c>
      <c r="P198" s="85">
        <f>SUM(P199)</f>
        <v>66.5</v>
      </c>
      <c r="Q198" s="85">
        <f>SUM(Q199)</f>
        <v>93.5</v>
      </c>
    </row>
    <row r="199" spans="1:17" ht="47.25" outlineLevel="4">
      <c r="A199" s="87" t="s">
        <v>464</v>
      </c>
      <c r="B199" s="86" t="s">
        <v>552</v>
      </c>
      <c r="C199" s="86" t="s">
        <v>471</v>
      </c>
      <c r="D199" s="86" t="s">
        <v>147</v>
      </c>
      <c r="E199" s="86" t="s">
        <v>70</v>
      </c>
      <c r="F199" s="86"/>
      <c r="G199" s="86"/>
      <c r="H199" s="86"/>
      <c r="I199" s="86"/>
      <c r="J199" s="85">
        <v>72</v>
      </c>
      <c r="K199" s="85">
        <v>87</v>
      </c>
      <c r="L199" s="85">
        <v>0</v>
      </c>
      <c r="M199" s="85">
        <v>87</v>
      </c>
      <c r="N199" s="85">
        <v>0</v>
      </c>
      <c r="O199" s="85">
        <v>87</v>
      </c>
      <c r="P199" s="85">
        <v>66.5</v>
      </c>
      <c r="Q199" s="85">
        <v>93.5</v>
      </c>
    </row>
    <row r="200" spans="1:17" ht="175.5" customHeight="1" outlineLevel="3">
      <c r="A200" s="87" t="s">
        <v>558</v>
      </c>
      <c r="B200" s="86" t="s">
        <v>552</v>
      </c>
      <c r="C200" s="86" t="s">
        <v>471</v>
      </c>
      <c r="D200" s="86" t="s">
        <v>145</v>
      </c>
      <c r="E200" s="86" t="s">
        <v>72</v>
      </c>
      <c r="F200" s="86"/>
      <c r="G200" s="86"/>
      <c r="H200" s="86"/>
      <c r="I200" s="86"/>
      <c r="J200" s="85">
        <f>SUM(J201)</f>
        <v>28</v>
      </c>
      <c r="K200" s="85">
        <f>SUM(K201)</f>
        <v>86</v>
      </c>
      <c r="L200" s="85">
        <f>SUM(L201)</f>
        <v>0</v>
      </c>
      <c r="M200" s="85">
        <f>SUM(M201)</f>
        <v>86</v>
      </c>
      <c r="N200" s="85">
        <f>SUM(N201)</f>
        <v>0</v>
      </c>
      <c r="O200" s="85">
        <f>SUM(O201)</f>
        <v>86</v>
      </c>
      <c r="P200" s="85">
        <f>SUM(P201)</f>
        <v>66.5</v>
      </c>
      <c r="Q200" s="85">
        <f>SUM(Q201)</f>
        <v>93.5</v>
      </c>
    </row>
    <row r="201" spans="1:17" ht="47.25" outlineLevel="4">
      <c r="A201" s="87" t="s">
        <v>464</v>
      </c>
      <c r="B201" s="86" t="s">
        <v>552</v>
      </c>
      <c r="C201" s="86" t="s">
        <v>471</v>
      </c>
      <c r="D201" s="86" t="s">
        <v>145</v>
      </c>
      <c r="E201" s="86" t="s">
        <v>70</v>
      </c>
      <c r="F201" s="86"/>
      <c r="G201" s="86"/>
      <c r="H201" s="86"/>
      <c r="I201" s="86"/>
      <c r="J201" s="85">
        <v>28</v>
      </c>
      <c r="K201" s="85">
        <v>86</v>
      </c>
      <c r="L201" s="85">
        <v>0</v>
      </c>
      <c r="M201" s="85">
        <v>86</v>
      </c>
      <c r="N201" s="85">
        <v>0</v>
      </c>
      <c r="O201" s="85">
        <v>86</v>
      </c>
      <c r="P201" s="85">
        <v>66.5</v>
      </c>
      <c r="Q201" s="85">
        <v>93.5</v>
      </c>
    </row>
    <row r="202" spans="1:17" ht="174.75" customHeight="1" outlineLevel="3">
      <c r="A202" s="87" t="s">
        <v>557</v>
      </c>
      <c r="B202" s="86" t="s">
        <v>552</v>
      </c>
      <c r="C202" s="86" t="s">
        <v>471</v>
      </c>
      <c r="D202" s="86" t="s">
        <v>143</v>
      </c>
      <c r="E202" s="86" t="s">
        <v>72</v>
      </c>
      <c r="F202" s="86"/>
      <c r="G202" s="86"/>
      <c r="H202" s="86"/>
      <c r="I202" s="86"/>
      <c r="J202" s="95">
        <f>SUM(J203)</f>
        <v>286.23425</v>
      </c>
      <c r="K202" s="85">
        <f>SUM(K203)</f>
        <v>144</v>
      </c>
      <c r="L202" s="85">
        <f>SUM(L203)</f>
        <v>0</v>
      </c>
      <c r="M202" s="85">
        <f>SUM(M203)</f>
        <v>144</v>
      </c>
      <c r="N202" s="85">
        <f>SUM(N203)</f>
        <v>0</v>
      </c>
      <c r="O202" s="85">
        <f>SUM(O203)</f>
        <v>144</v>
      </c>
      <c r="P202" s="85">
        <f>SUM(P203)</f>
        <v>113</v>
      </c>
      <c r="Q202" s="85">
        <f>SUM(Q203)</f>
        <v>161.7</v>
      </c>
    </row>
    <row r="203" spans="1:17" ht="47.25" outlineLevel="4">
      <c r="A203" s="87" t="s">
        <v>464</v>
      </c>
      <c r="B203" s="86" t="s">
        <v>552</v>
      </c>
      <c r="C203" s="86" t="s">
        <v>471</v>
      </c>
      <c r="D203" s="86" t="s">
        <v>143</v>
      </c>
      <c r="E203" s="86" t="s">
        <v>70</v>
      </c>
      <c r="F203" s="86"/>
      <c r="G203" s="86"/>
      <c r="H203" s="86"/>
      <c r="I203" s="86"/>
      <c r="J203" s="95">
        <v>286.23425</v>
      </c>
      <c r="K203" s="85">
        <v>144</v>
      </c>
      <c r="L203" s="85">
        <v>0</v>
      </c>
      <c r="M203" s="85">
        <v>144</v>
      </c>
      <c r="N203" s="85">
        <v>0</v>
      </c>
      <c r="O203" s="85">
        <v>144</v>
      </c>
      <c r="P203" s="85">
        <v>113</v>
      </c>
      <c r="Q203" s="85">
        <v>161.7</v>
      </c>
    </row>
    <row r="204" spans="1:17" ht="174" customHeight="1" outlineLevel="3">
      <c r="A204" s="87" t="s">
        <v>556</v>
      </c>
      <c r="B204" s="86" t="s">
        <v>552</v>
      </c>
      <c r="C204" s="86" t="s">
        <v>471</v>
      </c>
      <c r="D204" s="86" t="s">
        <v>83</v>
      </c>
      <c r="E204" s="86" t="s">
        <v>72</v>
      </c>
      <c r="F204" s="86"/>
      <c r="G204" s="86"/>
      <c r="H204" s="86"/>
      <c r="I204" s="86"/>
      <c r="J204" s="85">
        <f>SUM(J205)</f>
        <v>0.2</v>
      </c>
      <c r="K204" s="85">
        <f>SUM(K205)</f>
        <v>0</v>
      </c>
      <c r="L204" s="85">
        <f>SUM(L205)</f>
        <v>0</v>
      </c>
      <c r="M204" s="85">
        <f>SUM(M205)</f>
        <v>0</v>
      </c>
      <c r="N204" s="85">
        <f>SUM(N205)</f>
        <v>0</v>
      </c>
      <c r="O204" s="85">
        <f>SUM(O205)</f>
        <v>0</v>
      </c>
      <c r="P204" s="85">
        <f>SUM(P205)</f>
        <v>0</v>
      </c>
      <c r="Q204" s="85">
        <f>SUM(Q205)</f>
        <v>6.6</v>
      </c>
    </row>
    <row r="205" spans="1:17" ht="15.75" outlineLevel="4">
      <c r="A205" s="87" t="s">
        <v>555</v>
      </c>
      <c r="B205" s="86" t="s">
        <v>552</v>
      </c>
      <c r="C205" s="86" t="s">
        <v>471</v>
      </c>
      <c r="D205" s="86" t="s">
        <v>83</v>
      </c>
      <c r="E205" s="86" t="s">
        <v>82</v>
      </c>
      <c r="F205" s="86"/>
      <c r="G205" s="86"/>
      <c r="H205" s="86"/>
      <c r="I205" s="86"/>
      <c r="J205" s="85">
        <v>0.2</v>
      </c>
      <c r="K205" s="85">
        <v>0</v>
      </c>
      <c r="L205" s="85">
        <v>0</v>
      </c>
      <c r="M205" s="85">
        <v>0</v>
      </c>
      <c r="N205" s="85">
        <v>0</v>
      </c>
      <c r="O205" s="85">
        <v>0</v>
      </c>
      <c r="P205" s="85">
        <v>0</v>
      </c>
      <c r="Q205" s="85">
        <v>6.6</v>
      </c>
    </row>
    <row r="206" spans="1:17" ht="15.75" outlineLevel="1">
      <c r="A206" s="91" t="s">
        <v>489</v>
      </c>
      <c r="B206" s="90" t="s">
        <v>552</v>
      </c>
      <c r="C206" s="90" t="s">
        <v>488</v>
      </c>
      <c r="D206" s="90" t="s">
        <v>467</v>
      </c>
      <c r="E206" s="90" t="s">
        <v>72</v>
      </c>
      <c r="F206" s="86"/>
      <c r="G206" s="86"/>
      <c r="H206" s="86"/>
      <c r="I206" s="86"/>
      <c r="J206" s="89">
        <f>SUM(J207)</f>
        <v>582.5</v>
      </c>
      <c r="K206" s="89">
        <f>SUM(K207)</f>
        <v>572.5</v>
      </c>
      <c r="L206" s="89">
        <f>SUM(L207)</f>
        <v>0</v>
      </c>
      <c r="M206" s="89">
        <f>SUM(M207)</f>
        <v>572.5</v>
      </c>
      <c r="N206" s="89">
        <f>SUM(N207)</f>
        <v>0</v>
      </c>
      <c r="O206" s="89">
        <f>SUM(O207)</f>
        <v>572.5</v>
      </c>
      <c r="P206" s="89">
        <f>SUM(P207)</f>
        <v>692.5</v>
      </c>
      <c r="Q206" s="89">
        <f>SUM(Q207)</f>
        <v>692.5</v>
      </c>
    </row>
    <row r="207" spans="1:17" ht="15.75" outlineLevel="2">
      <c r="A207" s="91" t="s">
        <v>554</v>
      </c>
      <c r="B207" s="90" t="s">
        <v>552</v>
      </c>
      <c r="C207" s="90" t="s">
        <v>551</v>
      </c>
      <c r="D207" s="90" t="s">
        <v>467</v>
      </c>
      <c r="E207" s="90" t="s">
        <v>72</v>
      </c>
      <c r="F207" s="86"/>
      <c r="G207" s="86"/>
      <c r="H207" s="86"/>
      <c r="I207" s="86"/>
      <c r="J207" s="89">
        <f>SUM(J208)</f>
        <v>582.5</v>
      </c>
      <c r="K207" s="89">
        <f>SUM(K208)</f>
        <v>572.5</v>
      </c>
      <c r="L207" s="89">
        <f>SUM(L208)</f>
        <v>0</v>
      </c>
      <c r="M207" s="89">
        <f>SUM(M208)</f>
        <v>572.5</v>
      </c>
      <c r="N207" s="89">
        <f>SUM(N208)</f>
        <v>0</v>
      </c>
      <c r="O207" s="89">
        <f>SUM(O208)</f>
        <v>572.5</v>
      </c>
      <c r="P207" s="89">
        <f>SUM(P208)</f>
        <v>692.5</v>
      </c>
      <c r="Q207" s="89">
        <f>SUM(Q208)</f>
        <v>692.5</v>
      </c>
    </row>
    <row r="208" spans="1:17" ht="162" customHeight="1" outlineLevel="3">
      <c r="A208" s="87" t="s">
        <v>553</v>
      </c>
      <c r="B208" s="86" t="s">
        <v>552</v>
      </c>
      <c r="C208" s="86" t="s">
        <v>551</v>
      </c>
      <c r="D208" s="86" t="s">
        <v>162</v>
      </c>
      <c r="E208" s="86" t="s">
        <v>72</v>
      </c>
      <c r="F208" s="86"/>
      <c r="G208" s="86"/>
      <c r="H208" s="86"/>
      <c r="I208" s="86"/>
      <c r="J208" s="85">
        <f>SUM(J209)</f>
        <v>582.5</v>
      </c>
      <c r="K208" s="85">
        <f>SUM(K209)</f>
        <v>572.5</v>
      </c>
      <c r="L208" s="85">
        <f>SUM(L209)</f>
        <v>0</v>
      </c>
      <c r="M208" s="85">
        <f>SUM(M209)</f>
        <v>572.5</v>
      </c>
      <c r="N208" s="85">
        <f>SUM(N209)</f>
        <v>0</v>
      </c>
      <c r="O208" s="85">
        <f>SUM(O209)</f>
        <v>572.5</v>
      </c>
      <c r="P208" s="85">
        <f>SUM(P209)</f>
        <v>692.5</v>
      </c>
      <c r="Q208" s="85">
        <f>SUM(Q209)</f>
        <v>692.5</v>
      </c>
    </row>
    <row r="209" spans="1:17" ht="31.5" outlineLevel="4">
      <c r="A209" s="87" t="s">
        <v>480</v>
      </c>
      <c r="B209" s="86" t="s">
        <v>552</v>
      </c>
      <c r="C209" s="86" t="s">
        <v>551</v>
      </c>
      <c r="D209" s="86" t="s">
        <v>162</v>
      </c>
      <c r="E209" s="86" t="s">
        <v>161</v>
      </c>
      <c r="F209" s="86"/>
      <c r="G209" s="86"/>
      <c r="H209" s="86"/>
      <c r="I209" s="86"/>
      <c r="J209" s="85">
        <v>582.5</v>
      </c>
      <c r="K209" s="85">
        <v>572.5</v>
      </c>
      <c r="L209" s="85">
        <v>0</v>
      </c>
      <c r="M209" s="85">
        <v>572.5</v>
      </c>
      <c r="N209" s="85">
        <v>0</v>
      </c>
      <c r="O209" s="85">
        <v>572.5</v>
      </c>
      <c r="P209" s="85">
        <v>692.5</v>
      </c>
      <c r="Q209" s="85">
        <v>692.5</v>
      </c>
    </row>
    <row r="210" spans="1:17" ht="51" customHeight="1">
      <c r="A210" s="91" t="s">
        <v>550</v>
      </c>
      <c r="B210" s="90" t="s">
        <v>479</v>
      </c>
      <c r="C210" s="90" t="s">
        <v>476</v>
      </c>
      <c r="D210" s="90" t="s">
        <v>467</v>
      </c>
      <c r="E210" s="90" t="s">
        <v>72</v>
      </c>
      <c r="F210" s="90"/>
      <c r="G210" s="90"/>
      <c r="H210" s="90"/>
      <c r="I210" s="90"/>
      <c r="J210" s="94">
        <f>SUM(J211,J357)</f>
        <v>116746.22800000002</v>
      </c>
      <c r="K210" s="89">
        <f>SUM(K211,K357)</f>
        <v>106163.1</v>
      </c>
      <c r="L210" s="89">
        <f>SUM(L211,L357)</f>
        <v>0</v>
      </c>
      <c r="M210" s="89">
        <f>SUM(M211,M357)</f>
        <v>106163.1</v>
      </c>
      <c r="N210" s="89">
        <f>SUM(N211,N357)</f>
        <v>0</v>
      </c>
      <c r="O210" s="89">
        <f>SUM(O211,O357)</f>
        <v>106163.1</v>
      </c>
      <c r="P210" s="89">
        <f>SUM(P211,P357)</f>
        <v>108107.50000000001</v>
      </c>
      <c r="Q210" s="89">
        <f>SUM(Q211,Q357)</f>
        <v>104363.9</v>
      </c>
    </row>
    <row r="211" spans="1:17" ht="15.75" outlineLevel="1">
      <c r="A211" s="91" t="s">
        <v>549</v>
      </c>
      <c r="B211" s="90" t="s">
        <v>479</v>
      </c>
      <c r="C211" s="90" t="s">
        <v>548</v>
      </c>
      <c r="D211" s="90" t="s">
        <v>467</v>
      </c>
      <c r="E211" s="90" t="s">
        <v>72</v>
      </c>
      <c r="F211" s="86"/>
      <c r="G211" s="86"/>
      <c r="H211" s="86"/>
      <c r="I211" s="86"/>
      <c r="J211" s="94">
        <f>SUM(J212,J245,J318,J321,J334)</f>
        <v>115156.32800000002</v>
      </c>
      <c r="K211" s="89">
        <f>SUM(K212,K245,K318,K321,K334)</f>
        <v>106110.1</v>
      </c>
      <c r="L211" s="89">
        <f>SUM(L212,L245,L318,L321,L334)</f>
        <v>0</v>
      </c>
      <c r="M211" s="89">
        <f>SUM(M212,M245,M318,M321,M334)</f>
        <v>106110.1</v>
      </c>
      <c r="N211" s="89">
        <f>SUM(N212,N245,N318,N321,N334)</f>
        <v>0</v>
      </c>
      <c r="O211" s="89">
        <f>SUM(O212,O245,O318,O321,O334)</f>
        <v>106110.1</v>
      </c>
      <c r="P211" s="89">
        <f>SUM(P212,P245,P318,P321,P334)</f>
        <v>106530.30000000002</v>
      </c>
      <c r="Q211" s="89">
        <f>SUM(Q212,Q245,Q318,Q321,Q334)</f>
        <v>102793.9</v>
      </c>
    </row>
    <row r="212" spans="1:17" ht="15.75" outlineLevel="2">
      <c r="A212" s="91" t="s">
        <v>547</v>
      </c>
      <c r="B212" s="90" t="s">
        <v>479</v>
      </c>
      <c r="C212" s="90" t="s">
        <v>537</v>
      </c>
      <c r="D212" s="90" t="s">
        <v>467</v>
      </c>
      <c r="E212" s="90" t="s">
        <v>72</v>
      </c>
      <c r="F212" s="86"/>
      <c r="G212" s="86"/>
      <c r="H212" s="86"/>
      <c r="I212" s="86"/>
      <c r="J212" s="89">
        <f>SUM(J213,J217,J219,J221,J224,J226,J228,J230,J232,J235,J237,J239,J241,J243)</f>
        <v>34589.100000000006</v>
      </c>
      <c r="K212" s="89">
        <f>SUM(K213,K217,K219,K221,K224,K226,K228,K230,K232,K235,K237,K239,K241,K243)</f>
        <v>31156.699999999997</v>
      </c>
      <c r="L212" s="89">
        <f>SUM(L213,L217,L219,L221,L224,L226,L228,L230,L232,L235,L237,L239,L241,L243)</f>
        <v>0</v>
      </c>
      <c r="M212" s="89">
        <f>SUM(M213,M217,M219,M221,M224,M226,M228,M230,M232,M235,M237,M239,M241,M243)</f>
        <v>31156.699999999997</v>
      </c>
      <c r="N212" s="89">
        <f>SUM(N213,N217,N219,N221,N224,N226,N228,N230,N232,N235,N237,N239,N241,N243)</f>
        <v>0</v>
      </c>
      <c r="O212" s="89">
        <f>SUM(O213,O217,O219,O221,O224,O226,O228,O230,O232,O235,O237,O239,O241,O243)</f>
        <v>31156.699999999997</v>
      </c>
      <c r="P212" s="89">
        <f>SUM(P213,P217,P219,P221,P224,P226,P228,P230,P232,P235,P237,P239,P241,P243)</f>
        <v>32553.4</v>
      </c>
      <c r="Q212" s="89">
        <f>SUM(Q213,Q217,Q219,Q221,Q224,Q226,Q228,Q230,Q232,Q235,Q237,Q239,Q241,Q243)</f>
        <v>30595</v>
      </c>
    </row>
    <row r="213" spans="1:17" ht="240" customHeight="1" outlineLevel="3">
      <c r="A213" s="87" t="s">
        <v>546</v>
      </c>
      <c r="B213" s="86" t="s">
        <v>479</v>
      </c>
      <c r="C213" s="86" t="s">
        <v>537</v>
      </c>
      <c r="D213" s="86" t="s">
        <v>449</v>
      </c>
      <c r="E213" s="86" t="s">
        <v>72</v>
      </c>
      <c r="F213" s="86"/>
      <c r="G213" s="86"/>
      <c r="H213" s="86"/>
      <c r="I213" s="86"/>
      <c r="J213" s="85">
        <f>SUM(J214:J216)</f>
        <v>20374.300000000003</v>
      </c>
      <c r="K213" s="85">
        <f>SUM(K214:K216)</f>
        <v>20865.8</v>
      </c>
      <c r="L213" s="85">
        <f>SUM(L214:L216)</f>
        <v>0</v>
      </c>
      <c r="M213" s="85">
        <f>SUM(M214:M216)</f>
        <v>20865.8</v>
      </c>
      <c r="N213" s="85">
        <f>SUM(N214:N216)</f>
        <v>0</v>
      </c>
      <c r="O213" s="85">
        <f>SUM(O214:O216)</f>
        <v>20865.8</v>
      </c>
      <c r="P213" s="85">
        <f>SUM(P214:P216)</f>
        <v>20447.8</v>
      </c>
      <c r="Q213" s="85">
        <f>SUM(Q214:Q216)</f>
        <v>22079.1</v>
      </c>
    </row>
    <row r="214" spans="1:17" ht="114.75" customHeight="1" outlineLevel="4">
      <c r="A214" s="87" t="s">
        <v>465</v>
      </c>
      <c r="B214" s="86" t="s">
        <v>479</v>
      </c>
      <c r="C214" s="86" t="s">
        <v>537</v>
      </c>
      <c r="D214" s="86" t="s">
        <v>449</v>
      </c>
      <c r="E214" s="86" t="s">
        <v>130</v>
      </c>
      <c r="F214" s="86"/>
      <c r="G214" s="86"/>
      <c r="H214" s="86"/>
      <c r="I214" s="86"/>
      <c r="J214" s="85">
        <v>9750.5</v>
      </c>
      <c r="K214" s="85">
        <v>9250.5</v>
      </c>
      <c r="L214" s="85">
        <v>0</v>
      </c>
      <c r="M214" s="85">
        <v>9250.5</v>
      </c>
      <c r="N214" s="85">
        <v>0</v>
      </c>
      <c r="O214" s="85">
        <v>9250.5</v>
      </c>
      <c r="P214" s="85">
        <v>9250.5</v>
      </c>
      <c r="Q214" s="85">
        <v>9250.5</v>
      </c>
    </row>
    <row r="215" spans="1:17" ht="47.25" outlineLevel="4">
      <c r="A215" s="87" t="s">
        <v>464</v>
      </c>
      <c r="B215" s="86" t="s">
        <v>479</v>
      </c>
      <c r="C215" s="86" t="s">
        <v>537</v>
      </c>
      <c r="D215" s="86" t="s">
        <v>449</v>
      </c>
      <c r="E215" s="86" t="s">
        <v>70</v>
      </c>
      <c r="F215" s="86"/>
      <c r="G215" s="86"/>
      <c r="H215" s="86"/>
      <c r="I215" s="86"/>
      <c r="J215" s="85">
        <v>10299.44</v>
      </c>
      <c r="K215" s="85">
        <v>11240.8</v>
      </c>
      <c r="L215" s="85">
        <v>0</v>
      </c>
      <c r="M215" s="85">
        <v>11240.8</v>
      </c>
      <c r="N215" s="85">
        <v>0</v>
      </c>
      <c r="O215" s="85">
        <v>11240.8</v>
      </c>
      <c r="P215" s="85">
        <v>10822.8</v>
      </c>
      <c r="Q215" s="85">
        <v>12454.1</v>
      </c>
    </row>
    <row r="216" spans="1:17" ht="15.75" outlineLevel="4">
      <c r="A216" s="87" t="s">
        <v>463</v>
      </c>
      <c r="B216" s="86" t="s">
        <v>479</v>
      </c>
      <c r="C216" s="86" t="s">
        <v>537</v>
      </c>
      <c r="D216" s="86" t="s">
        <v>449</v>
      </c>
      <c r="E216" s="86" t="s">
        <v>105</v>
      </c>
      <c r="F216" s="86"/>
      <c r="G216" s="86"/>
      <c r="H216" s="86"/>
      <c r="I216" s="86"/>
      <c r="J216" s="85">
        <v>324.36</v>
      </c>
      <c r="K216" s="85">
        <v>374.5</v>
      </c>
      <c r="L216" s="85">
        <v>0</v>
      </c>
      <c r="M216" s="85">
        <v>374.5</v>
      </c>
      <c r="N216" s="85">
        <v>0</v>
      </c>
      <c r="O216" s="85">
        <v>374.5</v>
      </c>
      <c r="P216" s="85">
        <v>374.5</v>
      </c>
      <c r="Q216" s="85">
        <v>374.5</v>
      </c>
    </row>
    <row r="217" spans="1:17" ht="189" outlineLevel="4">
      <c r="A217" s="87" t="s">
        <v>545</v>
      </c>
      <c r="B217" s="86" t="s">
        <v>479</v>
      </c>
      <c r="C217" s="86" t="s">
        <v>537</v>
      </c>
      <c r="D217" s="86" t="s">
        <v>447</v>
      </c>
      <c r="E217" s="86" t="s">
        <v>72</v>
      </c>
      <c r="F217" s="86"/>
      <c r="G217" s="86"/>
      <c r="H217" s="86"/>
      <c r="I217" s="86"/>
      <c r="J217" s="85">
        <f>SUM(J218)</f>
        <v>30</v>
      </c>
      <c r="K217" s="85">
        <f>SUM(K218)</f>
        <v>0</v>
      </c>
      <c r="L217" s="85">
        <f>SUM(L218)</f>
        <v>0</v>
      </c>
      <c r="M217" s="85">
        <f>SUM(M218)</f>
        <v>0</v>
      </c>
      <c r="N217" s="85">
        <f>SUM(N218)</f>
        <v>0</v>
      </c>
      <c r="O217" s="85">
        <f>SUM(O218)</f>
        <v>0</v>
      </c>
      <c r="P217" s="85">
        <f>SUM(P218)</f>
        <v>0</v>
      </c>
      <c r="Q217" s="85">
        <f>SUM(Q218)</f>
        <v>0</v>
      </c>
    </row>
    <row r="218" spans="1:17" ht="47.25" outlineLevel="4">
      <c r="A218" s="87" t="s">
        <v>464</v>
      </c>
      <c r="B218" s="86" t="s">
        <v>479</v>
      </c>
      <c r="C218" s="86" t="s">
        <v>537</v>
      </c>
      <c r="D218" s="86" t="s">
        <v>447</v>
      </c>
      <c r="E218" s="86" t="s">
        <v>70</v>
      </c>
      <c r="F218" s="86"/>
      <c r="G218" s="86"/>
      <c r="H218" s="86"/>
      <c r="I218" s="86"/>
      <c r="J218" s="85">
        <v>30</v>
      </c>
      <c r="K218" s="85"/>
      <c r="L218" s="85"/>
      <c r="M218" s="85"/>
      <c r="N218" s="85"/>
      <c r="O218" s="85"/>
      <c r="P218" s="85"/>
      <c r="Q218" s="85"/>
    </row>
    <row r="219" spans="1:17" ht="300.75" customHeight="1" outlineLevel="3">
      <c r="A219" s="113" t="s">
        <v>544</v>
      </c>
      <c r="B219" s="86" t="s">
        <v>479</v>
      </c>
      <c r="C219" s="86" t="s">
        <v>537</v>
      </c>
      <c r="D219" s="86" t="s">
        <v>444</v>
      </c>
      <c r="E219" s="86" t="s">
        <v>72</v>
      </c>
      <c r="F219" s="86"/>
      <c r="G219" s="86"/>
      <c r="H219" s="86"/>
      <c r="I219" s="86"/>
      <c r="J219" s="85">
        <f>SUM(J220)</f>
        <v>585.8</v>
      </c>
      <c r="K219" s="85">
        <f>SUM(K220)</f>
        <v>568.6</v>
      </c>
      <c r="L219" s="85">
        <f>SUM(L220)</f>
        <v>0</v>
      </c>
      <c r="M219" s="85">
        <f>SUM(M220)</f>
        <v>568.6</v>
      </c>
      <c r="N219" s="85">
        <f>SUM(N220)</f>
        <v>0</v>
      </c>
      <c r="O219" s="85">
        <f>SUM(O220)</f>
        <v>568.6</v>
      </c>
      <c r="P219" s="85">
        <f>SUM(P220)</f>
        <v>709.9</v>
      </c>
      <c r="Q219" s="85">
        <f>SUM(Q220)</f>
        <v>784.8</v>
      </c>
    </row>
    <row r="220" spans="1:17" ht="47.25" outlineLevel="4">
      <c r="A220" s="87" t="s">
        <v>464</v>
      </c>
      <c r="B220" s="86" t="s">
        <v>479</v>
      </c>
      <c r="C220" s="86" t="s">
        <v>537</v>
      </c>
      <c r="D220" s="86" t="s">
        <v>444</v>
      </c>
      <c r="E220" s="86" t="s">
        <v>70</v>
      </c>
      <c r="F220" s="86"/>
      <c r="G220" s="86"/>
      <c r="H220" s="86"/>
      <c r="I220" s="86"/>
      <c r="J220" s="85">
        <v>585.8</v>
      </c>
      <c r="K220" s="85">
        <v>568.6</v>
      </c>
      <c r="L220" s="85">
        <v>0</v>
      </c>
      <c r="M220" s="85">
        <v>568.6</v>
      </c>
      <c r="N220" s="85">
        <v>0</v>
      </c>
      <c r="O220" s="85">
        <v>568.6</v>
      </c>
      <c r="P220" s="85">
        <v>709.9</v>
      </c>
      <c r="Q220" s="85">
        <v>784.8</v>
      </c>
    </row>
    <row r="221" spans="1:17" ht="331.5" customHeight="1" outlineLevel="3">
      <c r="A221" s="87" t="s">
        <v>543</v>
      </c>
      <c r="B221" s="86" t="s">
        <v>479</v>
      </c>
      <c r="C221" s="86" t="s">
        <v>537</v>
      </c>
      <c r="D221" s="86" t="s">
        <v>440</v>
      </c>
      <c r="E221" s="86" t="s">
        <v>72</v>
      </c>
      <c r="F221" s="86"/>
      <c r="G221" s="86"/>
      <c r="H221" s="86"/>
      <c r="I221" s="86"/>
      <c r="J221" s="85">
        <f>SUM(J222:J223)</f>
        <v>12015</v>
      </c>
      <c r="K221" s="85">
        <f>SUM(K222:K223)</f>
        <v>8995.300000000001</v>
      </c>
      <c r="L221" s="85">
        <f>SUM(L222:L223)</f>
        <v>0</v>
      </c>
      <c r="M221" s="85">
        <f>SUM(M222:M223)</f>
        <v>8995.300000000001</v>
      </c>
      <c r="N221" s="85">
        <f>SUM(N222:N223)</f>
        <v>0</v>
      </c>
      <c r="O221" s="85">
        <f>SUM(O222:O223)</f>
        <v>8995.300000000001</v>
      </c>
      <c r="P221" s="85">
        <f>SUM(P222:P223)</f>
        <v>11051.7</v>
      </c>
      <c r="Q221" s="85">
        <f>SUM(Q222:Q223)</f>
        <v>7394.1</v>
      </c>
    </row>
    <row r="222" spans="1:17" ht="95.25" customHeight="1" outlineLevel="4">
      <c r="A222" s="87" t="s">
        <v>465</v>
      </c>
      <c r="B222" s="86" t="s">
        <v>479</v>
      </c>
      <c r="C222" s="86" t="s">
        <v>537</v>
      </c>
      <c r="D222" s="86" t="s">
        <v>440</v>
      </c>
      <c r="E222" s="86" t="s">
        <v>130</v>
      </c>
      <c r="F222" s="86"/>
      <c r="G222" s="86"/>
      <c r="H222" s="86"/>
      <c r="I222" s="86"/>
      <c r="J222" s="85">
        <v>11607.5</v>
      </c>
      <c r="K222" s="85">
        <v>8365.6</v>
      </c>
      <c r="L222" s="85">
        <v>0</v>
      </c>
      <c r="M222" s="85">
        <v>8365.6</v>
      </c>
      <c r="N222" s="85">
        <v>0</v>
      </c>
      <c r="O222" s="85">
        <v>8365.6</v>
      </c>
      <c r="P222" s="85">
        <v>10644.2</v>
      </c>
      <c r="Q222" s="85">
        <v>6986.6</v>
      </c>
    </row>
    <row r="223" spans="1:17" ht="47.25" outlineLevel="4">
      <c r="A223" s="87" t="s">
        <v>464</v>
      </c>
      <c r="B223" s="86" t="s">
        <v>479</v>
      </c>
      <c r="C223" s="86" t="s">
        <v>537</v>
      </c>
      <c r="D223" s="86" t="s">
        <v>440</v>
      </c>
      <c r="E223" s="86" t="s">
        <v>70</v>
      </c>
      <c r="F223" s="86"/>
      <c r="G223" s="86"/>
      <c r="H223" s="86"/>
      <c r="I223" s="86"/>
      <c r="J223" s="85">
        <v>407.5</v>
      </c>
      <c r="K223" s="85">
        <v>629.7</v>
      </c>
      <c r="L223" s="85">
        <v>0</v>
      </c>
      <c r="M223" s="85">
        <v>629.7</v>
      </c>
      <c r="N223" s="85">
        <v>0</v>
      </c>
      <c r="O223" s="85">
        <v>629.7</v>
      </c>
      <c r="P223" s="85">
        <v>407.5</v>
      </c>
      <c r="Q223" s="85">
        <v>407.5</v>
      </c>
    </row>
    <row r="224" spans="1:17" ht="129" customHeight="1" outlineLevel="3">
      <c r="A224" s="87" t="s">
        <v>523</v>
      </c>
      <c r="B224" s="86" t="s">
        <v>479</v>
      </c>
      <c r="C224" s="86" t="s">
        <v>537</v>
      </c>
      <c r="D224" s="86" t="s">
        <v>397</v>
      </c>
      <c r="E224" s="86" t="s">
        <v>72</v>
      </c>
      <c r="F224" s="86"/>
      <c r="G224" s="86"/>
      <c r="H224" s="86"/>
      <c r="I224" s="86"/>
      <c r="J224" s="85">
        <f>SUM(J225)</f>
        <v>130</v>
      </c>
      <c r="K224" s="85">
        <f>SUM(K225)</f>
        <v>30</v>
      </c>
      <c r="L224" s="85">
        <f>SUM(L225)</f>
        <v>0</v>
      </c>
      <c r="M224" s="85">
        <f>SUM(M225)</f>
        <v>30</v>
      </c>
      <c r="N224" s="85">
        <f>SUM(N225)</f>
        <v>0</v>
      </c>
      <c r="O224" s="85">
        <f>SUM(O225)</f>
        <v>30</v>
      </c>
      <c r="P224" s="85">
        <f>SUM(P225)</f>
        <v>30</v>
      </c>
      <c r="Q224" s="85">
        <f>SUM(Q225)</f>
        <v>30</v>
      </c>
    </row>
    <row r="225" spans="1:17" ht="47.25" outlineLevel="4">
      <c r="A225" s="87" t="s">
        <v>464</v>
      </c>
      <c r="B225" s="86" t="s">
        <v>479</v>
      </c>
      <c r="C225" s="86" t="s">
        <v>537</v>
      </c>
      <c r="D225" s="86" t="s">
        <v>397</v>
      </c>
      <c r="E225" s="86" t="s">
        <v>70</v>
      </c>
      <c r="F225" s="86"/>
      <c r="G225" s="86"/>
      <c r="H225" s="86"/>
      <c r="I225" s="86"/>
      <c r="J225" s="85">
        <v>130</v>
      </c>
      <c r="K225" s="85">
        <v>30</v>
      </c>
      <c r="L225" s="85">
        <v>0</v>
      </c>
      <c r="M225" s="85">
        <v>30</v>
      </c>
      <c r="N225" s="85">
        <v>0</v>
      </c>
      <c r="O225" s="85">
        <v>30</v>
      </c>
      <c r="P225" s="85">
        <v>30</v>
      </c>
      <c r="Q225" s="85">
        <v>30</v>
      </c>
    </row>
    <row r="226" spans="1:17" ht="188.25" customHeight="1" outlineLevel="3">
      <c r="A226" s="87" t="s">
        <v>542</v>
      </c>
      <c r="B226" s="86" t="s">
        <v>479</v>
      </c>
      <c r="C226" s="86" t="s">
        <v>537</v>
      </c>
      <c r="D226" s="86" t="s">
        <v>385</v>
      </c>
      <c r="E226" s="86" t="s">
        <v>72</v>
      </c>
      <c r="F226" s="86"/>
      <c r="G226" s="86"/>
      <c r="H226" s="86"/>
      <c r="I226" s="86"/>
      <c r="J226" s="85">
        <f>SUM(J227)</f>
        <v>400</v>
      </c>
      <c r="K226" s="85">
        <f>SUM(K227)</f>
        <v>400</v>
      </c>
      <c r="L226" s="85">
        <f>SUM(L227)</f>
        <v>0</v>
      </c>
      <c r="M226" s="85">
        <f>SUM(M227)</f>
        <v>400</v>
      </c>
      <c r="N226" s="85">
        <f>SUM(N227)</f>
        <v>0</v>
      </c>
      <c r="O226" s="85">
        <f>SUM(O227)</f>
        <v>400</v>
      </c>
      <c r="P226" s="85">
        <f>SUM(P227)</f>
        <v>200</v>
      </c>
      <c r="Q226" s="85">
        <f>SUM(Q227)</f>
        <v>10</v>
      </c>
    </row>
    <row r="227" spans="1:17" ht="47.25" outlineLevel="4">
      <c r="A227" s="87" t="s">
        <v>464</v>
      </c>
      <c r="B227" s="86" t="s">
        <v>479</v>
      </c>
      <c r="C227" s="86" t="s">
        <v>537</v>
      </c>
      <c r="D227" s="86" t="s">
        <v>385</v>
      </c>
      <c r="E227" s="86" t="s">
        <v>70</v>
      </c>
      <c r="F227" s="86"/>
      <c r="G227" s="86"/>
      <c r="H227" s="86"/>
      <c r="I227" s="86"/>
      <c r="J227" s="85">
        <v>400</v>
      </c>
      <c r="K227" s="85">
        <v>400</v>
      </c>
      <c r="L227" s="85">
        <v>0</v>
      </c>
      <c r="M227" s="85">
        <v>400</v>
      </c>
      <c r="N227" s="85">
        <v>0</v>
      </c>
      <c r="O227" s="85">
        <v>400</v>
      </c>
      <c r="P227" s="85">
        <v>200</v>
      </c>
      <c r="Q227" s="85">
        <v>10</v>
      </c>
    </row>
    <row r="228" spans="1:17" ht="173.25" outlineLevel="3">
      <c r="A228" s="87" t="s">
        <v>518</v>
      </c>
      <c r="B228" s="86" t="s">
        <v>479</v>
      </c>
      <c r="C228" s="86" t="s">
        <v>537</v>
      </c>
      <c r="D228" s="86" t="s">
        <v>370</v>
      </c>
      <c r="E228" s="86" t="s">
        <v>72</v>
      </c>
      <c r="F228" s="86"/>
      <c r="G228" s="86"/>
      <c r="H228" s="86"/>
      <c r="I228" s="86"/>
      <c r="J228" s="85">
        <f>SUM(J229)</f>
        <v>14</v>
      </c>
      <c r="K228" s="85">
        <f>SUM(K229)</f>
        <v>14</v>
      </c>
      <c r="L228" s="85">
        <f>SUM(L229)</f>
        <v>0</v>
      </c>
      <c r="M228" s="85">
        <f>SUM(M229)</f>
        <v>14</v>
      </c>
      <c r="N228" s="85">
        <f>SUM(N229)</f>
        <v>0</v>
      </c>
      <c r="O228" s="85">
        <f>SUM(O229)</f>
        <v>14</v>
      </c>
      <c r="P228" s="85">
        <f>SUM(P229)</f>
        <v>14</v>
      </c>
      <c r="Q228" s="85">
        <f>SUM(Q229)</f>
        <v>14</v>
      </c>
    </row>
    <row r="229" spans="1:17" ht="47.25" outlineLevel="4">
      <c r="A229" s="87" t="s">
        <v>464</v>
      </c>
      <c r="B229" s="86" t="s">
        <v>479</v>
      </c>
      <c r="C229" s="86" t="s">
        <v>537</v>
      </c>
      <c r="D229" s="86" t="s">
        <v>370</v>
      </c>
      <c r="E229" s="86" t="s">
        <v>70</v>
      </c>
      <c r="F229" s="86"/>
      <c r="G229" s="86"/>
      <c r="H229" s="86"/>
      <c r="I229" s="86"/>
      <c r="J229" s="85">
        <v>14</v>
      </c>
      <c r="K229" s="85">
        <v>14</v>
      </c>
      <c r="L229" s="85">
        <v>0</v>
      </c>
      <c r="M229" s="85">
        <v>14</v>
      </c>
      <c r="N229" s="85">
        <v>0</v>
      </c>
      <c r="O229" s="85">
        <v>14</v>
      </c>
      <c r="P229" s="85">
        <v>14</v>
      </c>
      <c r="Q229" s="85">
        <v>14</v>
      </c>
    </row>
    <row r="230" spans="1:17" ht="141.75" outlineLevel="3">
      <c r="A230" s="87" t="s">
        <v>541</v>
      </c>
      <c r="B230" s="86" t="s">
        <v>479</v>
      </c>
      <c r="C230" s="86" t="s">
        <v>537</v>
      </c>
      <c r="D230" s="86" t="s">
        <v>368</v>
      </c>
      <c r="E230" s="86" t="s">
        <v>72</v>
      </c>
      <c r="F230" s="86"/>
      <c r="G230" s="86"/>
      <c r="H230" s="86"/>
      <c r="I230" s="86"/>
      <c r="J230" s="85">
        <f>SUM(J231)</f>
        <v>0</v>
      </c>
      <c r="K230" s="85">
        <f>SUM(K231)</f>
        <v>150</v>
      </c>
      <c r="L230" s="85">
        <f>SUM(L231)</f>
        <v>0</v>
      </c>
      <c r="M230" s="85">
        <f>SUM(M231)</f>
        <v>150</v>
      </c>
      <c r="N230" s="85">
        <f>SUM(N231)</f>
        <v>0</v>
      </c>
      <c r="O230" s="85">
        <f>SUM(O231)</f>
        <v>150</v>
      </c>
      <c r="P230" s="85">
        <f>SUM(P231)</f>
        <v>0</v>
      </c>
      <c r="Q230" s="85">
        <f>SUM(Q231)</f>
        <v>150</v>
      </c>
    </row>
    <row r="231" spans="1:17" ht="47.25" outlineLevel="4">
      <c r="A231" s="87" t="s">
        <v>464</v>
      </c>
      <c r="B231" s="86" t="s">
        <v>479</v>
      </c>
      <c r="C231" s="86" t="s">
        <v>537</v>
      </c>
      <c r="D231" s="86" t="s">
        <v>368</v>
      </c>
      <c r="E231" s="86" t="s">
        <v>70</v>
      </c>
      <c r="F231" s="86"/>
      <c r="G231" s="86"/>
      <c r="H231" s="86"/>
      <c r="I231" s="86"/>
      <c r="J231" s="85"/>
      <c r="K231" s="85">
        <v>150</v>
      </c>
      <c r="L231" s="85">
        <v>0</v>
      </c>
      <c r="M231" s="85">
        <v>150</v>
      </c>
      <c r="N231" s="85">
        <v>0</v>
      </c>
      <c r="O231" s="85">
        <v>150</v>
      </c>
      <c r="P231" s="85"/>
      <c r="Q231" s="85">
        <v>150</v>
      </c>
    </row>
    <row r="232" spans="1:17" ht="110.25" outlineLevel="3">
      <c r="A232" s="87" t="s">
        <v>510</v>
      </c>
      <c r="B232" s="86" t="s">
        <v>479</v>
      </c>
      <c r="C232" s="86" t="s">
        <v>537</v>
      </c>
      <c r="D232" s="86" t="s">
        <v>348</v>
      </c>
      <c r="E232" s="86" t="s">
        <v>72</v>
      </c>
      <c r="F232" s="86"/>
      <c r="G232" s="86"/>
      <c r="H232" s="86"/>
      <c r="I232" s="86"/>
      <c r="J232" s="85">
        <f>SUM(J233:J234)</f>
        <v>68</v>
      </c>
      <c r="K232" s="85">
        <f>SUM(K233:K234)</f>
        <v>68</v>
      </c>
      <c r="L232" s="85">
        <f>SUM(L233:L234)</f>
        <v>0</v>
      </c>
      <c r="M232" s="85">
        <f>SUM(M233:M234)</f>
        <v>68</v>
      </c>
      <c r="N232" s="85">
        <f>SUM(N233:N234)</f>
        <v>0</v>
      </c>
      <c r="O232" s="85">
        <f>SUM(O233:O234)</f>
        <v>68</v>
      </c>
      <c r="P232" s="85">
        <f>SUM(P233:P234)</f>
        <v>68</v>
      </c>
      <c r="Q232" s="85">
        <f>SUM(Q233:Q234)</f>
        <v>68</v>
      </c>
    </row>
    <row r="233" spans="1:17" ht="111.75" customHeight="1" outlineLevel="4">
      <c r="A233" s="87" t="s">
        <v>465</v>
      </c>
      <c r="B233" s="86" t="s">
        <v>479</v>
      </c>
      <c r="C233" s="86" t="s">
        <v>537</v>
      </c>
      <c r="D233" s="86" t="s">
        <v>348</v>
      </c>
      <c r="E233" s="86" t="s">
        <v>130</v>
      </c>
      <c r="F233" s="86"/>
      <c r="G233" s="86"/>
      <c r="H233" s="86"/>
      <c r="I233" s="86"/>
      <c r="J233" s="85">
        <v>34</v>
      </c>
      <c r="K233" s="85">
        <v>14</v>
      </c>
      <c r="L233" s="85">
        <v>0</v>
      </c>
      <c r="M233" s="85">
        <v>14</v>
      </c>
      <c r="N233" s="85">
        <v>0</v>
      </c>
      <c r="O233" s="85">
        <v>14</v>
      </c>
      <c r="P233" s="85">
        <v>14</v>
      </c>
      <c r="Q233" s="85">
        <v>14</v>
      </c>
    </row>
    <row r="234" spans="1:17" ht="47.25" outlineLevel="4">
      <c r="A234" s="87" t="s">
        <v>464</v>
      </c>
      <c r="B234" s="86" t="s">
        <v>479</v>
      </c>
      <c r="C234" s="86" t="s">
        <v>537</v>
      </c>
      <c r="D234" s="86" t="s">
        <v>348</v>
      </c>
      <c r="E234" s="86" t="s">
        <v>70</v>
      </c>
      <c r="F234" s="86"/>
      <c r="G234" s="86"/>
      <c r="H234" s="86"/>
      <c r="I234" s="86"/>
      <c r="J234" s="85">
        <v>34</v>
      </c>
      <c r="K234" s="85">
        <v>54</v>
      </c>
      <c r="L234" s="85">
        <v>0</v>
      </c>
      <c r="M234" s="85">
        <v>54</v>
      </c>
      <c r="N234" s="85">
        <v>0</v>
      </c>
      <c r="O234" s="85">
        <v>54</v>
      </c>
      <c r="P234" s="85">
        <v>54</v>
      </c>
      <c r="Q234" s="85">
        <v>54</v>
      </c>
    </row>
    <row r="235" spans="1:17" ht="110.25" customHeight="1" outlineLevel="3">
      <c r="A235" s="87" t="s">
        <v>517</v>
      </c>
      <c r="B235" s="86" t="s">
        <v>479</v>
      </c>
      <c r="C235" s="86" t="s">
        <v>537</v>
      </c>
      <c r="D235" s="86" t="s">
        <v>342</v>
      </c>
      <c r="E235" s="86" t="s">
        <v>72</v>
      </c>
      <c r="F235" s="86"/>
      <c r="G235" s="86"/>
      <c r="H235" s="86"/>
      <c r="I235" s="86"/>
      <c r="J235" s="85">
        <f>SUM(J236)</f>
        <v>0</v>
      </c>
      <c r="K235" s="85">
        <f>SUM(K236)</f>
        <v>60</v>
      </c>
      <c r="L235" s="85">
        <f>SUM(L236)</f>
        <v>0</v>
      </c>
      <c r="M235" s="85">
        <f>SUM(M236)</f>
        <v>60</v>
      </c>
      <c r="N235" s="85">
        <f>SUM(N236)</f>
        <v>0</v>
      </c>
      <c r="O235" s="85">
        <f>SUM(O236)</f>
        <v>60</v>
      </c>
      <c r="P235" s="85">
        <f>SUM(P236)</f>
        <v>30</v>
      </c>
      <c r="Q235" s="85">
        <f>SUM(Q236)</f>
        <v>60</v>
      </c>
    </row>
    <row r="236" spans="1:17" ht="47.25" outlineLevel="4">
      <c r="A236" s="87" t="s">
        <v>464</v>
      </c>
      <c r="B236" s="86" t="s">
        <v>479</v>
      </c>
      <c r="C236" s="86" t="s">
        <v>537</v>
      </c>
      <c r="D236" s="86" t="s">
        <v>342</v>
      </c>
      <c r="E236" s="86" t="s">
        <v>70</v>
      </c>
      <c r="F236" s="86"/>
      <c r="G236" s="86"/>
      <c r="H236" s="86"/>
      <c r="I236" s="86"/>
      <c r="J236" s="85"/>
      <c r="K236" s="85">
        <v>60</v>
      </c>
      <c r="L236" s="85">
        <v>0</v>
      </c>
      <c r="M236" s="85">
        <v>60</v>
      </c>
      <c r="N236" s="85">
        <v>0</v>
      </c>
      <c r="O236" s="85">
        <v>60</v>
      </c>
      <c r="P236" s="85">
        <v>30</v>
      </c>
      <c r="Q236" s="85">
        <v>60</v>
      </c>
    </row>
    <row r="237" spans="1:17" ht="192" customHeight="1" outlineLevel="3">
      <c r="A237" s="87" t="s">
        <v>516</v>
      </c>
      <c r="B237" s="86" t="s">
        <v>479</v>
      </c>
      <c r="C237" s="86" t="s">
        <v>537</v>
      </c>
      <c r="D237" s="86" t="s">
        <v>338</v>
      </c>
      <c r="E237" s="86" t="s">
        <v>72</v>
      </c>
      <c r="F237" s="86"/>
      <c r="G237" s="86"/>
      <c r="H237" s="86"/>
      <c r="I237" s="86"/>
      <c r="J237" s="85">
        <f>SUM(J238)</f>
        <v>5</v>
      </c>
      <c r="K237" s="85">
        <f>SUM(K238)</f>
        <v>5</v>
      </c>
      <c r="L237" s="85">
        <f>SUM(L238)</f>
        <v>0</v>
      </c>
      <c r="M237" s="85">
        <f>SUM(M238)</f>
        <v>5</v>
      </c>
      <c r="N237" s="85">
        <f>SUM(N238)</f>
        <v>0</v>
      </c>
      <c r="O237" s="85">
        <f>SUM(O238)</f>
        <v>5</v>
      </c>
      <c r="P237" s="85">
        <f>SUM(P238)</f>
        <v>2</v>
      </c>
      <c r="Q237" s="85">
        <f>SUM(Q238)</f>
        <v>5</v>
      </c>
    </row>
    <row r="238" spans="1:17" ht="47.25" outlineLevel="4">
      <c r="A238" s="87" t="s">
        <v>464</v>
      </c>
      <c r="B238" s="86" t="s">
        <v>479</v>
      </c>
      <c r="C238" s="86" t="s">
        <v>537</v>
      </c>
      <c r="D238" s="86" t="s">
        <v>338</v>
      </c>
      <c r="E238" s="86" t="s">
        <v>70</v>
      </c>
      <c r="F238" s="86"/>
      <c r="G238" s="86"/>
      <c r="H238" s="86"/>
      <c r="I238" s="86"/>
      <c r="J238" s="85">
        <v>5</v>
      </c>
      <c r="K238" s="85">
        <v>5</v>
      </c>
      <c r="L238" s="85">
        <v>0</v>
      </c>
      <c r="M238" s="85">
        <v>5</v>
      </c>
      <c r="N238" s="85">
        <v>0</v>
      </c>
      <c r="O238" s="85">
        <v>5</v>
      </c>
      <c r="P238" s="85">
        <v>2</v>
      </c>
      <c r="Q238" s="85">
        <v>5</v>
      </c>
    </row>
    <row r="239" spans="1:17" ht="113.25" customHeight="1" outlineLevel="4">
      <c r="A239" s="87" t="s">
        <v>540</v>
      </c>
      <c r="B239" s="86" t="s">
        <v>479</v>
      </c>
      <c r="C239" s="86" t="s">
        <v>537</v>
      </c>
      <c r="D239" s="86" t="s">
        <v>115</v>
      </c>
      <c r="E239" s="86" t="s">
        <v>72</v>
      </c>
      <c r="F239" s="86"/>
      <c r="G239" s="86"/>
      <c r="H239" s="86"/>
      <c r="I239" s="86"/>
      <c r="J239" s="85">
        <f>SUM(J240)</f>
        <v>57</v>
      </c>
      <c r="K239" s="85">
        <f>SUM(K240)</f>
        <v>0</v>
      </c>
      <c r="L239" s="85">
        <f>SUM(L240)</f>
        <v>0</v>
      </c>
      <c r="M239" s="85">
        <f>SUM(M240)</f>
        <v>0</v>
      </c>
      <c r="N239" s="85">
        <f>SUM(N240)</f>
        <v>0</v>
      </c>
      <c r="O239" s="85">
        <f>SUM(O240)</f>
        <v>0</v>
      </c>
      <c r="P239" s="85">
        <f>SUM(P240)</f>
        <v>0</v>
      </c>
      <c r="Q239" s="85">
        <f>SUM(Q240)</f>
        <v>0</v>
      </c>
    </row>
    <row r="240" spans="1:17" ht="47.25" outlineLevel="4">
      <c r="A240" s="87" t="s">
        <v>464</v>
      </c>
      <c r="B240" s="86" t="s">
        <v>479</v>
      </c>
      <c r="C240" s="86" t="s">
        <v>537</v>
      </c>
      <c r="D240" s="86" t="s">
        <v>115</v>
      </c>
      <c r="E240" s="86" t="s">
        <v>70</v>
      </c>
      <c r="F240" s="86"/>
      <c r="G240" s="86"/>
      <c r="H240" s="86"/>
      <c r="I240" s="86"/>
      <c r="J240" s="85">
        <v>57</v>
      </c>
      <c r="K240" s="85"/>
      <c r="L240" s="85"/>
      <c r="M240" s="85"/>
      <c r="N240" s="85"/>
      <c r="O240" s="85"/>
      <c r="P240" s="85"/>
      <c r="Q240" s="85"/>
    </row>
    <row r="241" spans="1:17" ht="126" outlineLevel="4">
      <c r="A241" s="87" t="s">
        <v>539</v>
      </c>
      <c r="B241" s="86" t="s">
        <v>479</v>
      </c>
      <c r="C241" s="86" t="s">
        <v>537</v>
      </c>
      <c r="D241" s="86" t="s">
        <v>76</v>
      </c>
      <c r="E241" s="86" t="s">
        <v>72</v>
      </c>
      <c r="F241" s="86"/>
      <c r="G241" s="86"/>
      <c r="H241" s="86"/>
      <c r="I241" s="86"/>
      <c r="J241" s="85">
        <f>SUM(J242)</f>
        <v>60</v>
      </c>
      <c r="K241" s="85">
        <f>SUM(K242)</f>
        <v>0</v>
      </c>
      <c r="L241" s="85">
        <f>SUM(L242)</f>
        <v>0</v>
      </c>
      <c r="M241" s="85">
        <f>SUM(M242)</f>
        <v>0</v>
      </c>
      <c r="N241" s="85">
        <f>SUM(N242)</f>
        <v>0</v>
      </c>
      <c r="O241" s="85">
        <f>SUM(O242)</f>
        <v>0</v>
      </c>
      <c r="P241" s="85">
        <f>SUM(P242)</f>
        <v>0</v>
      </c>
      <c r="Q241" s="85">
        <f>SUM(Q242)</f>
        <v>0</v>
      </c>
    </row>
    <row r="242" spans="1:17" ht="47.25" outlineLevel="4">
      <c r="A242" s="87" t="s">
        <v>464</v>
      </c>
      <c r="B242" s="86" t="s">
        <v>479</v>
      </c>
      <c r="C242" s="86" t="s">
        <v>537</v>
      </c>
      <c r="D242" s="86" t="s">
        <v>76</v>
      </c>
      <c r="E242" s="86" t="s">
        <v>70</v>
      </c>
      <c r="F242" s="86"/>
      <c r="G242" s="86"/>
      <c r="H242" s="86"/>
      <c r="I242" s="86"/>
      <c r="J242" s="85">
        <v>60</v>
      </c>
      <c r="K242" s="85"/>
      <c r="L242" s="85"/>
      <c r="M242" s="85"/>
      <c r="N242" s="85"/>
      <c r="O242" s="85"/>
      <c r="P242" s="85"/>
      <c r="Q242" s="85"/>
    </row>
    <row r="243" spans="1:17" ht="110.25" outlineLevel="4">
      <c r="A243" s="87" t="s">
        <v>538</v>
      </c>
      <c r="B243" s="86" t="s">
        <v>479</v>
      </c>
      <c r="C243" s="86" t="s">
        <v>537</v>
      </c>
      <c r="D243" s="86" t="s">
        <v>68</v>
      </c>
      <c r="E243" s="86" t="s">
        <v>72</v>
      </c>
      <c r="F243" s="86"/>
      <c r="G243" s="86"/>
      <c r="H243" s="86"/>
      <c r="I243" s="86"/>
      <c r="J243" s="85">
        <f>SUM(J244)</f>
        <v>850</v>
      </c>
      <c r="K243" s="85">
        <f>SUM(K244)</f>
        <v>0</v>
      </c>
      <c r="L243" s="85">
        <f>SUM(L244)</f>
        <v>0</v>
      </c>
      <c r="M243" s="85">
        <f>SUM(M244)</f>
        <v>0</v>
      </c>
      <c r="N243" s="85">
        <f>SUM(N244)</f>
        <v>0</v>
      </c>
      <c r="O243" s="85">
        <f>SUM(O244)</f>
        <v>0</v>
      </c>
      <c r="P243" s="85">
        <f>SUM(P244)</f>
        <v>0</v>
      </c>
      <c r="Q243" s="85">
        <f>SUM(Q244)</f>
        <v>0</v>
      </c>
    </row>
    <row r="244" spans="1:17" ht="47.25" outlineLevel="4">
      <c r="A244" s="87" t="s">
        <v>464</v>
      </c>
      <c r="B244" s="86" t="s">
        <v>479</v>
      </c>
      <c r="C244" s="86" t="s">
        <v>537</v>
      </c>
      <c r="D244" s="86" t="s">
        <v>68</v>
      </c>
      <c r="E244" s="86" t="s">
        <v>70</v>
      </c>
      <c r="F244" s="86"/>
      <c r="G244" s="86"/>
      <c r="H244" s="86"/>
      <c r="I244" s="86"/>
      <c r="J244" s="85">
        <v>850</v>
      </c>
      <c r="K244" s="85"/>
      <c r="L244" s="85"/>
      <c r="M244" s="85"/>
      <c r="N244" s="85"/>
      <c r="O244" s="85"/>
      <c r="P244" s="85"/>
      <c r="Q244" s="85"/>
    </row>
    <row r="245" spans="1:17" ht="15.75" outlineLevel="2">
      <c r="A245" s="91" t="s">
        <v>536</v>
      </c>
      <c r="B245" s="90" t="s">
        <v>479</v>
      </c>
      <c r="C245" s="90" t="s">
        <v>512</v>
      </c>
      <c r="D245" s="90" t="s">
        <v>467</v>
      </c>
      <c r="E245" s="90" t="s">
        <v>72</v>
      </c>
      <c r="F245" s="86"/>
      <c r="G245" s="86"/>
      <c r="H245" s="86"/>
      <c r="I245" s="86"/>
      <c r="J245" s="98">
        <f>SUM(J246,J251,J253,J256,J258,J260,J262,J265,J269,J273,J275,J277,J279,J281,J283,J286,J289,J292,J294,J296,J299,J302,J305,J308,J310,J313,J315)</f>
        <v>73317.12800000001</v>
      </c>
      <c r="K245" s="98">
        <f>SUM(K246,K251,K253,K256,K258,K260,K262,K265,K269,K273,K275,K277,K279,K281,K283,K286,K289,K292,K294,K296,K299,K302,K305,K308,K310,K313,K315)</f>
        <v>67976.90000000001</v>
      </c>
      <c r="L245" s="98">
        <f>SUM(L246,L251,L253,L256,L258,L260,L262,L265,L269,L273,L275,L277,L279,L281,L283,L286,L289,L292,L294,L296,L299,L302,L305,L308,L310,L313,L315)</f>
        <v>0</v>
      </c>
      <c r="M245" s="98">
        <f>SUM(M246,M251,M253,M256,M258,M260,M262,M265,M269,M273,M275,M277,M279,M281,M283,M286,M289,M292,M294,M296,M299,M302,M305,M308,M310,M313,M315)</f>
        <v>67976.90000000001</v>
      </c>
      <c r="N245" s="98">
        <f>SUM(N246,N251,N253,N256,N258,N260,N262,N265,N269,N273,N275,N277,N279,N281,N283,N286,N289,N292,N294,N296,N299,N302,N305,N308,N310,N313,N315)</f>
        <v>0</v>
      </c>
      <c r="O245" s="98">
        <f>SUM(O246,O251,O253,O256,O258,O260,O262,O265,O269,O273,O275,O277,O279,O281,O283,O286,O289,O292,O294,O296,O299,O302,O305,O308,O310,O313,O315)</f>
        <v>67976.90000000001</v>
      </c>
      <c r="P245" s="89">
        <f>SUM(P246,P251,P253,P256,P258,P260,P262,P265,P269,P273,P275,P277,P279,P281,P283,P286,P289,P292,P294,P296,P299,P302,P305,P308,P310,P313,P315)</f>
        <v>67177.90000000001</v>
      </c>
      <c r="Q245" s="89">
        <f>SUM(Q246,Q251,Q253,Q256,Q258,Q260,Q262,Q265,Q269,Q273,Q275,Q277,Q279,Q281,Q283,Q286,Q289,Q292,Q294,Q296,Q299,Q302,Q305,Q308,Q310,Q313,Q315)</f>
        <v>65214.799999999996</v>
      </c>
    </row>
    <row r="246" spans="1:17" ht="206.25" customHeight="1" outlineLevel="3">
      <c r="A246" s="87" t="s">
        <v>535</v>
      </c>
      <c r="B246" s="86" t="s">
        <v>479</v>
      </c>
      <c r="C246" s="86" t="s">
        <v>512</v>
      </c>
      <c r="D246" s="86" t="s">
        <v>436</v>
      </c>
      <c r="E246" s="86" t="s">
        <v>72</v>
      </c>
      <c r="F246" s="86"/>
      <c r="G246" s="86"/>
      <c r="H246" s="86"/>
      <c r="I246" s="86"/>
      <c r="J246" s="95">
        <f>SUM(J247:J250)</f>
        <v>16753.34874</v>
      </c>
      <c r="K246" s="85">
        <f>SUM(K247:K250)</f>
        <v>16044.800000000001</v>
      </c>
      <c r="L246" s="85">
        <f>SUM(L247:L250)</f>
        <v>0</v>
      </c>
      <c r="M246" s="85">
        <f>SUM(M247:M250)</f>
        <v>16044.800000000001</v>
      </c>
      <c r="N246" s="85">
        <f>SUM(N247:N250)</f>
        <v>0</v>
      </c>
      <c r="O246" s="85">
        <f>SUM(O247:O250)</f>
        <v>16044.800000000001</v>
      </c>
      <c r="P246" s="85">
        <f>SUM(P247:P250)</f>
        <v>15136.900000000001</v>
      </c>
      <c r="Q246" s="85">
        <f>SUM(Q247:Q250)</f>
        <v>16589</v>
      </c>
    </row>
    <row r="247" spans="1:17" ht="111" customHeight="1" outlineLevel="4">
      <c r="A247" s="87" t="s">
        <v>465</v>
      </c>
      <c r="B247" s="86" t="s">
        <v>479</v>
      </c>
      <c r="C247" s="86" t="s">
        <v>512</v>
      </c>
      <c r="D247" s="86" t="s">
        <v>436</v>
      </c>
      <c r="E247" s="86" t="s">
        <v>130</v>
      </c>
      <c r="F247" s="86"/>
      <c r="G247" s="86"/>
      <c r="H247" s="86"/>
      <c r="I247" s="86"/>
      <c r="J247" s="85">
        <v>741.1</v>
      </c>
      <c r="K247" s="85">
        <v>741.1</v>
      </c>
      <c r="L247" s="85">
        <v>0</v>
      </c>
      <c r="M247" s="85">
        <v>741.1</v>
      </c>
      <c r="N247" s="85">
        <v>0</v>
      </c>
      <c r="O247" s="85">
        <v>741.1</v>
      </c>
      <c r="P247" s="85">
        <v>741.1</v>
      </c>
      <c r="Q247" s="85">
        <v>741.1</v>
      </c>
    </row>
    <row r="248" spans="1:17" ht="47.25" outlineLevel="4">
      <c r="A248" s="87" t="s">
        <v>464</v>
      </c>
      <c r="B248" s="86" t="s">
        <v>479</v>
      </c>
      <c r="C248" s="86" t="s">
        <v>512</v>
      </c>
      <c r="D248" s="86" t="s">
        <v>436</v>
      </c>
      <c r="E248" s="86" t="s">
        <v>70</v>
      </c>
      <c r="F248" s="86"/>
      <c r="G248" s="86"/>
      <c r="H248" s="86"/>
      <c r="I248" s="86"/>
      <c r="J248" s="95">
        <v>10307.44274</v>
      </c>
      <c r="K248" s="85">
        <v>9377.4</v>
      </c>
      <c r="L248" s="85">
        <v>0</v>
      </c>
      <c r="M248" s="85">
        <v>9377.4</v>
      </c>
      <c r="N248" s="85">
        <v>0</v>
      </c>
      <c r="O248" s="85">
        <v>9377.4</v>
      </c>
      <c r="P248" s="85">
        <v>8669.5</v>
      </c>
      <c r="Q248" s="85">
        <v>9602.8</v>
      </c>
    </row>
    <row r="249" spans="1:17" ht="66" customHeight="1" outlineLevel="4">
      <c r="A249" s="87" t="s">
        <v>485</v>
      </c>
      <c r="B249" s="86" t="s">
        <v>479</v>
      </c>
      <c r="C249" s="86" t="s">
        <v>512</v>
      </c>
      <c r="D249" s="86" t="s">
        <v>436</v>
      </c>
      <c r="E249" s="86" t="s">
        <v>67</v>
      </c>
      <c r="F249" s="86"/>
      <c r="G249" s="86"/>
      <c r="H249" s="86"/>
      <c r="I249" s="86"/>
      <c r="J249" s="85">
        <v>5103.6</v>
      </c>
      <c r="K249" s="85">
        <v>5292.6</v>
      </c>
      <c r="L249" s="85">
        <v>0</v>
      </c>
      <c r="M249" s="85">
        <v>5292.6</v>
      </c>
      <c r="N249" s="85">
        <v>0</v>
      </c>
      <c r="O249" s="85">
        <v>5292.6</v>
      </c>
      <c r="P249" s="85">
        <v>5092.6</v>
      </c>
      <c r="Q249" s="85">
        <v>5611.4</v>
      </c>
    </row>
    <row r="250" spans="1:17" ht="15.75" outlineLevel="4">
      <c r="A250" s="87" t="s">
        <v>463</v>
      </c>
      <c r="B250" s="86" t="s">
        <v>479</v>
      </c>
      <c r="C250" s="86" t="s">
        <v>512</v>
      </c>
      <c r="D250" s="86" t="s">
        <v>436</v>
      </c>
      <c r="E250" s="86" t="s">
        <v>105</v>
      </c>
      <c r="F250" s="86"/>
      <c r="G250" s="86"/>
      <c r="H250" s="86"/>
      <c r="I250" s="86"/>
      <c r="J250" s="93">
        <v>601.206</v>
      </c>
      <c r="K250" s="85">
        <v>633.7</v>
      </c>
      <c r="L250" s="85">
        <v>0</v>
      </c>
      <c r="M250" s="85">
        <v>633.7</v>
      </c>
      <c r="N250" s="85">
        <v>0</v>
      </c>
      <c r="O250" s="85">
        <v>633.7</v>
      </c>
      <c r="P250" s="85">
        <v>633.7</v>
      </c>
      <c r="Q250" s="85">
        <v>633.7</v>
      </c>
    </row>
    <row r="251" spans="1:17" ht="141.75" outlineLevel="4">
      <c r="A251" s="87" t="s">
        <v>534</v>
      </c>
      <c r="B251" s="86" t="s">
        <v>479</v>
      </c>
      <c r="C251" s="86" t="s">
        <v>512</v>
      </c>
      <c r="D251" s="86" t="s">
        <v>434</v>
      </c>
      <c r="E251" s="86" t="s">
        <v>72</v>
      </c>
      <c r="F251" s="86"/>
      <c r="G251" s="86"/>
      <c r="H251" s="86"/>
      <c r="I251" s="86"/>
      <c r="J251" s="85">
        <f>SUM(J252)</f>
        <v>98</v>
      </c>
      <c r="K251" s="85">
        <f>SUM(K252)</f>
        <v>0</v>
      </c>
      <c r="L251" s="85">
        <f>SUM(L252)</f>
        <v>0</v>
      </c>
      <c r="M251" s="85">
        <f>SUM(M252)</f>
        <v>0</v>
      </c>
      <c r="N251" s="85">
        <f>SUM(N252)</f>
        <v>0</v>
      </c>
      <c r="O251" s="85">
        <f>SUM(O252)</f>
        <v>0</v>
      </c>
      <c r="P251" s="85">
        <f>SUM(P252)</f>
        <v>0</v>
      </c>
      <c r="Q251" s="85">
        <f>SUM(Q252)</f>
        <v>0</v>
      </c>
    </row>
    <row r="252" spans="1:17" ht="63" customHeight="1" outlineLevel="4">
      <c r="A252" s="87" t="s">
        <v>485</v>
      </c>
      <c r="B252" s="86" t="s">
        <v>479</v>
      </c>
      <c r="C252" s="86" t="s">
        <v>512</v>
      </c>
      <c r="D252" s="86" t="s">
        <v>434</v>
      </c>
      <c r="E252" s="86" t="s">
        <v>67</v>
      </c>
      <c r="F252" s="86"/>
      <c r="G252" s="86"/>
      <c r="H252" s="86"/>
      <c r="I252" s="86"/>
      <c r="J252" s="85">
        <v>98</v>
      </c>
      <c r="K252" s="85"/>
      <c r="L252" s="85"/>
      <c r="M252" s="85"/>
      <c r="N252" s="85"/>
      <c r="O252" s="85"/>
      <c r="P252" s="85"/>
      <c r="Q252" s="85"/>
    </row>
    <row r="253" spans="1:17" ht="144" customHeight="1" outlineLevel="4">
      <c r="A253" s="87" t="s">
        <v>533</v>
      </c>
      <c r="B253" s="86" t="s">
        <v>479</v>
      </c>
      <c r="C253" s="86" t="s">
        <v>512</v>
      </c>
      <c r="D253" s="86" t="s">
        <v>432</v>
      </c>
      <c r="E253" s="86" t="s">
        <v>72</v>
      </c>
      <c r="F253" s="86"/>
      <c r="G253" s="86"/>
      <c r="H253" s="86"/>
      <c r="I253" s="86"/>
      <c r="J253" s="85">
        <f>SUM(J254:J255)</f>
        <v>13.5</v>
      </c>
      <c r="K253" s="85">
        <f>SUM(K254:K255)</f>
        <v>0</v>
      </c>
      <c r="L253" s="85">
        <f>SUM(L254:L255)</f>
        <v>0</v>
      </c>
      <c r="M253" s="85">
        <f>SUM(M254:M255)</f>
        <v>0</v>
      </c>
      <c r="N253" s="85">
        <f>SUM(N254:N255)</f>
        <v>0</v>
      </c>
      <c r="O253" s="85">
        <f>SUM(O254:O255)</f>
        <v>0</v>
      </c>
      <c r="P253" s="85">
        <f>SUM(P254:P255)</f>
        <v>0</v>
      </c>
      <c r="Q253" s="85">
        <f>SUM(Q254:Q255)</f>
        <v>0</v>
      </c>
    </row>
    <row r="254" spans="1:17" ht="47.25" outlineLevel="4">
      <c r="A254" s="87" t="s">
        <v>464</v>
      </c>
      <c r="B254" s="86" t="s">
        <v>479</v>
      </c>
      <c r="C254" s="86" t="s">
        <v>512</v>
      </c>
      <c r="D254" s="86" t="s">
        <v>432</v>
      </c>
      <c r="E254" s="86" t="s">
        <v>70</v>
      </c>
      <c r="F254" s="86"/>
      <c r="G254" s="86"/>
      <c r="H254" s="86"/>
      <c r="I254" s="86"/>
      <c r="J254" s="93">
        <v>6.591</v>
      </c>
      <c r="K254" s="85"/>
      <c r="L254" s="85"/>
      <c r="M254" s="85"/>
      <c r="N254" s="85"/>
      <c r="O254" s="85"/>
      <c r="P254" s="85"/>
      <c r="Q254" s="85"/>
    </row>
    <row r="255" spans="1:17" ht="64.5" customHeight="1" outlineLevel="4">
      <c r="A255" s="87" t="s">
        <v>485</v>
      </c>
      <c r="B255" s="86" t="s">
        <v>479</v>
      </c>
      <c r="C255" s="86" t="s">
        <v>512</v>
      </c>
      <c r="D255" s="86" t="s">
        <v>432</v>
      </c>
      <c r="E255" s="86" t="s">
        <v>67</v>
      </c>
      <c r="F255" s="86"/>
      <c r="G255" s="86"/>
      <c r="H255" s="86"/>
      <c r="I255" s="86"/>
      <c r="J255" s="93">
        <v>6.909</v>
      </c>
      <c r="K255" s="85"/>
      <c r="L255" s="85"/>
      <c r="M255" s="85"/>
      <c r="N255" s="85"/>
      <c r="O255" s="85"/>
      <c r="P255" s="85"/>
      <c r="Q255" s="85"/>
    </row>
    <row r="256" spans="1:17" ht="189.75" customHeight="1" outlineLevel="4">
      <c r="A256" s="87" t="s">
        <v>532</v>
      </c>
      <c r="B256" s="86" t="s">
        <v>479</v>
      </c>
      <c r="C256" s="86" t="s">
        <v>512</v>
      </c>
      <c r="D256" s="86" t="s">
        <v>430</v>
      </c>
      <c r="E256" s="86" t="s">
        <v>72</v>
      </c>
      <c r="F256" s="86"/>
      <c r="G256" s="86"/>
      <c r="H256" s="86"/>
      <c r="I256" s="86"/>
      <c r="J256" s="85">
        <f>SUM(J257)</f>
        <v>189</v>
      </c>
      <c r="K256" s="85">
        <f>SUM(K257)</f>
        <v>0</v>
      </c>
      <c r="L256" s="85">
        <f>SUM(L257)</f>
        <v>0</v>
      </c>
      <c r="M256" s="85">
        <f>SUM(M257)</f>
        <v>0</v>
      </c>
      <c r="N256" s="85">
        <f>SUM(N257)</f>
        <v>0</v>
      </c>
      <c r="O256" s="85">
        <f>SUM(O257)</f>
        <v>0</v>
      </c>
      <c r="P256" s="85">
        <f>SUM(P257)</f>
        <v>0</v>
      </c>
      <c r="Q256" s="85">
        <f>SUM(Q257)</f>
        <v>0</v>
      </c>
    </row>
    <row r="257" spans="1:17" ht="64.5" customHeight="1" outlineLevel="4">
      <c r="A257" s="87" t="s">
        <v>530</v>
      </c>
      <c r="B257" s="86" t="s">
        <v>479</v>
      </c>
      <c r="C257" s="86" t="s">
        <v>512</v>
      </c>
      <c r="D257" s="86" t="s">
        <v>430</v>
      </c>
      <c r="E257" s="86" t="s">
        <v>67</v>
      </c>
      <c r="F257" s="86"/>
      <c r="G257" s="86"/>
      <c r="H257" s="86"/>
      <c r="I257" s="86"/>
      <c r="J257" s="85">
        <v>189</v>
      </c>
      <c r="K257" s="85"/>
      <c r="L257" s="85"/>
      <c r="M257" s="85"/>
      <c r="N257" s="85"/>
      <c r="O257" s="85"/>
      <c r="P257" s="85"/>
      <c r="Q257" s="85"/>
    </row>
    <row r="258" spans="1:17" ht="298.5" customHeight="1" outlineLevel="4">
      <c r="A258" s="87" t="s">
        <v>429</v>
      </c>
      <c r="B258" s="86" t="s">
        <v>479</v>
      </c>
      <c r="C258" s="86" t="s">
        <v>512</v>
      </c>
      <c r="D258" s="86" t="s">
        <v>428</v>
      </c>
      <c r="E258" s="86" t="s">
        <v>72</v>
      </c>
      <c r="F258" s="86"/>
      <c r="G258" s="86"/>
      <c r="H258" s="86"/>
      <c r="I258" s="86"/>
      <c r="J258" s="85">
        <f>SUM(J259)</f>
        <v>400</v>
      </c>
      <c r="K258" s="85">
        <f>SUM(K259)</f>
        <v>0</v>
      </c>
      <c r="L258" s="85">
        <f>SUM(L259)</f>
        <v>0</v>
      </c>
      <c r="M258" s="85">
        <f>SUM(M259)</f>
        <v>0</v>
      </c>
      <c r="N258" s="85">
        <f>SUM(N259)</f>
        <v>0</v>
      </c>
      <c r="O258" s="85">
        <f>SUM(O259)</f>
        <v>0</v>
      </c>
      <c r="P258" s="85">
        <f>SUM(P259)</f>
        <v>0</v>
      </c>
      <c r="Q258" s="85">
        <f>SUM(Q259)</f>
        <v>0</v>
      </c>
    </row>
    <row r="259" spans="1:17" ht="47.25" customHeight="1" outlineLevel="4">
      <c r="A259" s="87" t="s">
        <v>531</v>
      </c>
      <c r="B259" s="86" t="s">
        <v>479</v>
      </c>
      <c r="C259" s="86" t="s">
        <v>512</v>
      </c>
      <c r="D259" s="86" t="s">
        <v>428</v>
      </c>
      <c r="E259" s="86" t="s">
        <v>70</v>
      </c>
      <c r="F259" s="86"/>
      <c r="G259" s="86"/>
      <c r="H259" s="86"/>
      <c r="I259" s="86"/>
      <c r="J259" s="85">
        <v>400</v>
      </c>
      <c r="K259" s="85"/>
      <c r="L259" s="85"/>
      <c r="M259" s="85"/>
      <c r="N259" s="85"/>
      <c r="O259" s="85"/>
      <c r="P259" s="85"/>
      <c r="Q259" s="85"/>
    </row>
    <row r="260" spans="1:17" ht="177.75" customHeight="1" outlineLevel="4">
      <c r="A260" s="87" t="s">
        <v>427</v>
      </c>
      <c r="B260" s="86" t="s">
        <v>479</v>
      </c>
      <c r="C260" s="86" t="s">
        <v>512</v>
      </c>
      <c r="D260" s="86" t="s">
        <v>426</v>
      </c>
      <c r="E260" s="86" t="s">
        <v>72</v>
      </c>
      <c r="F260" s="86"/>
      <c r="G260" s="86"/>
      <c r="H260" s="86"/>
      <c r="I260" s="86"/>
      <c r="J260" s="93">
        <f>SUM(J261)</f>
        <v>765.205</v>
      </c>
      <c r="K260" s="85">
        <f>SUM(K261)</f>
        <v>0</v>
      </c>
      <c r="L260" s="85">
        <f>SUM(L261)</f>
        <v>0</v>
      </c>
      <c r="M260" s="85">
        <f>SUM(M261)</f>
        <v>0</v>
      </c>
      <c r="N260" s="85">
        <f>SUM(N261)</f>
        <v>0</v>
      </c>
      <c r="O260" s="85">
        <f>SUM(O261)</f>
        <v>0</v>
      </c>
      <c r="P260" s="85">
        <f>SUM(P261)</f>
        <v>0</v>
      </c>
      <c r="Q260" s="85">
        <f>SUM(Q261)</f>
        <v>0</v>
      </c>
    </row>
    <row r="261" spans="1:17" ht="64.5" customHeight="1" outlineLevel="4">
      <c r="A261" s="87" t="s">
        <v>530</v>
      </c>
      <c r="B261" s="86" t="s">
        <v>479</v>
      </c>
      <c r="C261" s="86" t="s">
        <v>512</v>
      </c>
      <c r="D261" s="86" t="s">
        <v>426</v>
      </c>
      <c r="E261" s="86" t="s">
        <v>67</v>
      </c>
      <c r="F261" s="86"/>
      <c r="G261" s="86"/>
      <c r="H261" s="86"/>
      <c r="I261" s="86"/>
      <c r="J261" s="93">
        <v>765.205</v>
      </c>
      <c r="K261" s="85"/>
      <c r="L261" s="85"/>
      <c r="M261" s="85"/>
      <c r="N261" s="85"/>
      <c r="O261" s="85"/>
      <c r="P261" s="85"/>
      <c r="Q261" s="85"/>
    </row>
    <row r="262" spans="1:17" ht="141.75" customHeight="1" outlineLevel="4">
      <c r="A262" s="87" t="s">
        <v>529</v>
      </c>
      <c r="B262" s="86" t="s">
        <v>479</v>
      </c>
      <c r="C262" s="86" t="s">
        <v>512</v>
      </c>
      <c r="D262" s="86" t="s">
        <v>423</v>
      </c>
      <c r="E262" s="86" t="s">
        <v>72</v>
      </c>
      <c r="F262" s="86"/>
      <c r="G262" s="86"/>
      <c r="H262" s="86"/>
      <c r="I262" s="86"/>
      <c r="J262" s="85">
        <f>SUM(J263:J264)</f>
        <v>1323.6</v>
      </c>
      <c r="K262" s="85">
        <f>SUM(K263:K264)</f>
        <v>0</v>
      </c>
      <c r="L262" s="85">
        <f>SUM(L263:L264)</f>
        <v>0</v>
      </c>
      <c r="M262" s="85">
        <f>SUM(M263:M264)</f>
        <v>0</v>
      </c>
      <c r="N262" s="85">
        <f>SUM(N263:N264)</f>
        <v>0</v>
      </c>
      <c r="O262" s="85">
        <f>SUM(O263:O264)</f>
        <v>0</v>
      </c>
      <c r="P262" s="85">
        <f>SUM(P263:P264)</f>
        <v>1274.7</v>
      </c>
      <c r="Q262" s="85">
        <f>SUM(Q263:Q264)</f>
        <v>1271.4</v>
      </c>
    </row>
    <row r="263" spans="1:17" ht="47.25" outlineLevel="4">
      <c r="A263" s="87" t="s">
        <v>464</v>
      </c>
      <c r="B263" s="86" t="s">
        <v>479</v>
      </c>
      <c r="C263" s="86" t="s">
        <v>512</v>
      </c>
      <c r="D263" s="86" t="s">
        <v>423</v>
      </c>
      <c r="E263" s="86" t="s">
        <v>70</v>
      </c>
      <c r="F263" s="86"/>
      <c r="G263" s="86"/>
      <c r="H263" s="86"/>
      <c r="I263" s="86"/>
      <c r="J263" s="85">
        <v>632.8</v>
      </c>
      <c r="K263" s="85"/>
      <c r="L263" s="85"/>
      <c r="M263" s="85"/>
      <c r="N263" s="85"/>
      <c r="O263" s="85"/>
      <c r="P263" s="85">
        <v>655.7</v>
      </c>
      <c r="Q263" s="85">
        <v>649</v>
      </c>
    </row>
    <row r="264" spans="1:17" ht="62.25" customHeight="1" outlineLevel="4">
      <c r="A264" s="87" t="s">
        <v>485</v>
      </c>
      <c r="B264" s="86" t="s">
        <v>479</v>
      </c>
      <c r="C264" s="86" t="s">
        <v>512</v>
      </c>
      <c r="D264" s="86" t="s">
        <v>423</v>
      </c>
      <c r="E264" s="86" t="s">
        <v>67</v>
      </c>
      <c r="F264" s="86"/>
      <c r="G264" s="86"/>
      <c r="H264" s="86"/>
      <c r="I264" s="86"/>
      <c r="J264" s="85">
        <v>690.8</v>
      </c>
      <c r="K264" s="85"/>
      <c r="L264" s="85"/>
      <c r="M264" s="85"/>
      <c r="N264" s="85"/>
      <c r="O264" s="85"/>
      <c r="P264" s="85">
        <v>619</v>
      </c>
      <c r="Q264" s="85">
        <v>622.4</v>
      </c>
    </row>
    <row r="265" spans="1:17" ht="345" customHeight="1" outlineLevel="3">
      <c r="A265" s="113" t="s">
        <v>528</v>
      </c>
      <c r="B265" s="86" t="s">
        <v>479</v>
      </c>
      <c r="C265" s="86" t="s">
        <v>512</v>
      </c>
      <c r="D265" s="86" t="s">
        <v>421</v>
      </c>
      <c r="E265" s="86" t="s">
        <v>72</v>
      </c>
      <c r="F265" s="86"/>
      <c r="G265" s="86"/>
      <c r="H265" s="86"/>
      <c r="I265" s="86"/>
      <c r="J265" s="85">
        <f>SUM(J266:J268)</f>
        <v>45010.899999999994</v>
      </c>
      <c r="K265" s="85">
        <f>SUM(K266:K268)</f>
        <v>44502.6</v>
      </c>
      <c r="L265" s="85">
        <f>SUM(L266:L268)</f>
        <v>0</v>
      </c>
      <c r="M265" s="85">
        <f>SUM(M266:M268)</f>
        <v>44502.6</v>
      </c>
      <c r="N265" s="85">
        <f>SUM(N266:N268)</f>
        <v>0</v>
      </c>
      <c r="O265" s="85">
        <f>SUM(O266:O268)</f>
        <v>44502.6</v>
      </c>
      <c r="P265" s="85">
        <f>SUM(P266:P268)</f>
        <v>44580.8</v>
      </c>
      <c r="Q265" s="85">
        <f>SUM(Q266:Q268)</f>
        <v>42056.5</v>
      </c>
    </row>
    <row r="266" spans="1:17" ht="111.75" customHeight="1" outlineLevel="4">
      <c r="A266" s="87" t="s">
        <v>465</v>
      </c>
      <c r="B266" s="86" t="s">
        <v>479</v>
      </c>
      <c r="C266" s="86" t="s">
        <v>512</v>
      </c>
      <c r="D266" s="86" t="s">
        <v>421</v>
      </c>
      <c r="E266" s="86" t="s">
        <v>130</v>
      </c>
      <c r="F266" s="86"/>
      <c r="G266" s="86"/>
      <c r="H266" s="86"/>
      <c r="I266" s="86"/>
      <c r="J266" s="95">
        <v>23737.9303</v>
      </c>
      <c r="K266" s="85">
        <v>22134.3</v>
      </c>
      <c r="L266" s="85">
        <v>0</v>
      </c>
      <c r="M266" s="85">
        <v>22134.3</v>
      </c>
      <c r="N266" s="85">
        <v>0</v>
      </c>
      <c r="O266" s="85">
        <v>22134.3</v>
      </c>
      <c r="P266" s="85">
        <v>23428.8</v>
      </c>
      <c r="Q266" s="85">
        <v>22139.1</v>
      </c>
    </row>
    <row r="267" spans="1:17" ht="47.25" outlineLevel="4">
      <c r="A267" s="87" t="s">
        <v>464</v>
      </c>
      <c r="B267" s="86" t="s">
        <v>479</v>
      </c>
      <c r="C267" s="86" t="s">
        <v>512</v>
      </c>
      <c r="D267" s="86" t="s">
        <v>421</v>
      </c>
      <c r="E267" s="86" t="s">
        <v>70</v>
      </c>
      <c r="F267" s="86"/>
      <c r="G267" s="86"/>
      <c r="H267" s="86"/>
      <c r="I267" s="86"/>
      <c r="J267" s="95">
        <v>658.3697</v>
      </c>
      <c r="K267" s="85">
        <v>1200</v>
      </c>
      <c r="L267" s="85">
        <v>0</v>
      </c>
      <c r="M267" s="85">
        <v>1200</v>
      </c>
      <c r="N267" s="85">
        <v>0</v>
      </c>
      <c r="O267" s="85">
        <v>1200</v>
      </c>
      <c r="P267" s="85">
        <v>537.4</v>
      </c>
      <c r="Q267" s="85">
        <v>476.9</v>
      </c>
    </row>
    <row r="268" spans="1:17" ht="66.75" customHeight="1" outlineLevel="4">
      <c r="A268" s="87" t="s">
        <v>485</v>
      </c>
      <c r="B268" s="86" t="s">
        <v>479</v>
      </c>
      <c r="C268" s="86" t="s">
        <v>512</v>
      </c>
      <c r="D268" s="86" t="s">
        <v>421</v>
      </c>
      <c r="E268" s="86" t="s">
        <v>67</v>
      </c>
      <c r="F268" s="86"/>
      <c r="G268" s="86"/>
      <c r="H268" s="86"/>
      <c r="I268" s="86"/>
      <c r="J268" s="85">
        <v>20614.6</v>
      </c>
      <c r="K268" s="85">
        <v>21168.3</v>
      </c>
      <c r="L268" s="85">
        <v>0</v>
      </c>
      <c r="M268" s="85">
        <v>21168.3</v>
      </c>
      <c r="N268" s="85">
        <v>0</v>
      </c>
      <c r="O268" s="85">
        <v>21168.3</v>
      </c>
      <c r="P268" s="85">
        <v>20614.6</v>
      </c>
      <c r="Q268" s="85">
        <v>19440.5</v>
      </c>
    </row>
    <row r="269" spans="1:17" ht="141" customHeight="1" outlineLevel="3">
      <c r="A269" s="87" t="s">
        <v>527</v>
      </c>
      <c r="B269" s="86" t="s">
        <v>479</v>
      </c>
      <c r="C269" s="86" t="s">
        <v>512</v>
      </c>
      <c r="D269" s="86" t="s">
        <v>417</v>
      </c>
      <c r="E269" s="86" t="s">
        <v>72</v>
      </c>
      <c r="F269" s="86"/>
      <c r="G269" s="86"/>
      <c r="H269" s="86"/>
      <c r="I269" s="86"/>
      <c r="J269" s="93">
        <f>SUM(J270:J272)</f>
        <v>3922.1</v>
      </c>
      <c r="K269" s="85">
        <f>SUM(K270:K272)</f>
        <v>3602.2999999999997</v>
      </c>
      <c r="L269" s="85">
        <f>SUM(L270:L272)</f>
        <v>0</v>
      </c>
      <c r="M269" s="85">
        <f>SUM(M270:M272)</f>
        <v>3602.2999999999997</v>
      </c>
      <c r="N269" s="85">
        <f>SUM(N270:N272)</f>
        <v>0</v>
      </c>
      <c r="O269" s="85">
        <f>SUM(O270:O272)</f>
        <v>3602.2999999999997</v>
      </c>
      <c r="P269" s="85">
        <f>SUM(P270:P272)</f>
        <v>4292.8</v>
      </c>
      <c r="Q269" s="85">
        <f>SUM(Q270:Q272)</f>
        <v>4660.299999999999</v>
      </c>
    </row>
    <row r="270" spans="1:17" ht="113.25" customHeight="1" outlineLevel="4">
      <c r="A270" s="87" t="s">
        <v>465</v>
      </c>
      <c r="B270" s="86" t="s">
        <v>479</v>
      </c>
      <c r="C270" s="86" t="s">
        <v>512</v>
      </c>
      <c r="D270" s="86" t="s">
        <v>417</v>
      </c>
      <c r="E270" s="86" t="s">
        <v>130</v>
      </c>
      <c r="F270" s="86"/>
      <c r="G270" s="86"/>
      <c r="H270" s="86"/>
      <c r="I270" s="86"/>
      <c r="J270" s="85">
        <v>3105.24</v>
      </c>
      <c r="K270" s="85">
        <v>2602.7</v>
      </c>
      <c r="L270" s="85">
        <v>0</v>
      </c>
      <c r="M270" s="85">
        <v>2602.7</v>
      </c>
      <c r="N270" s="85">
        <v>0</v>
      </c>
      <c r="O270" s="85">
        <v>2602.7</v>
      </c>
      <c r="P270" s="85">
        <v>3423.2</v>
      </c>
      <c r="Q270" s="85">
        <v>3570.7</v>
      </c>
    </row>
    <row r="271" spans="1:17" ht="47.25" outlineLevel="4">
      <c r="A271" s="87" t="s">
        <v>464</v>
      </c>
      <c r="B271" s="86" t="s">
        <v>479</v>
      </c>
      <c r="C271" s="86" t="s">
        <v>512</v>
      </c>
      <c r="D271" s="86" t="s">
        <v>417</v>
      </c>
      <c r="E271" s="86" t="s">
        <v>70</v>
      </c>
      <c r="F271" s="86"/>
      <c r="G271" s="86"/>
      <c r="H271" s="86"/>
      <c r="I271" s="86"/>
      <c r="J271" s="93">
        <v>813.221</v>
      </c>
      <c r="K271" s="85">
        <v>951.6</v>
      </c>
      <c r="L271" s="85">
        <v>0</v>
      </c>
      <c r="M271" s="85">
        <v>951.6</v>
      </c>
      <c r="N271" s="85">
        <v>0</v>
      </c>
      <c r="O271" s="85">
        <v>951.6</v>
      </c>
      <c r="P271" s="85">
        <v>821.6</v>
      </c>
      <c r="Q271" s="85">
        <v>1041.6</v>
      </c>
    </row>
    <row r="272" spans="1:17" ht="15.75" outlineLevel="4">
      <c r="A272" s="87" t="s">
        <v>463</v>
      </c>
      <c r="B272" s="86" t="s">
        <v>479</v>
      </c>
      <c r="C272" s="86" t="s">
        <v>512</v>
      </c>
      <c r="D272" s="86" t="s">
        <v>417</v>
      </c>
      <c r="E272" s="86" t="s">
        <v>105</v>
      </c>
      <c r="F272" s="86"/>
      <c r="G272" s="86"/>
      <c r="H272" s="86"/>
      <c r="I272" s="86"/>
      <c r="J272" s="93">
        <v>3.639</v>
      </c>
      <c r="K272" s="85">
        <v>48</v>
      </c>
      <c r="L272" s="85">
        <v>0</v>
      </c>
      <c r="M272" s="85">
        <v>48</v>
      </c>
      <c r="N272" s="85">
        <v>0</v>
      </c>
      <c r="O272" s="85">
        <v>48</v>
      </c>
      <c r="P272" s="85">
        <v>48</v>
      </c>
      <c r="Q272" s="85">
        <v>48</v>
      </c>
    </row>
    <row r="273" spans="1:17" ht="221.25" customHeight="1" outlineLevel="3">
      <c r="A273" s="87" t="s">
        <v>526</v>
      </c>
      <c r="B273" s="86" t="s">
        <v>479</v>
      </c>
      <c r="C273" s="86" t="s">
        <v>512</v>
      </c>
      <c r="D273" s="86" t="s">
        <v>415</v>
      </c>
      <c r="E273" s="86" t="s">
        <v>72</v>
      </c>
      <c r="F273" s="86"/>
      <c r="G273" s="86"/>
      <c r="H273" s="86"/>
      <c r="I273" s="86"/>
      <c r="J273" s="85">
        <f>SUM(J274)</f>
        <v>196.6</v>
      </c>
      <c r="K273" s="85">
        <f>SUM(K274)</f>
        <v>609</v>
      </c>
      <c r="L273" s="85">
        <f>SUM(L274)</f>
        <v>0</v>
      </c>
      <c r="M273" s="85">
        <f>SUM(M274)</f>
        <v>609</v>
      </c>
      <c r="N273" s="85">
        <f>SUM(N274)</f>
        <v>0</v>
      </c>
      <c r="O273" s="85">
        <f>SUM(O274)</f>
        <v>609</v>
      </c>
      <c r="P273" s="85">
        <f>SUM(P274)</f>
        <v>0</v>
      </c>
      <c r="Q273" s="85">
        <f>SUM(Q274)</f>
        <v>0</v>
      </c>
    </row>
    <row r="274" spans="1:17" ht="111" customHeight="1" outlineLevel="4">
      <c r="A274" s="87" t="s">
        <v>465</v>
      </c>
      <c r="B274" s="86" t="s">
        <v>479</v>
      </c>
      <c r="C274" s="86" t="s">
        <v>512</v>
      </c>
      <c r="D274" s="86" t="s">
        <v>415</v>
      </c>
      <c r="E274" s="86" t="s">
        <v>130</v>
      </c>
      <c r="F274" s="86"/>
      <c r="G274" s="86"/>
      <c r="H274" s="86"/>
      <c r="I274" s="86"/>
      <c r="J274" s="85">
        <v>196.6</v>
      </c>
      <c r="K274" s="85">
        <v>609</v>
      </c>
      <c r="L274" s="85">
        <v>0</v>
      </c>
      <c r="M274" s="85">
        <v>609</v>
      </c>
      <c r="N274" s="85">
        <v>0</v>
      </c>
      <c r="O274" s="85">
        <v>609</v>
      </c>
      <c r="P274" s="85"/>
      <c r="Q274" s="85"/>
    </row>
    <row r="275" spans="1:17" ht="222.75" customHeight="1" outlineLevel="3">
      <c r="A275" s="87" t="s">
        <v>414</v>
      </c>
      <c r="B275" s="86" t="s">
        <v>479</v>
      </c>
      <c r="C275" s="86" t="s">
        <v>512</v>
      </c>
      <c r="D275" s="86" t="s">
        <v>413</v>
      </c>
      <c r="E275" s="86" t="s">
        <v>72</v>
      </c>
      <c r="F275" s="86"/>
      <c r="G275" s="86"/>
      <c r="H275" s="86"/>
      <c r="I275" s="86"/>
      <c r="J275" s="85">
        <f>SUM(J276)</f>
        <v>451.6</v>
      </c>
      <c r="K275" s="85">
        <f>SUM(K276)</f>
        <v>359</v>
      </c>
      <c r="L275" s="85">
        <f>SUM(L276)</f>
        <v>0</v>
      </c>
      <c r="M275" s="85">
        <f>SUM(M276)</f>
        <v>359</v>
      </c>
      <c r="N275" s="85">
        <f>SUM(N276)</f>
        <v>0</v>
      </c>
      <c r="O275" s="85">
        <f>SUM(O276)</f>
        <v>359</v>
      </c>
      <c r="P275" s="85">
        <f>SUM(P276)</f>
        <v>147.5</v>
      </c>
      <c r="Q275" s="85">
        <f>SUM(Q276)</f>
        <v>0</v>
      </c>
    </row>
    <row r="276" spans="1:17" ht="109.5" customHeight="1" outlineLevel="4">
      <c r="A276" s="87" t="s">
        <v>465</v>
      </c>
      <c r="B276" s="86" t="s">
        <v>479</v>
      </c>
      <c r="C276" s="86" t="s">
        <v>512</v>
      </c>
      <c r="D276" s="86" t="s">
        <v>413</v>
      </c>
      <c r="E276" s="86" t="s">
        <v>130</v>
      </c>
      <c r="F276" s="86"/>
      <c r="G276" s="86"/>
      <c r="H276" s="86"/>
      <c r="I276" s="86"/>
      <c r="J276" s="85">
        <v>451.6</v>
      </c>
      <c r="K276" s="85">
        <v>359</v>
      </c>
      <c r="L276" s="85">
        <v>0</v>
      </c>
      <c r="M276" s="85">
        <v>359</v>
      </c>
      <c r="N276" s="85">
        <v>0</v>
      </c>
      <c r="O276" s="85">
        <v>359</v>
      </c>
      <c r="P276" s="85">
        <v>147.5</v>
      </c>
      <c r="Q276" s="85"/>
    </row>
    <row r="277" spans="1:17" ht="125.25" customHeight="1" outlineLevel="3">
      <c r="A277" s="87" t="s">
        <v>525</v>
      </c>
      <c r="B277" s="86" t="s">
        <v>479</v>
      </c>
      <c r="C277" s="86" t="s">
        <v>512</v>
      </c>
      <c r="D277" s="86" t="s">
        <v>411</v>
      </c>
      <c r="E277" s="86" t="s">
        <v>72</v>
      </c>
      <c r="F277" s="86"/>
      <c r="G277" s="86"/>
      <c r="H277" s="86"/>
      <c r="I277" s="86"/>
      <c r="J277" s="85">
        <f>SUM(J278)</f>
        <v>50</v>
      </c>
      <c r="K277" s="85">
        <f>SUM(K278)</f>
        <v>50</v>
      </c>
      <c r="L277" s="85">
        <f>SUM(L278)</f>
        <v>0</v>
      </c>
      <c r="M277" s="85">
        <f>SUM(M278)</f>
        <v>50</v>
      </c>
      <c r="N277" s="85">
        <f>SUM(N278)</f>
        <v>0</v>
      </c>
      <c r="O277" s="85">
        <f>SUM(O278)</f>
        <v>50</v>
      </c>
      <c r="P277" s="85">
        <f>SUM(P278)</f>
        <v>0</v>
      </c>
      <c r="Q277" s="85">
        <f>SUM(Q278)</f>
        <v>80</v>
      </c>
    </row>
    <row r="278" spans="1:17" ht="47.25" outlineLevel="4">
      <c r="A278" s="87" t="s">
        <v>464</v>
      </c>
      <c r="B278" s="86" t="s">
        <v>479</v>
      </c>
      <c r="C278" s="86" t="s">
        <v>512</v>
      </c>
      <c r="D278" s="86" t="s">
        <v>411</v>
      </c>
      <c r="E278" s="86" t="s">
        <v>70</v>
      </c>
      <c r="F278" s="86"/>
      <c r="G278" s="86"/>
      <c r="H278" s="86"/>
      <c r="I278" s="86"/>
      <c r="J278" s="85">
        <v>50</v>
      </c>
      <c r="K278" s="85">
        <v>50</v>
      </c>
      <c r="L278" s="85">
        <v>0</v>
      </c>
      <c r="M278" s="85">
        <v>50</v>
      </c>
      <c r="N278" s="85">
        <v>0</v>
      </c>
      <c r="O278" s="85">
        <v>50</v>
      </c>
      <c r="P278" s="85">
        <v>0</v>
      </c>
      <c r="Q278" s="85">
        <v>80</v>
      </c>
    </row>
    <row r="279" spans="1:17" ht="204.75" outlineLevel="4">
      <c r="A279" s="87" t="s">
        <v>408</v>
      </c>
      <c r="B279" s="86" t="s">
        <v>479</v>
      </c>
      <c r="C279" s="86" t="s">
        <v>512</v>
      </c>
      <c r="D279" s="86" t="s">
        <v>407</v>
      </c>
      <c r="E279" s="86" t="s">
        <v>72</v>
      </c>
      <c r="F279" s="86"/>
      <c r="G279" s="86"/>
      <c r="H279" s="86"/>
      <c r="I279" s="86"/>
      <c r="J279" s="85">
        <f>SUM(J280)</f>
        <v>196.6</v>
      </c>
      <c r="K279" s="85">
        <f>SUM(K280)</f>
        <v>0</v>
      </c>
      <c r="L279" s="85">
        <f>SUM(L280)</f>
        <v>0</v>
      </c>
      <c r="M279" s="85">
        <f>SUM(M280)</f>
        <v>0</v>
      </c>
      <c r="N279" s="85">
        <f>SUM(N280)</f>
        <v>0</v>
      </c>
      <c r="O279" s="85">
        <f>SUM(O280)</f>
        <v>0</v>
      </c>
      <c r="P279" s="85">
        <f>SUM(P280)</f>
        <v>0</v>
      </c>
      <c r="Q279" s="85">
        <f>SUM(Q280)</f>
        <v>0</v>
      </c>
    </row>
    <row r="280" spans="1:17" ht="112.5" customHeight="1" outlineLevel="4">
      <c r="A280" s="87" t="s">
        <v>450</v>
      </c>
      <c r="B280" s="86" t="s">
        <v>479</v>
      </c>
      <c r="C280" s="86" t="s">
        <v>512</v>
      </c>
      <c r="D280" s="86" t="s">
        <v>407</v>
      </c>
      <c r="E280" s="86" t="s">
        <v>130</v>
      </c>
      <c r="F280" s="86"/>
      <c r="G280" s="86"/>
      <c r="H280" s="86"/>
      <c r="I280" s="86"/>
      <c r="J280" s="85">
        <v>196.6</v>
      </c>
      <c r="K280" s="85"/>
      <c r="L280" s="85"/>
      <c r="M280" s="85"/>
      <c r="N280" s="85"/>
      <c r="O280" s="85"/>
      <c r="P280" s="85"/>
      <c r="Q280" s="85"/>
    </row>
    <row r="281" spans="1:17" ht="204.75" customHeight="1" outlineLevel="4">
      <c r="A281" s="87" t="s">
        <v>524</v>
      </c>
      <c r="B281" s="86" t="s">
        <v>479</v>
      </c>
      <c r="C281" s="86" t="s">
        <v>512</v>
      </c>
      <c r="D281" s="86" t="s">
        <v>405</v>
      </c>
      <c r="E281" s="86" t="s">
        <v>72</v>
      </c>
      <c r="F281" s="86"/>
      <c r="G281" s="86"/>
      <c r="H281" s="86"/>
      <c r="I281" s="86"/>
      <c r="J281" s="85">
        <f>SUM(J282)</f>
        <v>451.6</v>
      </c>
      <c r="K281" s="85">
        <f>SUM(K282)</f>
        <v>0</v>
      </c>
      <c r="L281" s="85">
        <f>SUM(L282)</f>
        <v>0</v>
      </c>
      <c r="M281" s="85">
        <f>SUM(M282)</f>
        <v>0</v>
      </c>
      <c r="N281" s="85">
        <f>SUM(N282)</f>
        <v>0</v>
      </c>
      <c r="O281" s="85">
        <f>SUM(O282)</f>
        <v>0</v>
      </c>
      <c r="P281" s="85">
        <f>SUM(P282)</f>
        <v>147.5</v>
      </c>
      <c r="Q281" s="85">
        <f>SUM(Q282)</f>
        <v>0</v>
      </c>
    </row>
    <row r="282" spans="1:17" ht="110.25" outlineLevel="4">
      <c r="A282" s="87" t="s">
        <v>465</v>
      </c>
      <c r="B282" s="86" t="s">
        <v>479</v>
      </c>
      <c r="C282" s="86" t="s">
        <v>512</v>
      </c>
      <c r="D282" s="86" t="s">
        <v>405</v>
      </c>
      <c r="E282" s="86" t="s">
        <v>130</v>
      </c>
      <c r="F282" s="86"/>
      <c r="G282" s="86"/>
      <c r="H282" s="86"/>
      <c r="I282" s="86"/>
      <c r="J282" s="85">
        <v>451.6</v>
      </c>
      <c r="K282" s="85"/>
      <c r="L282" s="85"/>
      <c r="M282" s="85"/>
      <c r="N282" s="85"/>
      <c r="O282" s="85"/>
      <c r="P282" s="85">
        <v>147.5</v>
      </c>
      <c r="Q282" s="85"/>
    </row>
    <row r="283" spans="1:17" ht="126.75" customHeight="1" outlineLevel="3">
      <c r="A283" s="87" t="s">
        <v>523</v>
      </c>
      <c r="B283" s="86" t="s">
        <v>479</v>
      </c>
      <c r="C283" s="86" t="s">
        <v>512</v>
      </c>
      <c r="D283" s="86" t="s">
        <v>397</v>
      </c>
      <c r="E283" s="86" t="s">
        <v>72</v>
      </c>
      <c r="F283" s="86"/>
      <c r="G283" s="86"/>
      <c r="H283" s="86"/>
      <c r="I283" s="86"/>
      <c r="J283" s="85">
        <f>SUM(J284:J285)</f>
        <v>80</v>
      </c>
      <c r="K283" s="85">
        <f>SUM(K284:K285)</f>
        <v>80</v>
      </c>
      <c r="L283" s="85">
        <f>SUM(L284:L285)</f>
        <v>0</v>
      </c>
      <c r="M283" s="85">
        <f>SUM(M284:M285)</f>
        <v>80</v>
      </c>
      <c r="N283" s="85">
        <f>SUM(N284:N285)</f>
        <v>0</v>
      </c>
      <c r="O283" s="85">
        <f>SUM(O284:O285)</f>
        <v>80</v>
      </c>
      <c r="P283" s="85">
        <f>SUM(P284:P285)</f>
        <v>80</v>
      </c>
      <c r="Q283" s="85">
        <f>SUM(Q284:Q285)</f>
        <v>80</v>
      </c>
    </row>
    <row r="284" spans="1:17" ht="47.25" outlineLevel="4">
      <c r="A284" s="87" t="s">
        <v>464</v>
      </c>
      <c r="B284" s="86" t="s">
        <v>479</v>
      </c>
      <c r="C284" s="86" t="s">
        <v>512</v>
      </c>
      <c r="D284" s="86" t="s">
        <v>397</v>
      </c>
      <c r="E284" s="86" t="s">
        <v>70</v>
      </c>
      <c r="F284" s="86"/>
      <c r="G284" s="86"/>
      <c r="H284" s="86"/>
      <c r="I284" s="86"/>
      <c r="J284" s="85">
        <v>40</v>
      </c>
      <c r="K284" s="85">
        <v>40</v>
      </c>
      <c r="L284" s="85">
        <v>0</v>
      </c>
      <c r="M284" s="85">
        <v>40</v>
      </c>
      <c r="N284" s="85">
        <v>0</v>
      </c>
      <c r="O284" s="85">
        <v>40</v>
      </c>
      <c r="P284" s="85">
        <v>40</v>
      </c>
      <c r="Q284" s="85">
        <v>40</v>
      </c>
    </row>
    <row r="285" spans="1:17" ht="61.5" customHeight="1" outlineLevel="4">
      <c r="A285" s="87" t="s">
        <v>485</v>
      </c>
      <c r="B285" s="86" t="s">
        <v>479</v>
      </c>
      <c r="C285" s="86" t="s">
        <v>512</v>
      </c>
      <c r="D285" s="86" t="s">
        <v>397</v>
      </c>
      <c r="E285" s="86" t="s">
        <v>67</v>
      </c>
      <c r="F285" s="86"/>
      <c r="G285" s="86"/>
      <c r="H285" s="86"/>
      <c r="I285" s="86"/>
      <c r="J285" s="85">
        <v>40</v>
      </c>
      <c r="K285" s="85">
        <v>40</v>
      </c>
      <c r="L285" s="85">
        <v>0</v>
      </c>
      <c r="M285" s="85">
        <v>40</v>
      </c>
      <c r="N285" s="85">
        <v>0</v>
      </c>
      <c r="O285" s="85">
        <v>40</v>
      </c>
      <c r="P285" s="85">
        <v>40</v>
      </c>
      <c r="Q285" s="85">
        <v>40</v>
      </c>
    </row>
    <row r="286" spans="1:17" ht="191.25" customHeight="1" outlineLevel="3">
      <c r="A286" s="87" t="s">
        <v>522</v>
      </c>
      <c r="B286" s="86" t="s">
        <v>479</v>
      </c>
      <c r="C286" s="86" t="s">
        <v>512</v>
      </c>
      <c r="D286" s="86" t="s">
        <v>385</v>
      </c>
      <c r="E286" s="86" t="s">
        <v>72</v>
      </c>
      <c r="F286" s="86"/>
      <c r="G286" s="86"/>
      <c r="H286" s="86"/>
      <c r="I286" s="86"/>
      <c r="J286" s="85">
        <f>SUM(J287:J288)</f>
        <v>936.7</v>
      </c>
      <c r="K286" s="85">
        <f>SUM(K287:K288)</f>
        <v>876.7</v>
      </c>
      <c r="L286" s="85">
        <f>SUM(L287:L288)</f>
        <v>0</v>
      </c>
      <c r="M286" s="85">
        <f>SUM(M287:M288)</f>
        <v>876.7</v>
      </c>
      <c r="N286" s="85">
        <f>SUM(N287:N288)</f>
        <v>0</v>
      </c>
      <c r="O286" s="85">
        <f>SUM(O287:O288)</f>
        <v>876.7</v>
      </c>
      <c r="P286" s="85">
        <f>SUM(P287:P288)</f>
        <v>471.7</v>
      </c>
      <c r="Q286" s="85">
        <f>SUM(Q287:Q288)</f>
        <v>85.1</v>
      </c>
    </row>
    <row r="287" spans="1:17" ht="47.25" outlineLevel="4">
      <c r="A287" s="87" t="s">
        <v>464</v>
      </c>
      <c r="B287" s="86" t="s">
        <v>479</v>
      </c>
      <c r="C287" s="86" t="s">
        <v>512</v>
      </c>
      <c r="D287" s="86" t="s">
        <v>385</v>
      </c>
      <c r="E287" s="86" t="s">
        <v>70</v>
      </c>
      <c r="F287" s="86"/>
      <c r="G287" s="86"/>
      <c r="H287" s="86"/>
      <c r="I287" s="86"/>
      <c r="J287" s="85">
        <v>736.7</v>
      </c>
      <c r="K287" s="85">
        <v>736.7</v>
      </c>
      <c r="L287" s="85">
        <v>0</v>
      </c>
      <c r="M287" s="85">
        <v>736.7</v>
      </c>
      <c r="N287" s="85">
        <v>0</v>
      </c>
      <c r="O287" s="85">
        <v>736.7</v>
      </c>
      <c r="P287" s="85">
        <v>331.7</v>
      </c>
      <c r="Q287" s="85">
        <v>85.1</v>
      </c>
    </row>
    <row r="288" spans="1:17" ht="62.25" customHeight="1" outlineLevel="4">
      <c r="A288" s="87" t="s">
        <v>485</v>
      </c>
      <c r="B288" s="86" t="s">
        <v>479</v>
      </c>
      <c r="C288" s="86" t="s">
        <v>512</v>
      </c>
      <c r="D288" s="86" t="s">
        <v>385</v>
      </c>
      <c r="E288" s="86" t="s">
        <v>67</v>
      </c>
      <c r="F288" s="86"/>
      <c r="G288" s="86"/>
      <c r="H288" s="86"/>
      <c r="I288" s="86"/>
      <c r="J288" s="85">
        <v>200</v>
      </c>
      <c r="K288" s="85">
        <v>140</v>
      </c>
      <c r="L288" s="85">
        <v>0</v>
      </c>
      <c r="M288" s="85">
        <v>140</v>
      </c>
      <c r="N288" s="85">
        <v>0</v>
      </c>
      <c r="O288" s="85">
        <v>140</v>
      </c>
      <c r="P288" s="85">
        <v>140</v>
      </c>
      <c r="Q288" s="85">
        <v>0</v>
      </c>
    </row>
    <row r="289" spans="1:17" ht="191.25" customHeight="1" outlineLevel="4">
      <c r="A289" s="87" t="s">
        <v>383</v>
      </c>
      <c r="B289" s="86" t="s">
        <v>479</v>
      </c>
      <c r="C289" s="86" t="s">
        <v>512</v>
      </c>
      <c r="D289" s="86" t="s">
        <v>382</v>
      </c>
      <c r="E289" s="86" t="s">
        <v>72</v>
      </c>
      <c r="F289" s="86"/>
      <c r="G289" s="86"/>
      <c r="H289" s="86"/>
      <c r="I289" s="86"/>
      <c r="J289" s="85">
        <f>SUM(J290:J291)</f>
        <v>340</v>
      </c>
      <c r="K289" s="85">
        <f>SUM(K290:K291)</f>
        <v>0</v>
      </c>
      <c r="L289" s="85">
        <f>SUM(L290:L291)</f>
        <v>0</v>
      </c>
      <c r="M289" s="85">
        <f>SUM(M290:M291)</f>
        <v>0</v>
      </c>
      <c r="N289" s="85">
        <f>SUM(N290:N291)</f>
        <v>0</v>
      </c>
      <c r="O289" s="85">
        <f>SUM(O290:O291)</f>
        <v>0</v>
      </c>
      <c r="P289" s="85">
        <f>SUM(P290:P291)</f>
        <v>0</v>
      </c>
      <c r="Q289" s="85">
        <f>SUM(Q290:Q291)</f>
        <v>0</v>
      </c>
    </row>
    <row r="290" spans="1:17" ht="49.5" customHeight="1" outlineLevel="4">
      <c r="A290" s="87" t="s">
        <v>71</v>
      </c>
      <c r="B290" s="86" t="s">
        <v>479</v>
      </c>
      <c r="C290" s="86" t="s">
        <v>512</v>
      </c>
      <c r="D290" s="86" t="s">
        <v>382</v>
      </c>
      <c r="E290" s="86" t="s">
        <v>70</v>
      </c>
      <c r="F290" s="86"/>
      <c r="G290" s="86"/>
      <c r="H290" s="86"/>
      <c r="I290" s="86"/>
      <c r="J290" s="85">
        <v>140</v>
      </c>
      <c r="K290" s="85"/>
      <c r="L290" s="85"/>
      <c r="M290" s="85"/>
      <c r="N290" s="85"/>
      <c r="O290" s="85"/>
      <c r="P290" s="85"/>
      <c r="Q290" s="85"/>
    </row>
    <row r="291" spans="1:17" ht="61.5" customHeight="1" outlineLevel="4">
      <c r="A291" s="87" t="s">
        <v>485</v>
      </c>
      <c r="B291" s="86" t="s">
        <v>479</v>
      </c>
      <c r="C291" s="86" t="s">
        <v>512</v>
      </c>
      <c r="D291" s="86" t="s">
        <v>382</v>
      </c>
      <c r="E291" s="86" t="s">
        <v>67</v>
      </c>
      <c r="F291" s="86"/>
      <c r="G291" s="86"/>
      <c r="H291" s="86"/>
      <c r="I291" s="86"/>
      <c r="J291" s="85">
        <v>200</v>
      </c>
      <c r="K291" s="85"/>
      <c r="L291" s="85"/>
      <c r="M291" s="85"/>
      <c r="N291" s="85"/>
      <c r="O291" s="85"/>
      <c r="P291" s="85"/>
      <c r="Q291" s="85"/>
    </row>
    <row r="292" spans="1:17" ht="193.5" customHeight="1" outlineLevel="3">
      <c r="A292" s="87" t="s">
        <v>521</v>
      </c>
      <c r="B292" s="86" t="s">
        <v>479</v>
      </c>
      <c r="C292" s="86" t="s">
        <v>512</v>
      </c>
      <c r="D292" s="86" t="s">
        <v>378</v>
      </c>
      <c r="E292" s="86" t="s">
        <v>72</v>
      </c>
      <c r="F292" s="86"/>
      <c r="G292" s="86"/>
      <c r="H292" s="86"/>
      <c r="I292" s="86"/>
      <c r="J292" s="85">
        <f>SUM(J293)</f>
        <v>56</v>
      </c>
      <c r="K292" s="85">
        <f>SUM(K293)</f>
        <v>56</v>
      </c>
      <c r="L292" s="85">
        <f>SUM(L293)</f>
        <v>0</v>
      </c>
      <c r="M292" s="85">
        <f>SUM(M293)</f>
        <v>56</v>
      </c>
      <c r="N292" s="85">
        <f>SUM(N293)</f>
        <v>0</v>
      </c>
      <c r="O292" s="85">
        <f>SUM(O293)</f>
        <v>56</v>
      </c>
      <c r="P292" s="85">
        <f>SUM(P293)</f>
        <v>56</v>
      </c>
      <c r="Q292" s="85">
        <f>SUM(Q293)</f>
        <v>56</v>
      </c>
    </row>
    <row r="293" spans="1:17" ht="47.25" outlineLevel="4">
      <c r="A293" s="87" t="s">
        <v>464</v>
      </c>
      <c r="B293" s="86" t="s">
        <v>479</v>
      </c>
      <c r="C293" s="86" t="s">
        <v>512</v>
      </c>
      <c r="D293" s="86" t="s">
        <v>378</v>
      </c>
      <c r="E293" s="86" t="s">
        <v>70</v>
      </c>
      <c r="F293" s="86"/>
      <c r="G293" s="86"/>
      <c r="H293" s="86"/>
      <c r="I293" s="86"/>
      <c r="J293" s="85">
        <v>56</v>
      </c>
      <c r="K293" s="85">
        <v>56</v>
      </c>
      <c r="L293" s="85">
        <v>0</v>
      </c>
      <c r="M293" s="85">
        <v>56</v>
      </c>
      <c r="N293" s="85">
        <v>0</v>
      </c>
      <c r="O293" s="85">
        <v>56</v>
      </c>
      <c r="P293" s="85">
        <v>56</v>
      </c>
      <c r="Q293" s="85">
        <v>56</v>
      </c>
    </row>
    <row r="294" spans="1:17" ht="175.5" customHeight="1" outlineLevel="3">
      <c r="A294" s="87" t="s">
        <v>520</v>
      </c>
      <c r="B294" s="86" t="s">
        <v>479</v>
      </c>
      <c r="C294" s="86" t="s">
        <v>512</v>
      </c>
      <c r="D294" s="86" t="s">
        <v>376</v>
      </c>
      <c r="E294" s="86" t="s">
        <v>72</v>
      </c>
      <c r="F294" s="86"/>
      <c r="G294" s="86"/>
      <c r="H294" s="86"/>
      <c r="I294" s="86"/>
      <c r="J294" s="85">
        <f>SUM(J295)</f>
        <v>80</v>
      </c>
      <c r="K294" s="85">
        <f>SUM(K295)</f>
        <v>80</v>
      </c>
      <c r="L294" s="85">
        <f>SUM(L295)</f>
        <v>0</v>
      </c>
      <c r="M294" s="85">
        <f>SUM(M295)</f>
        <v>80</v>
      </c>
      <c r="N294" s="85">
        <f>SUM(N295)</f>
        <v>0</v>
      </c>
      <c r="O294" s="85">
        <f>SUM(O295)</f>
        <v>80</v>
      </c>
      <c r="P294" s="85">
        <f>SUM(P295)</f>
        <v>30</v>
      </c>
      <c r="Q294" s="85">
        <f>SUM(Q295)</f>
        <v>80</v>
      </c>
    </row>
    <row r="295" spans="1:17" ht="47.25" outlineLevel="4">
      <c r="A295" s="87" t="s">
        <v>464</v>
      </c>
      <c r="B295" s="86" t="s">
        <v>479</v>
      </c>
      <c r="C295" s="86" t="s">
        <v>512</v>
      </c>
      <c r="D295" s="86" t="s">
        <v>376</v>
      </c>
      <c r="E295" s="86" t="s">
        <v>70</v>
      </c>
      <c r="F295" s="86"/>
      <c r="G295" s="86"/>
      <c r="H295" s="86"/>
      <c r="I295" s="86"/>
      <c r="J295" s="85">
        <v>80</v>
      </c>
      <c r="K295" s="85">
        <v>80</v>
      </c>
      <c r="L295" s="85">
        <v>0</v>
      </c>
      <c r="M295" s="85">
        <v>80</v>
      </c>
      <c r="N295" s="85">
        <v>0</v>
      </c>
      <c r="O295" s="85">
        <v>80</v>
      </c>
      <c r="P295" s="85">
        <v>30</v>
      </c>
      <c r="Q295" s="85">
        <v>80</v>
      </c>
    </row>
    <row r="296" spans="1:17" ht="158.25" customHeight="1" outlineLevel="3">
      <c r="A296" s="87" t="s">
        <v>519</v>
      </c>
      <c r="B296" s="86" t="s">
        <v>479</v>
      </c>
      <c r="C296" s="86" t="s">
        <v>512</v>
      </c>
      <c r="D296" s="86" t="s">
        <v>374</v>
      </c>
      <c r="E296" s="86" t="s">
        <v>72</v>
      </c>
      <c r="F296" s="86"/>
      <c r="G296" s="86"/>
      <c r="H296" s="86"/>
      <c r="I296" s="86"/>
      <c r="J296" s="85">
        <f>SUM(J297:J298)</f>
        <v>40</v>
      </c>
      <c r="K296" s="85">
        <f>SUM(K297:K298)</f>
        <v>40</v>
      </c>
      <c r="L296" s="85">
        <f>SUM(L297:L298)</f>
        <v>0</v>
      </c>
      <c r="M296" s="85">
        <f>SUM(M297:M298)</f>
        <v>40</v>
      </c>
      <c r="N296" s="85">
        <f>SUM(N297:N298)</f>
        <v>0</v>
      </c>
      <c r="O296" s="85">
        <f>SUM(O297:O298)</f>
        <v>40</v>
      </c>
      <c r="P296" s="85">
        <f>SUM(P297:P298)</f>
        <v>40</v>
      </c>
      <c r="Q296" s="85">
        <f>SUM(Q297:Q298)</f>
        <v>40</v>
      </c>
    </row>
    <row r="297" spans="1:17" ht="47.25" outlineLevel="4">
      <c r="A297" s="87" t="s">
        <v>464</v>
      </c>
      <c r="B297" s="86" t="s">
        <v>479</v>
      </c>
      <c r="C297" s="86" t="s">
        <v>512</v>
      </c>
      <c r="D297" s="86" t="s">
        <v>374</v>
      </c>
      <c r="E297" s="86" t="s">
        <v>70</v>
      </c>
      <c r="F297" s="86"/>
      <c r="G297" s="86"/>
      <c r="H297" s="86"/>
      <c r="I297" s="86"/>
      <c r="J297" s="85">
        <v>20</v>
      </c>
      <c r="K297" s="85">
        <v>20</v>
      </c>
      <c r="L297" s="85">
        <v>0</v>
      </c>
      <c r="M297" s="85">
        <v>20</v>
      </c>
      <c r="N297" s="85">
        <v>0</v>
      </c>
      <c r="O297" s="85">
        <v>20</v>
      </c>
      <c r="P297" s="85">
        <v>20</v>
      </c>
      <c r="Q297" s="85">
        <v>20</v>
      </c>
    </row>
    <row r="298" spans="1:17" ht="64.5" customHeight="1" outlineLevel="4">
      <c r="A298" s="87" t="s">
        <v>485</v>
      </c>
      <c r="B298" s="86" t="s">
        <v>479</v>
      </c>
      <c r="C298" s="86" t="s">
        <v>512</v>
      </c>
      <c r="D298" s="86" t="s">
        <v>374</v>
      </c>
      <c r="E298" s="86" t="s">
        <v>67</v>
      </c>
      <c r="F298" s="86"/>
      <c r="G298" s="86"/>
      <c r="H298" s="86"/>
      <c r="I298" s="86"/>
      <c r="J298" s="85">
        <v>20</v>
      </c>
      <c r="K298" s="85">
        <v>20</v>
      </c>
      <c r="L298" s="85">
        <v>0</v>
      </c>
      <c r="M298" s="85">
        <v>20</v>
      </c>
      <c r="N298" s="85">
        <v>0</v>
      </c>
      <c r="O298" s="85">
        <v>20</v>
      </c>
      <c r="P298" s="85">
        <v>20</v>
      </c>
      <c r="Q298" s="85">
        <v>20</v>
      </c>
    </row>
    <row r="299" spans="1:17" ht="173.25" outlineLevel="3">
      <c r="A299" s="87" t="s">
        <v>518</v>
      </c>
      <c r="B299" s="86" t="s">
        <v>479</v>
      </c>
      <c r="C299" s="86" t="s">
        <v>512</v>
      </c>
      <c r="D299" s="86" t="s">
        <v>370</v>
      </c>
      <c r="E299" s="86" t="s">
        <v>72</v>
      </c>
      <c r="F299" s="86"/>
      <c r="G299" s="86"/>
      <c r="H299" s="86"/>
      <c r="I299" s="86"/>
      <c r="J299" s="85">
        <f>SUM(J300:J301)</f>
        <v>16</v>
      </c>
      <c r="K299" s="85">
        <f>SUM(K300:K301)</f>
        <v>16</v>
      </c>
      <c r="L299" s="85">
        <f>SUM(L300:L301)</f>
        <v>0</v>
      </c>
      <c r="M299" s="85">
        <f>SUM(M300:M301)</f>
        <v>16</v>
      </c>
      <c r="N299" s="85">
        <f>SUM(N300:N301)</f>
        <v>0</v>
      </c>
      <c r="O299" s="85">
        <f>SUM(O300:O301)</f>
        <v>16</v>
      </c>
      <c r="P299" s="85">
        <f>SUM(P300:P301)</f>
        <v>16</v>
      </c>
      <c r="Q299" s="85">
        <f>SUM(Q300:Q301)</f>
        <v>16</v>
      </c>
    </row>
    <row r="300" spans="1:17" ht="47.25" outlineLevel="4">
      <c r="A300" s="87" t="s">
        <v>464</v>
      </c>
      <c r="B300" s="86" t="s">
        <v>479</v>
      </c>
      <c r="C300" s="86" t="s">
        <v>512</v>
      </c>
      <c r="D300" s="86" t="s">
        <v>370</v>
      </c>
      <c r="E300" s="86" t="s">
        <v>70</v>
      </c>
      <c r="F300" s="86"/>
      <c r="G300" s="86"/>
      <c r="H300" s="86"/>
      <c r="I300" s="86"/>
      <c r="J300" s="85">
        <v>12</v>
      </c>
      <c r="K300" s="85">
        <v>12</v>
      </c>
      <c r="L300" s="85">
        <v>0</v>
      </c>
      <c r="M300" s="85">
        <v>12</v>
      </c>
      <c r="N300" s="85">
        <v>0</v>
      </c>
      <c r="O300" s="85">
        <v>12</v>
      </c>
      <c r="P300" s="85">
        <v>12</v>
      </c>
      <c r="Q300" s="85">
        <v>12</v>
      </c>
    </row>
    <row r="301" spans="1:17" ht="65.25" customHeight="1" outlineLevel="4">
      <c r="A301" s="87" t="s">
        <v>485</v>
      </c>
      <c r="B301" s="86" t="s">
        <v>479</v>
      </c>
      <c r="C301" s="86" t="s">
        <v>512</v>
      </c>
      <c r="D301" s="86" t="s">
        <v>370</v>
      </c>
      <c r="E301" s="86" t="s">
        <v>67</v>
      </c>
      <c r="F301" s="86"/>
      <c r="G301" s="86"/>
      <c r="H301" s="86"/>
      <c r="I301" s="86"/>
      <c r="J301" s="85">
        <v>4</v>
      </c>
      <c r="K301" s="85">
        <v>4</v>
      </c>
      <c r="L301" s="85">
        <v>0</v>
      </c>
      <c r="M301" s="85">
        <v>4</v>
      </c>
      <c r="N301" s="85">
        <v>0</v>
      </c>
      <c r="O301" s="85">
        <v>4</v>
      </c>
      <c r="P301" s="85">
        <v>4</v>
      </c>
      <c r="Q301" s="85">
        <v>4</v>
      </c>
    </row>
    <row r="302" spans="1:17" ht="110.25" outlineLevel="3">
      <c r="A302" s="87" t="s">
        <v>510</v>
      </c>
      <c r="B302" s="86" t="s">
        <v>479</v>
      </c>
      <c r="C302" s="86" t="s">
        <v>512</v>
      </c>
      <c r="D302" s="86" t="s">
        <v>348</v>
      </c>
      <c r="E302" s="86" t="s">
        <v>72</v>
      </c>
      <c r="F302" s="86"/>
      <c r="G302" s="86"/>
      <c r="H302" s="86"/>
      <c r="I302" s="86"/>
      <c r="J302" s="85">
        <f>SUM(J303:J304)</f>
        <v>55.5</v>
      </c>
      <c r="K302" s="85">
        <f>SUM(K303:K304)</f>
        <v>55.5</v>
      </c>
      <c r="L302" s="85">
        <f>SUM(L303:L304)</f>
        <v>0</v>
      </c>
      <c r="M302" s="85">
        <f>SUM(M303:M304)</f>
        <v>55.5</v>
      </c>
      <c r="N302" s="85">
        <f>SUM(N303:N304)</f>
        <v>0</v>
      </c>
      <c r="O302" s="85">
        <f>SUM(O303:O304)</f>
        <v>55.5</v>
      </c>
      <c r="P302" s="85">
        <f>SUM(P303:P304)</f>
        <v>55.5</v>
      </c>
      <c r="Q302" s="85">
        <f>SUM(Q303:Q304)</f>
        <v>55.5</v>
      </c>
    </row>
    <row r="303" spans="1:17" ht="112.5" customHeight="1" outlineLevel="4">
      <c r="A303" s="87" t="s">
        <v>465</v>
      </c>
      <c r="B303" s="86" t="s">
        <v>479</v>
      </c>
      <c r="C303" s="86" t="s">
        <v>512</v>
      </c>
      <c r="D303" s="86" t="s">
        <v>348</v>
      </c>
      <c r="E303" s="86" t="s">
        <v>130</v>
      </c>
      <c r="F303" s="86"/>
      <c r="G303" s="86"/>
      <c r="H303" s="86"/>
      <c r="I303" s="86"/>
      <c r="J303" s="85">
        <v>11.5</v>
      </c>
      <c r="K303" s="85">
        <v>11.5</v>
      </c>
      <c r="L303" s="85">
        <v>0</v>
      </c>
      <c r="M303" s="85">
        <v>11.5</v>
      </c>
      <c r="N303" s="85">
        <v>0</v>
      </c>
      <c r="O303" s="85">
        <v>11.5</v>
      </c>
      <c r="P303" s="85">
        <v>11.5</v>
      </c>
      <c r="Q303" s="85">
        <v>11.5</v>
      </c>
    </row>
    <row r="304" spans="1:17" ht="47.25" outlineLevel="4">
      <c r="A304" s="87" t="s">
        <v>464</v>
      </c>
      <c r="B304" s="86" t="s">
        <v>479</v>
      </c>
      <c r="C304" s="86" t="s">
        <v>512</v>
      </c>
      <c r="D304" s="86" t="s">
        <v>348</v>
      </c>
      <c r="E304" s="86" t="s">
        <v>70</v>
      </c>
      <c r="F304" s="86"/>
      <c r="G304" s="86"/>
      <c r="H304" s="86"/>
      <c r="I304" s="86"/>
      <c r="J304" s="85">
        <v>44</v>
      </c>
      <c r="K304" s="85">
        <v>44</v>
      </c>
      <c r="L304" s="85">
        <v>0</v>
      </c>
      <c r="M304" s="85">
        <v>44</v>
      </c>
      <c r="N304" s="85">
        <v>0</v>
      </c>
      <c r="O304" s="85">
        <v>44</v>
      </c>
      <c r="P304" s="85">
        <v>44</v>
      </c>
      <c r="Q304" s="85">
        <v>44</v>
      </c>
    </row>
    <row r="305" spans="1:17" ht="110.25" customHeight="1" outlineLevel="3">
      <c r="A305" s="87" t="s">
        <v>517</v>
      </c>
      <c r="B305" s="86" t="s">
        <v>479</v>
      </c>
      <c r="C305" s="86" t="s">
        <v>512</v>
      </c>
      <c r="D305" s="86" t="s">
        <v>342</v>
      </c>
      <c r="E305" s="86" t="s">
        <v>72</v>
      </c>
      <c r="F305" s="86"/>
      <c r="G305" s="86"/>
      <c r="H305" s="86"/>
      <c r="I305" s="86"/>
      <c r="J305" s="95">
        <f>SUM(J306:J307)</f>
        <v>43.77826</v>
      </c>
      <c r="K305" s="85">
        <f>SUM(K306:K307)</f>
        <v>140</v>
      </c>
      <c r="L305" s="85">
        <f>SUM(L306:L307)</f>
        <v>0</v>
      </c>
      <c r="M305" s="85">
        <f>SUM(M306:M307)</f>
        <v>140</v>
      </c>
      <c r="N305" s="85">
        <f>SUM(N306:N307)</f>
        <v>0</v>
      </c>
      <c r="O305" s="85">
        <f>SUM(O306:O307)</f>
        <v>140</v>
      </c>
      <c r="P305" s="85">
        <f>SUM(P306:P307)</f>
        <v>70</v>
      </c>
      <c r="Q305" s="85">
        <f>SUM(Q306:Q307)</f>
        <v>140</v>
      </c>
    </row>
    <row r="306" spans="1:17" ht="47.25" outlineLevel="4">
      <c r="A306" s="87" t="s">
        <v>464</v>
      </c>
      <c r="B306" s="86" t="s">
        <v>479</v>
      </c>
      <c r="C306" s="86" t="s">
        <v>512</v>
      </c>
      <c r="D306" s="86" t="s">
        <v>342</v>
      </c>
      <c r="E306" s="86" t="s">
        <v>70</v>
      </c>
      <c r="F306" s="86"/>
      <c r="G306" s="86"/>
      <c r="H306" s="86"/>
      <c r="I306" s="86"/>
      <c r="J306" s="95">
        <v>3.77826</v>
      </c>
      <c r="K306" s="85">
        <v>100</v>
      </c>
      <c r="L306" s="85">
        <v>0</v>
      </c>
      <c r="M306" s="85">
        <v>100</v>
      </c>
      <c r="N306" s="85">
        <v>0</v>
      </c>
      <c r="O306" s="85">
        <v>100</v>
      </c>
      <c r="P306" s="85">
        <v>50</v>
      </c>
      <c r="Q306" s="85">
        <v>100</v>
      </c>
    </row>
    <row r="307" spans="1:17" ht="67.5" customHeight="1" outlineLevel="4">
      <c r="A307" s="87" t="s">
        <v>485</v>
      </c>
      <c r="B307" s="86" t="s">
        <v>479</v>
      </c>
      <c r="C307" s="86" t="s">
        <v>512</v>
      </c>
      <c r="D307" s="86" t="s">
        <v>342</v>
      </c>
      <c r="E307" s="86" t="s">
        <v>67</v>
      </c>
      <c r="F307" s="86"/>
      <c r="G307" s="86"/>
      <c r="H307" s="86"/>
      <c r="I307" s="86"/>
      <c r="J307" s="85">
        <v>40</v>
      </c>
      <c r="K307" s="85">
        <v>40</v>
      </c>
      <c r="L307" s="85">
        <v>0</v>
      </c>
      <c r="M307" s="85">
        <v>40</v>
      </c>
      <c r="N307" s="85">
        <v>0</v>
      </c>
      <c r="O307" s="85">
        <v>40</v>
      </c>
      <c r="P307" s="85">
        <v>20</v>
      </c>
      <c r="Q307" s="85">
        <v>40</v>
      </c>
    </row>
    <row r="308" spans="1:17" ht="190.5" customHeight="1" outlineLevel="3">
      <c r="A308" s="87" t="s">
        <v>516</v>
      </c>
      <c r="B308" s="86" t="s">
        <v>479</v>
      </c>
      <c r="C308" s="86" t="s">
        <v>512</v>
      </c>
      <c r="D308" s="86" t="s">
        <v>338</v>
      </c>
      <c r="E308" s="86" t="s">
        <v>72</v>
      </c>
      <c r="F308" s="86"/>
      <c r="G308" s="86"/>
      <c r="H308" s="86"/>
      <c r="I308" s="86"/>
      <c r="J308" s="85">
        <f>SUM(J309)</f>
        <v>5</v>
      </c>
      <c r="K308" s="85">
        <f>SUM(K309)</f>
        <v>5</v>
      </c>
      <c r="L308" s="85">
        <f>SUM(L309)</f>
        <v>0</v>
      </c>
      <c r="M308" s="85">
        <f>SUM(M309)</f>
        <v>5</v>
      </c>
      <c r="N308" s="85">
        <f>SUM(N309)</f>
        <v>0</v>
      </c>
      <c r="O308" s="85">
        <f>SUM(O309)</f>
        <v>5</v>
      </c>
      <c r="P308" s="85">
        <f>SUM(P309)</f>
        <v>2</v>
      </c>
      <c r="Q308" s="85">
        <f>SUM(Q309)</f>
        <v>5</v>
      </c>
    </row>
    <row r="309" spans="1:17" ht="47.25" outlineLevel="4">
      <c r="A309" s="87" t="s">
        <v>464</v>
      </c>
      <c r="B309" s="86" t="s">
        <v>479</v>
      </c>
      <c r="C309" s="86" t="s">
        <v>512</v>
      </c>
      <c r="D309" s="86" t="s">
        <v>338</v>
      </c>
      <c r="E309" s="86" t="s">
        <v>70</v>
      </c>
      <c r="F309" s="86"/>
      <c r="G309" s="86"/>
      <c r="H309" s="86"/>
      <c r="I309" s="86"/>
      <c r="J309" s="85">
        <v>5</v>
      </c>
      <c r="K309" s="85">
        <v>5</v>
      </c>
      <c r="L309" s="85">
        <v>0</v>
      </c>
      <c r="M309" s="85">
        <v>5</v>
      </c>
      <c r="N309" s="85">
        <v>0</v>
      </c>
      <c r="O309" s="85">
        <v>5</v>
      </c>
      <c r="P309" s="85">
        <v>2</v>
      </c>
      <c r="Q309" s="85">
        <v>5</v>
      </c>
    </row>
    <row r="310" spans="1:17" ht="157.5" outlineLevel="3">
      <c r="A310" s="87" t="s">
        <v>515</v>
      </c>
      <c r="B310" s="86" t="s">
        <v>479</v>
      </c>
      <c r="C310" s="86" t="s">
        <v>512</v>
      </c>
      <c r="D310" s="86" t="s">
        <v>336</v>
      </c>
      <c r="E310" s="86" t="s">
        <v>72</v>
      </c>
      <c r="F310" s="86"/>
      <c r="G310" s="86"/>
      <c r="H310" s="86"/>
      <c r="I310" s="86"/>
      <c r="J310" s="93">
        <f>SUM(J311:J312)</f>
        <v>1418.673</v>
      </c>
      <c r="K310" s="85">
        <f>SUM(K311:K312)</f>
        <v>1460</v>
      </c>
      <c r="L310" s="85">
        <f>SUM(L311:L312)</f>
        <v>0</v>
      </c>
      <c r="M310" s="85">
        <f>SUM(M311:M312)</f>
        <v>1460</v>
      </c>
      <c r="N310" s="85">
        <f>SUM(N311:N312)</f>
        <v>0</v>
      </c>
      <c r="O310" s="85">
        <f>SUM(O311:O312)</f>
        <v>1460</v>
      </c>
      <c r="P310" s="85">
        <f>SUM(P311:P312)</f>
        <v>776.5</v>
      </c>
      <c r="Q310" s="85">
        <f>SUM(Q311:Q312)</f>
        <v>0</v>
      </c>
    </row>
    <row r="311" spans="1:17" ht="47.25" outlineLevel="4">
      <c r="A311" s="87" t="s">
        <v>464</v>
      </c>
      <c r="B311" s="86" t="s">
        <v>479</v>
      </c>
      <c r="C311" s="86" t="s">
        <v>512</v>
      </c>
      <c r="D311" s="86" t="s">
        <v>336</v>
      </c>
      <c r="E311" s="86" t="s">
        <v>70</v>
      </c>
      <c r="F311" s="86"/>
      <c r="G311" s="86"/>
      <c r="H311" s="86"/>
      <c r="I311" s="86"/>
      <c r="J311" s="93">
        <v>718.673</v>
      </c>
      <c r="K311" s="85">
        <v>760</v>
      </c>
      <c r="L311" s="85">
        <v>0</v>
      </c>
      <c r="M311" s="85">
        <v>760</v>
      </c>
      <c r="N311" s="85">
        <v>0</v>
      </c>
      <c r="O311" s="85">
        <v>760</v>
      </c>
      <c r="P311" s="85">
        <v>426.5</v>
      </c>
      <c r="Q311" s="85">
        <v>0</v>
      </c>
    </row>
    <row r="312" spans="1:17" ht="66" customHeight="1" outlineLevel="4">
      <c r="A312" s="87" t="s">
        <v>485</v>
      </c>
      <c r="B312" s="86" t="s">
        <v>479</v>
      </c>
      <c r="C312" s="86" t="s">
        <v>512</v>
      </c>
      <c r="D312" s="86" t="s">
        <v>336</v>
      </c>
      <c r="E312" s="86" t="s">
        <v>67</v>
      </c>
      <c r="F312" s="86"/>
      <c r="G312" s="86"/>
      <c r="H312" s="86"/>
      <c r="I312" s="86"/>
      <c r="J312" s="85">
        <v>700</v>
      </c>
      <c r="K312" s="85">
        <v>700</v>
      </c>
      <c r="L312" s="85">
        <v>0</v>
      </c>
      <c r="M312" s="85">
        <v>700</v>
      </c>
      <c r="N312" s="85">
        <v>0</v>
      </c>
      <c r="O312" s="85">
        <v>700</v>
      </c>
      <c r="P312" s="85">
        <v>350</v>
      </c>
      <c r="Q312" s="85">
        <v>0</v>
      </c>
    </row>
    <row r="313" spans="1:17" ht="129" customHeight="1" outlineLevel="4">
      <c r="A313" s="87" t="s">
        <v>514</v>
      </c>
      <c r="B313" s="86" t="s">
        <v>479</v>
      </c>
      <c r="C313" s="86" t="s">
        <v>512</v>
      </c>
      <c r="D313" s="86" t="s">
        <v>115</v>
      </c>
      <c r="E313" s="86" t="s">
        <v>72</v>
      </c>
      <c r="F313" s="86"/>
      <c r="G313" s="86"/>
      <c r="H313" s="86"/>
      <c r="I313" s="86"/>
      <c r="J313" s="93">
        <f>SUM(J314)</f>
        <v>23.423</v>
      </c>
      <c r="K313" s="85">
        <f>SUM(K314)</f>
        <v>0</v>
      </c>
      <c r="L313" s="85">
        <f>SUM(L314)</f>
        <v>0</v>
      </c>
      <c r="M313" s="85">
        <f>SUM(M314)</f>
        <v>0</v>
      </c>
      <c r="N313" s="85">
        <f>SUM(N314)</f>
        <v>0</v>
      </c>
      <c r="O313" s="85">
        <f>SUM(O314)</f>
        <v>0</v>
      </c>
      <c r="P313" s="85">
        <f>SUM(P314)</f>
        <v>0</v>
      </c>
      <c r="Q313" s="85">
        <f>SUM(Q314)</f>
        <v>0</v>
      </c>
    </row>
    <row r="314" spans="1:17" ht="51.75" customHeight="1" outlineLevel="4">
      <c r="A314" s="87" t="s">
        <v>464</v>
      </c>
      <c r="B314" s="86" t="s">
        <v>479</v>
      </c>
      <c r="C314" s="86" t="s">
        <v>512</v>
      </c>
      <c r="D314" s="86" t="s">
        <v>115</v>
      </c>
      <c r="E314" s="86" t="s">
        <v>70</v>
      </c>
      <c r="F314" s="86"/>
      <c r="G314" s="86"/>
      <c r="H314" s="86"/>
      <c r="I314" s="86"/>
      <c r="J314" s="93">
        <v>23.423</v>
      </c>
      <c r="K314" s="85"/>
      <c r="L314" s="85"/>
      <c r="M314" s="85"/>
      <c r="N314" s="85"/>
      <c r="O314" s="85"/>
      <c r="P314" s="85"/>
      <c r="Q314" s="85"/>
    </row>
    <row r="315" spans="1:17" ht="111.75" customHeight="1" outlineLevel="4">
      <c r="A315" s="87" t="s">
        <v>513</v>
      </c>
      <c r="B315" s="86" t="s">
        <v>479</v>
      </c>
      <c r="C315" s="86" t="s">
        <v>512</v>
      </c>
      <c r="D315" s="86" t="s">
        <v>68</v>
      </c>
      <c r="E315" s="86" t="s">
        <v>72</v>
      </c>
      <c r="F315" s="86"/>
      <c r="G315" s="86"/>
      <c r="H315" s="86"/>
      <c r="I315" s="86"/>
      <c r="J315" s="85">
        <f>SUM(J316:J317)</f>
        <v>400</v>
      </c>
      <c r="K315" s="85">
        <f>SUM(K316:K317)</f>
        <v>0</v>
      </c>
      <c r="L315" s="85">
        <f>SUM(L316:L317)</f>
        <v>0</v>
      </c>
      <c r="M315" s="85">
        <f>SUM(M316:M317)</f>
        <v>0</v>
      </c>
      <c r="N315" s="85">
        <f>SUM(N316:N317)</f>
        <v>0</v>
      </c>
      <c r="O315" s="85">
        <f>SUM(O316:O317)</f>
        <v>0</v>
      </c>
      <c r="P315" s="85">
        <f>SUM(P316:P317)</f>
        <v>0</v>
      </c>
      <c r="Q315" s="85">
        <f>SUM(Q316:Q317)</f>
        <v>0</v>
      </c>
    </row>
    <row r="316" spans="1:17" ht="47.25" customHeight="1" outlineLevel="4">
      <c r="A316" s="87" t="s">
        <v>464</v>
      </c>
      <c r="B316" s="86" t="s">
        <v>479</v>
      </c>
      <c r="C316" s="86" t="s">
        <v>512</v>
      </c>
      <c r="D316" s="86" t="s">
        <v>68</v>
      </c>
      <c r="E316" s="86" t="s">
        <v>70</v>
      </c>
      <c r="F316" s="86"/>
      <c r="G316" s="86"/>
      <c r="H316" s="86"/>
      <c r="I316" s="86"/>
      <c r="J316" s="85">
        <v>200</v>
      </c>
      <c r="K316" s="85"/>
      <c r="L316" s="85"/>
      <c r="M316" s="85"/>
      <c r="N316" s="85"/>
      <c r="O316" s="85"/>
      <c r="P316" s="85"/>
      <c r="Q316" s="85"/>
    </row>
    <row r="317" spans="1:17" ht="47.25" customHeight="1" outlineLevel="4">
      <c r="A317" s="87" t="s">
        <v>485</v>
      </c>
      <c r="B317" s="86" t="s">
        <v>479</v>
      </c>
      <c r="C317" s="86" t="s">
        <v>512</v>
      </c>
      <c r="D317" s="86" t="s">
        <v>68</v>
      </c>
      <c r="E317" s="86" t="s">
        <v>67</v>
      </c>
      <c r="F317" s="86"/>
      <c r="G317" s="86"/>
      <c r="H317" s="86"/>
      <c r="I317" s="86"/>
      <c r="J317" s="85">
        <v>200</v>
      </c>
      <c r="K317" s="85"/>
      <c r="L317" s="85"/>
      <c r="M317" s="85"/>
      <c r="N317" s="85"/>
      <c r="O317" s="85"/>
      <c r="P317" s="85"/>
      <c r="Q317" s="85"/>
    </row>
    <row r="318" spans="1:17" ht="47.25" outlineLevel="2">
      <c r="A318" s="91" t="s">
        <v>511</v>
      </c>
      <c r="B318" s="90" t="s">
        <v>479</v>
      </c>
      <c r="C318" s="90" t="s">
        <v>509</v>
      </c>
      <c r="D318" s="90" t="s">
        <v>467</v>
      </c>
      <c r="E318" s="90" t="s">
        <v>72</v>
      </c>
      <c r="F318" s="86"/>
      <c r="G318" s="86"/>
      <c r="H318" s="86"/>
      <c r="I318" s="86"/>
      <c r="J318" s="89">
        <f>SUM(J319)</f>
        <v>227.5</v>
      </c>
      <c r="K318" s="89">
        <f>SUM(K319)</f>
        <v>227.5</v>
      </c>
      <c r="L318" s="89">
        <f>SUM(L319)</f>
        <v>0</v>
      </c>
      <c r="M318" s="89">
        <f>SUM(M319)</f>
        <v>227.5</v>
      </c>
      <c r="N318" s="89">
        <f>SUM(N319)</f>
        <v>0</v>
      </c>
      <c r="O318" s="89">
        <f>SUM(O319)</f>
        <v>227.5</v>
      </c>
      <c r="P318" s="89">
        <f>SUM(P319)</f>
        <v>177.4</v>
      </c>
      <c r="Q318" s="89">
        <f>SUM(Q319)</f>
        <v>227.5</v>
      </c>
    </row>
    <row r="319" spans="1:17" ht="110.25" outlineLevel="3">
      <c r="A319" s="87" t="s">
        <v>510</v>
      </c>
      <c r="B319" s="86" t="s">
        <v>479</v>
      </c>
      <c r="C319" s="86" t="s">
        <v>509</v>
      </c>
      <c r="D319" s="86" t="s">
        <v>348</v>
      </c>
      <c r="E319" s="86" t="s">
        <v>72</v>
      </c>
      <c r="F319" s="86"/>
      <c r="G319" s="86"/>
      <c r="H319" s="86"/>
      <c r="I319" s="86"/>
      <c r="J319" s="85">
        <f>SUM(J320)</f>
        <v>227.5</v>
      </c>
      <c r="K319" s="85">
        <f>SUM(K320)</f>
        <v>227.5</v>
      </c>
      <c r="L319" s="85">
        <f>SUM(L320)</f>
        <v>0</v>
      </c>
      <c r="M319" s="85">
        <f>SUM(M320)</f>
        <v>227.5</v>
      </c>
      <c r="N319" s="85">
        <f>SUM(N320)</f>
        <v>0</v>
      </c>
      <c r="O319" s="85">
        <f>SUM(O320)</f>
        <v>227.5</v>
      </c>
      <c r="P319" s="85">
        <f>SUM(P320)</f>
        <v>177.4</v>
      </c>
      <c r="Q319" s="85">
        <f>SUM(Q320)</f>
        <v>227.5</v>
      </c>
    </row>
    <row r="320" spans="1:17" ht="47.25" outlineLevel="4">
      <c r="A320" s="87" t="s">
        <v>464</v>
      </c>
      <c r="B320" s="86" t="s">
        <v>479</v>
      </c>
      <c r="C320" s="86" t="s">
        <v>509</v>
      </c>
      <c r="D320" s="86" t="s">
        <v>348</v>
      </c>
      <c r="E320" s="86" t="s">
        <v>70</v>
      </c>
      <c r="F320" s="86"/>
      <c r="G320" s="86"/>
      <c r="H320" s="86"/>
      <c r="I320" s="86"/>
      <c r="J320" s="85">
        <v>227.5</v>
      </c>
      <c r="K320" s="85">
        <v>227.5</v>
      </c>
      <c r="L320" s="85">
        <v>0</v>
      </c>
      <c r="M320" s="85">
        <v>227.5</v>
      </c>
      <c r="N320" s="85">
        <v>0</v>
      </c>
      <c r="O320" s="85">
        <v>227.5</v>
      </c>
      <c r="P320" s="85">
        <v>177.4</v>
      </c>
      <c r="Q320" s="85">
        <v>227.5</v>
      </c>
    </row>
    <row r="321" spans="1:17" ht="31.5" outlineLevel="2">
      <c r="A321" s="91" t="s">
        <v>508</v>
      </c>
      <c r="B321" s="90" t="s">
        <v>479</v>
      </c>
      <c r="C321" s="90" t="s">
        <v>502</v>
      </c>
      <c r="D321" s="90" t="s">
        <v>467</v>
      </c>
      <c r="E321" s="90" t="s">
        <v>72</v>
      </c>
      <c r="F321" s="86"/>
      <c r="G321" s="86"/>
      <c r="H321" s="86"/>
      <c r="I321" s="86"/>
      <c r="J321" s="89">
        <f>SUM(J322,J324,J327,J329,J332)</f>
        <v>1061.6000000000001</v>
      </c>
      <c r="K321" s="89">
        <f>SUM(K322,K324,K327,K329,K332)</f>
        <v>818</v>
      </c>
      <c r="L321" s="89">
        <f>SUM(L322,L324,L327,L329,L332)</f>
        <v>0</v>
      </c>
      <c r="M321" s="89">
        <f>SUM(M322,M324,M327,M329,M332)</f>
        <v>818</v>
      </c>
      <c r="N321" s="89">
        <f>SUM(N322,N324,N327,N329,N332)</f>
        <v>0</v>
      </c>
      <c r="O321" s="89">
        <f>SUM(O322,O324,O327,O329,O332)</f>
        <v>818</v>
      </c>
      <c r="P321" s="89">
        <f>SUM(P322,P324,P327,P329,P332)</f>
        <v>725.6</v>
      </c>
      <c r="Q321" s="89">
        <f>SUM(Q322,Q324,Q327,Q329,Q332)</f>
        <v>725.6</v>
      </c>
    </row>
    <row r="322" spans="1:17" ht="129" customHeight="1" outlineLevel="3">
      <c r="A322" s="87" t="s">
        <v>507</v>
      </c>
      <c r="B322" s="86" t="s">
        <v>479</v>
      </c>
      <c r="C322" s="86" t="s">
        <v>502</v>
      </c>
      <c r="D322" s="86" t="s">
        <v>401</v>
      </c>
      <c r="E322" s="86" t="s">
        <v>72</v>
      </c>
      <c r="F322" s="86"/>
      <c r="G322" s="86"/>
      <c r="H322" s="86"/>
      <c r="I322" s="86"/>
      <c r="J322" s="85">
        <f>SUM(J323)</f>
        <v>402</v>
      </c>
      <c r="K322" s="85">
        <f>SUM(K323)</f>
        <v>402</v>
      </c>
      <c r="L322" s="85">
        <f>SUM(L323)</f>
        <v>0</v>
      </c>
      <c r="M322" s="85">
        <f>SUM(M323)</f>
        <v>402</v>
      </c>
      <c r="N322" s="85">
        <f>SUM(N323)</f>
        <v>0</v>
      </c>
      <c r="O322" s="85">
        <f>SUM(O323)</f>
        <v>402</v>
      </c>
      <c r="P322" s="85">
        <f>SUM(P323)</f>
        <v>402</v>
      </c>
      <c r="Q322" s="85">
        <f>SUM(Q323)</f>
        <v>402</v>
      </c>
    </row>
    <row r="323" spans="1:17" ht="47.25" outlineLevel="4">
      <c r="A323" s="87" t="s">
        <v>464</v>
      </c>
      <c r="B323" s="86" t="s">
        <v>479</v>
      </c>
      <c r="C323" s="86" t="s">
        <v>502</v>
      </c>
      <c r="D323" s="86" t="s">
        <v>401</v>
      </c>
      <c r="E323" s="86" t="s">
        <v>70</v>
      </c>
      <c r="F323" s="86"/>
      <c r="G323" s="86"/>
      <c r="H323" s="86"/>
      <c r="I323" s="86"/>
      <c r="J323" s="85">
        <v>402</v>
      </c>
      <c r="K323" s="85">
        <v>402</v>
      </c>
      <c r="L323" s="85">
        <v>0</v>
      </c>
      <c r="M323" s="85">
        <v>402</v>
      </c>
      <c r="N323" s="85">
        <v>0</v>
      </c>
      <c r="O323" s="85">
        <v>402</v>
      </c>
      <c r="P323" s="85">
        <v>402</v>
      </c>
      <c r="Q323" s="85">
        <v>402</v>
      </c>
    </row>
    <row r="324" spans="1:17" ht="114" customHeight="1" outlineLevel="3">
      <c r="A324" s="87" t="s">
        <v>506</v>
      </c>
      <c r="B324" s="86" t="s">
        <v>479</v>
      </c>
      <c r="C324" s="86" t="s">
        <v>502</v>
      </c>
      <c r="D324" s="86" t="s">
        <v>399</v>
      </c>
      <c r="E324" s="86" t="s">
        <v>72</v>
      </c>
      <c r="F324" s="86"/>
      <c r="G324" s="86"/>
      <c r="H324" s="86"/>
      <c r="I324" s="86"/>
      <c r="J324" s="85">
        <f>SUM(J325:J326)</f>
        <v>315.2</v>
      </c>
      <c r="K324" s="85">
        <f>SUM(K325:K326)</f>
        <v>315.2</v>
      </c>
      <c r="L324" s="85">
        <f>SUM(L325:L326)</f>
        <v>0</v>
      </c>
      <c r="M324" s="85">
        <f>SUM(M325:M326)</f>
        <v>315.2</v>
      </c>
      <c r="N324" s="85">
        <f>SUM(N325:N326)</f>
        <v>0</v>
      </c>
      <c r="O324" s="85">
        <f>SUM(O325:O326)</f>
        <v>315.2</v>
      </c>
      <c r="P324" s="85">
        <f>SUM(P325:P326)</f>
        <v>315.2</v>
      </c>
      <c r="Q324" s="85">
        <f>SUM(Q325:Q326)</f>
        <v>315.2</v>
      </c>
    </row>
    <row r="325" spans="1:17" ht="47.25" outlineLevel="4">
      <c r="A325" s="87" t="s">
        <v>464</v>
      </c>
      <c r="B325" s="86" t="s">
        <v>479</v>
      </c>
      <c r="C325" s="86" t="s">
        <v>502</v>
      </c>
      <c r="D325" s="86" t="s">
        <v>399</v>
      </c>
      <c r="E325" s="86" t="s">
        <v>70</v>
      </c>
      <c r="F325" s="86"/>
      <c r="G325" s="86"/>
      <c r="H325" s="86"/>
      <c r="I325" s="86"/>
      <c r="J325" s="85">
        <v>267.2</v>
      </c>
      <c r="K325" s="85">
        <v>267.2</v>
      </c>
      <c r="L325" s="85">
        <v>0</v>
      </c>
      <c r="M325" s="85">
        <v>267.2</v>
      </c>
      <c r="N325" s="85">
        <v>0</v>
      </c>
      <c r="O325" s="85">
        <v>267.2</v>
      </c>
      <c r="P325" s="85">
        <v>267.2</v>
      </c>
      <c r="Q325" s="85">
        <v>267.2</v>
      </c>
    </row>
    <row r="326" spans="1:17" ht="63.75" customHeight="1" outlineLevel="4">
      <c r="A326" s="87" t="s">
        <v>485</v>
      </c>
      <c r="B326" s="86" t="s">
        <v>479</v>
      </c>
      <c r="C326" s="86" t="s">
        <v>502</v>
      </c>
      <c r="D326" s="86" t="s">
        <v>399</v>
      </c>
      <c r="E326" s="86" t="s">
        <v>67</v>
      </c>
      <c r="F326" s="86"/>
      <c r="G326" s="86"/>
      <c r="H326" s="86"/>
      <c r="I326" s="86"/>
      <c r="J326" s="85">
        <v>48</v>
      </c>
      <c r="K326" s="85">
        <v>48</v>
      </c>
      <c r="L326" s="85">
        <v>0</v>
      </c>
      <c r="M326" s="85">
        <v>48</v>
      </c>
      <c r="N326" s="85">
        <v>0</v>
      </c>
      <c r="O326" s="85">
        <v>48</v>
      </c>
      <c r="P326" s="85">
        <v>48</v>
      </c>
      <c r="Q326" s="85">
        <v>48</v>
      </c>
    </row>
    <row r="327" spans="1:17" ht="141.75" customHeight="1" outlineLevel="4">
      <c r="A327" s="87" t="s">
        <v>505</v>
      </c>
      <c r="B327" s="86" t="s">
        <v>479</v>
      </c>
      <c r="C327" s="86" t="s">
        <v>502</v>
      </c>
      <c r="D327" s="86" t="s">
        <v>394</v>
      </c>
      <c r="E327" s="86" t="s">
        <v>72</v>
      </c>
      <c r="F327" s="86"/>
      <c r="G327" s="86"/>
      <c r="H327" s="86"/>
      <c r="I327" s="86"/>
      <c r="J327" s="85">
        <f>SUM(J328)</f>
        <v>92.4</v>
      </c>
      <c r="K327" s="85">
        <f>SUM(K328)</f>
        <v>92.4</v>
      </c>
      <c r="L327" s="85">
        <f>SUM(L328)</f>
        <v>0</v>
      </c>
      <c r="M327" s="85">
        <f>SUM(M328)</f>
        <v>92.4</v>
      </c>
      <c r="N327" s="85">
        <f>SUM(N328)</f>
        <v>0</v>
      </c>
      <c r="O327" s="85">
        <f>SUM(O328)</f>
        <v>92.4</v>
      </c>
      <c r="P327" s="85">
        <f>SUM(P328)</f>
        <v>0</v>
      </c>
      <c r="Q327" s="85">
        <f>SUM(Q328)</f>
        <v>0</v>
      </c>
    </row>
    <row r="328" spans="1:17" ht="45.75" customHeight="1" outlineLevel="4">
      <c r="A328" s="87" t="s">
        <v>464</v>
      </c>
      <c r="B328" s="86" t="s">
        <v>479</v>
      </c>
      <c r="C328" s="86" t="s">
        <v>502</v>
      </c>
      <c r="D328" s="86" t="s">
        <v>394</v>
      </c>
      <c r="E328" s="86" t="s">
        <v>70</v>
      </c>
      <c r="F328" s="86"/>
      <c r="G328" s="86"/>
      <c r="H328" s="86"/>
      <c r="I328" s="86"/>
      <c r="J328" s="85">
        <v>92.4</v>
      </c>
      <c r="K328" s="85">
        <v>92.4</v>
      </c>
      <c r="L328" s="85">
        <v>0</v>
      </c>
      <c r="M328" s="85">
        <v>92.4</v>
      </c>
      <c r="N328" s="85">
        <v>0</v>
      </c>
      <c r="O328" s="85">
        <v>92.4</v>
      </c>
      <c r="P328" s="85">
        <v>0</v>
      </c>
      <c r="Q328" s="85">
        <v>0</v>
      </c>
    </row>
    <row r="329" spans="1:17" ht="156.75" customHeight="1" outlineLevel="4">
      <c r="A329" s="87" t="s">
        <v>504</v>
      </c>
      <c r="B329" s="86" t="s">
        <v>479</v>
      </c>
      <c r="C329" s="86" t="s">
        <v>502</v>
      </c>
      <c r="D329" s="86" t="s">
        <v>391</v>
      </c>
      <c r="E329" s="86" t="s">
        <v>72</v>
      </c>
      <c r="F329" s="86"/>
      <c r="G329" s="86"/>
      <c r="H329" s="86"/>
      <c r="I329" s="86"/>
      <c r="J329" s="85">
        <f>SUM(J330:J331)</f>
        <v>243.6</v>
      </c>
      <c r="K329" s="85">
        <f>SUM(K330:K331)</f>
        <v>0</v>
      </c>
      <c r="L329" s="85">
        <f>SUM(L330:L331)</f>
        <v>0</v>
      </c>
      <c r="M329" s="85">
        <f>SUM(M330:M331)</f>
        <v>0</v>
      </c>
      <c r="N329" s="85">
        <f>SUM(N330:N331)</f>
        <v>0</v>
      </c>
      <c r="O329" s="85">
        <f>SUM(O330:O331)</f>
        <v>0</v>
      </c>
      <c r="P329" s="85">
        <f>SUM(P330:P331)</f>
        <v>0</v>
      </c>
      <c r="Q329" s="85">
        <f>SUM(Q330:Q331)</f>
        <v>0</v>
      </c>
    </row>
    <row r="330" spans="1:17" ht="45.75" customHeight="1" outlineLevel="4">
      <c r="A330" s="87" t="s">
        <v>464</v>
      </c>
      <c r="B330" s="86" t="s">
        <v>479</v>
      </c>
      <c r="C330" s="86" t="s">
        <v>502</v>
      </c>
      <c r="D330" s="86" t="s">
        <v>391</v>
      </c>
      <c r="E330" s="86" t="s">
        <v>70</v>
      </c>
      <c r="F330" s="86"/>
      <c r="G330" s="86"/>
      <c r="H330" s="86"/>
      <c r="I330" s="86"/>
      <c r="J330" s="85">
        <v>42</v>
      </c>
      <c r="K330" s="85"/>
      <c r="L330" s="85"/>
      <c r="M330" s="85"/>
      <c r="N330" s="85"/>
      <c r="O330" s="85"/>
      <c r="P330" s="85"/>
      <c r="Q330" s="85"/>
    </row>
    <row r="331" spans="1:17" ht="60.75" customHeight="1" outlineLevel="4">
      <c r="A331" s="87" t="s">
        <v>485</v>
      </c>
      <c r="B331" s="86" t="s">
        <v>479</v>
      </c>
      <c r="C331" s="86" t="s">
        <v>502</v>
      </c>
      <c r="D331" s="86" t="s">
        <v>391</v>
      </c>
      <c r="E331" s="86" t="s">
        <v>67</v>
      </c>
      <c r="F331" s="86"/>
      <c r="G331" s="86"/>
      <c r="H331" s="86"/>
      <c r="I331" s="86"/>
      <c r="J331" s="85">
        <v>201.6</v>
      </c>
      <c r="K331" s="85"/>
      <c r="L331" s="85"/>
      <c r="M331" s="85"/>
      <c r="N331" s="85"/>
      <c r="O331" s="85"/>
      <c r="P331" s="85"/>
      <c r="Q331" s="85"/>
    </row>
    <row r="332" spans="1:17" ht="188.25" customHeight="1" outlineLevel="4">
      <c r="A332" s="113" t="s">
        <v>503</v>
      </c>
      <c r="B332" s="86" t="s">
        <v>479</v>
      </c>
      <c r="C332" s="86" t="s">
        <v>502</v>
      </c>
      <c r="D332" s="86" t="s">
        <v>389</v>
      </c>
      <c r="E332" s="86" t="s">
        <v>72</v>
      </c>
      <c r="F332" s="86"/>
      <c r="G332" s="86"/>
      <c r="H332" s="86"/>
      <c r="I332" s="86"/>
      <c r="J332" s="85">
        <f>SUM(J333)</f>
        <v>8.4</v>
      </c>
      <c r="K332" s="85">
        <f>SUM(K333)</f>
        <v>8.4</v>
      </c>
      <c r="L332" s="85">
        <f>SUM(L333)</f>
        <v>0</v>
      </c>
      <c r="M332" s="85">
        <f>SUM(M333)</f>
        <v>8.4</v>
      </c>
      <c r="N332" s="85">
        <f>SUM(N333)</f>
        <v>0</v>
      </c>
      <c r="O332" s="85">
        <f>SUM(O333)</f>
        <v>8.4</v>
      </c>
      <c r="P332" s="85">
        <f>SUM(P333)</f>
        <v>8.4</v>
      </c>
      <c r="Q332" s="85">
        <f>SUM(Q333)</f>
        <v>8.4</v>
      </c>
    </row>
    <row r="333" spans="1:17" ht="45.75" customHeight="1" outlineLevel="4">
      <c r="A333" s="87" t="s">
        <v>464</v>
      </c>
      <c r="B333" s="86" t="s">
        <v>479</v>
      </c>
      <c r="C333" s="86" t="s">
        <v>502</v>
      </c>
      <c r="D333" s="86" t="s">
        <v>389</v>
      </c>
      <c r="E333" s="86" t="s">
        <v>70</v>
      </c>
      <c r="F333" s="86"/>
      <c r="G333" s="86"/>
      <c r="H333" s="86"/>
      <c r="I333" s="86"/>
      <c r="J333" s="85">
        <v>8.4</v>
      </c>
      <c r="K333" s="85">
        <v>8.4</v>
      </c>
      <c r="L333" s="85">
        <v>0</v>
      </c>
      <c r="M333" s="85">
        <v>8.4</v>
      </c>
      <c r="N333" s="85">
        <v>0</v>
      </c>
      <c r="O333" s="85">
        <v>8.4</v>
      </c>
      <c r="P333" s="85">
        <v>8.4</v>
      </c>
      <c r="Q333" s="85">
        <v>8.4</v>
      </c>
    </row>
    <row r="334" spans="1:17" ht="31.5" outlineLevel="2">
      <c r="A334" s="91" t="s">
        <v>501</v>
      </c>
      <c r="B334" s="90" t="s">
        <v>479</v>
      </c>
      <c r="C334" s="90" t="s">
        <v>490</v>
      </c>
      <c r="D334" s="90" t="s">
        <v>467</v>
      </c>
      <c r="E334" s="90" t="s">
        <v>72</v>
      </c>
      <c r="F334" s="86"/>
      <c r="G334" s="86"/>
      <c r="H334" s="86"/>
      <c r="I334" s="86"/>
      <c r="J334" s="89">
        <f>SUM(J335,J337,J339,J341,J343,J345,J349,J351,J353,J355,)</f>
        <v>5961</v>
      </c>
      <c r="K334" s="89">
        <f>SUM(K335,K337,K339,K341,K343,K345,K349,K351,K353,K355,)</f>
        <v>5931</v>
      </c>
      <c r="L334" s="89">
        <f>SUM(L335,L337,L339,L341,L343,L345,L349,L351,L353,L355,)</f>
        <v>0</v>
      </c>
      <c r="M334" s="89">
        <f>SUM(M335,M337,M339,M341,M343,M345,M349,M351,M353,M355,)</f>
        <v>5931</v>
      </c>
      <c r="N334" s="89">
        <f>SUM(N335,N337,N339,N341,N343,N345,N349,N351,N353,N355,)</f>
        <v>0</v>
      </c>
      <c r="O334" s="89">
        <f>SUM(O335,O337,O339,O341,O343,O345,O349,O351,O353,O355,)</f>
        <v>5931</v>
      </c>
      <c r="P334" s="89">
        <f>SUM(P335,P337,P339,P341,P343,P345,P349,P351,P353,P355,)</f>
        <v>5896</v>
      </c>
      <c r="Q334" s="89">
        <f>SUM(Q335,Q337,Q339,Q341,Q343,Q345,Q349,Q351,Q353,Q355,)</f>
        <v>6031</v>
      </c>
    </row>
    <row r="335" spans="1:17" ht="93.75" customHeight="1" outlineLevel="3">
      <c r="A335" s="87" t="s">
        <v>500</v>
      </c>
      <c r="B335" s="86" t="s">
        <v>479</v>
      </c>
      <c r="C335" s="86" t="s">
        <v>490</v>
      </c>
      <c r="D335" s="86" t="s">
        <v>364</v>
      </c>
      <c r="E335" s="86" t="s">
        <v>72</v>
      </c>
      <c r="F335" s="86"/>
      <c r="G335" s="86"/>
      <c r="H335" s="86"/>
      <c r="I335" s="86"/>
      <c r="J335" s="85">
        <f>SUM(J336)</f>
        <v>10</v>
      </c>
      <c r="K335" s="85">
        <f>SUM(K336)</f>
        <v>10</v>
      </c>
      <c r="L335" s="85">
        <f>SUM(L336)</f>
        <v>0</v>
      </c>
      <c r="M335" s="85">
        <f>SUM(M336)</f>
        <v>10</v>
      </c>
      <c r="N335" s="85">
        <f>SUM(N336)</f>
        <v>0</v>
      </c>
      <c r="O335" s="85">
        <f>SUM(O336)</f>
        <v>10</v>
      </c>
      <c r="P335" s="85">
        <f>SUM(P336)</f>
        <v>5</v>
      </c>
      <c r="Q335" s="85">
        <f>SUM(Q336)</f>
        <v>10</v>
      </c>
    </row>
    <row r="336" spans="1:17" ht="47.25" outlineLevel="4">
      <c r="A336" s="87" t="s">
        <v>464</v>
      </c>
      <c r="B336" s="86" t="s">
        <v>479</v>
      </c>
      <c r="C336" s="86" t="s">
        <v>490</v>
      </c>
      <c r="D336" s="86" t="s">
        <v>364</v>
      </c>
      <c r="E336" s="86" t="s">
        <v>70</v>
      </c>
      <c r="F336" s="86"/>
      <c r="G336" s="86"/>
      <c r="H336" s="86"/>
      <c r="I336" s="86"/>
      <c r="J336" s="85">
        <v>10</v>
      </c>
      <c r="K336" s="85">
        <v>10</v>
      </c>
      <c r="L336" s="85">
        <v>0</v>
      </c>
      <c r="M336" s="85">
        <v>10</v>
      </c>
      <c r="N336" s="85">
        <v>0</v>
      </c>
      <c r="O336" s="85">
        <v>10</v>
      </c>
      <c r="P336" s="85">
        <v>5</v>
      </c>
      <c r="Q336" s="85">
        <v>10</v>
      </c>
    </row>
    <row r="337" spans="1:17" ht="123.75" customHeight="1" outlineLevel="3">
      <c r="A337" s="87" t="s">
        <v>499</v>
      </c>
      <c r="B337" s="86" t="s">
        <v>479</v>
      </c>
      <c r="C337" s="86" t="s">
        <v>490</v>
      </c>
      <c r="D337" s="86" t="s">
        <v>362</v>
      </c>
      <c r="E337" s="86" t="s">
        <v>72</v>
      </c>
      <c r="F337" s="86"/>
      <c r="G337" s="86"/>
      <c r="H337" s="86"/>
      <c r="I337" s="86"/>
      <c r="J337" s="85">
        <f>SUM(J338)</f>
        <v>50</v>
      </c>
      <c r="K337" s="85">
        <f>SUM(K338)</f>
        <v>50</v>
      </c>
      <c r="L337" s="85">
        <f>SUM(L338)</f>
        <v>0</v>
      </c>
      <c r="M337" s="85">
        <f>SUM(M338)</f>
        <v>50</v>
      </c>
      <c r="N337" s="85">
        <f>SUM(N338)</f>
        <v>0</v>
      </c>
      <c r="O337" s="85">
        <f>SUM(O338)</f>
        <v>50</v>
      </c>
      <c r="P337" s="85">
        <f>SUM(P338)</f>
        <v>15</v>
      </c>
      <c r="Q337" s="85">
        <f>SUM(Q338)</f>
        <v>50</v>
      </c>
    </row>
    <row r="338" spans="1:17" ht="47.25" outlineLevel="4">
      <c r="A338" s="87" t="s">
        <v>464</v>
      </c>
      <c r="B338" s="86" t="s">
        <v>479</v>
      </c>
      <c r="C338" s="86" t="s">
        <v>490</v>
      </c>
      <c r="D338" s="86" t="s">
        <v>362</v>
      </c>
      <c r="E338" s="86" t="s">
        <v>70</v>
      </c>
      <c r="F338" s="86"/>
      <c r="G338" s="86"/>
      <c r="H338" s="86"/>
      <c r="I338" s="86"/>
      <c r="J338" s="85">
        <v>50</v>
      </c>
      <c r="K338" s="85">
        <v>50</v>
      </c>
      <c r="L338" s="85">
        <v>0</v>
      </c>
      <c r="M338" s="85">
        <v>50</v>
      </c>
      <c r="N338" s="85">
        <v>0</v>
      </c>
      <c r="O338" s="85">
        <v>50</v>
      </c>
      <c r="P338" s="85">
        <v>15</v>
      </c>
      <c r="Q338" s="85">
        <v>50</v>
      </c>
    </row>
    <row r="339" spans="1:17" ht="109.5" customHeight="1" outlineLevel="3">
      <c r="A339" s="87" t="s">
        <v>498</v>
      </c>
      <c r="B339" s="86" t="s">
        <v>479</v>
      </c>
      <c r="C339" s="86" t="s">
        <v>490</v>
      </c>
      <c r="D339" s="86" t="s">
        <v>360</v>
      </c>
      <c r="E339" s="86" t="s">
        <v>72</v>
      </c>
      <c r="F339" s="86"/>
      <c r="G339" s="86"/>
      <c r="H339" s="86"/>
      <c r="I339" s="86"/>
      <c r="J339" s="85">
        <f>SUM(J340)</f>
        <v>5</v>
      </c>
      <c r="K339" s="85">
        <f>SUM(K340)</f>
        <v>5</v>
      </c>
      <c r="L339" s="85">
        <f>SUM(L340)</f>
        <v>0</v>
      </c>
      <c r="M339" s="85">
        <f>SUM(M340)</f>
        <v>5</v>
      </c>
      <c r="N339" s="85">
        <f>SUM(N340)</f>
        <v>0</v>
      </c>
      <c r="O339" s="85">
        <f>SUM(O340)</f>
        <v>5</v>
      </c>
      <c r="P339" s="85">
        <f>SUM(P340)</f>
        <v>5</v>
      </c>
      <c r="Q339" s="85">
        <f>SUM(Q340)</f>
        <v>5</v>
      </c>
    </row>
    <row r="340" spans="1:17" ht="31.5" outlineLevel="4">
      <c r="A340" s="87" t="s">
        <v>480</v>
      </c>
      <c r="B340" s="86" t="s">
        <v>479</v>
      </c>
      <c r="C340" s="86" t="s">
        <v>490</v>
      </c>
      <c r="D340" s="86" t="s">
        <v>360</v>
      </c>
      <c r="E340" s="86" t="s">
        <v>161</v>
      </c>
      <c r="F340" s="86"/>
      <c r="G340" s="86"/>
      <c r="H340" s="86"/>
      <c r="I340" s="86"/>
      <c r="J340" s="85">
        <v>5</v>
      </c>
      <c r="K340" s="85">
        <v>5</v>
      </c>
      <c r="L340" s="85">
        <v>0</v>
      </c>
      <c r="M340" s="85">
        <v>5</v>
      </c>
      <c r="N340" s="85">
        <v>0</v>
      </c>
      <c r="O340" s="85">
        <v>5</v>
      </c>
      <c r="P340" s="85">
        <v>5</v>
      </c>
      <c r="Q340" s="85">
        <v>5</v>
      </c>
    </row>
    <row r="341" spans="1:17" ht="109.5" customHeight="1" outlineLevel="3">
      <c r="A341" s="87" t="s">
        <v>497</v>
      </c>
      <c r="B341" s="86" t="s">
        <v>479</v>
      </c>
      <c r="C341" s="86" t="s">
        <v>490</v>
      </c>
      <c r="D341" s="86" t="s">
        <v>358</v>
      </c>
      <c r="E341" s="86" t="s">
        <v>72</v>
      </c>
      <c r="F341" s="86"/>
      <c r="G341" s="86"/>
      <c r="H341" s="86"/>
      <c r="I341" s="86"/>
      <c r="J341" s="85">
        <f>SUM(J342)</f>
        <v>10</v>
      </c>
      <c r="K341" s="85">
        <f>SUM(K342)</f>
        <v>10</v>
      </c>
      <c r="L341" s="85">
        <f>SUM(L342)</f>
        <v>0</v>
      </c>
      <c r="M341" s="85">
        <f>SUM(M342)</f>
        <v>10</v>
      </c>
      <c r="N341" s="85">
        <f>SUM(N342)</f>
        <v>0</v>
      </c>
      <c r="O341" s="85">
        <f>SUM(O342)</f>
        <v>10</v>
      </c>
      <c r="P341" s="85">
        <f>SUM(P342)</f>
        <v>5</v>
      </c>
      <c r="Q341" s="85">
        <f>SUM(Q342)</f>
        <v>10</v>
      </c>
    </row>
    <row r="342" spans="1:17" ht="31.5" outlineLevel="4">
      <c r="A342" s="87" t="s">
        <v>480</v>
      </c>
      <c r="B342" s="86" t="s">
        <v>479</v>
      </c>
      <c r="C342" s="86" t="s">
        <v>490</v>
      </c>
      <c r="D342" s="86" t="s">
        <v>358</v>
      </c>
      <c r="E342" s="86" t="s">
        <v>161</v>
      </c>
      <c r="F342" s="86"/>
      <c r="G342" s="86"/>
      <c r="H342" s="86"/>
      <c r="I342" s="86"/>
      <c r="J342" s="85">
        <v>10</v>
      </c>
      <c r="K342" s="85">
        <v>10</v>
      </c>
      <c r="L342" s="85">
        <v>0</v>
      </c>
      <c r="M342" s="85">
        <v>10</v>
      </c>
      <c r="N342" s="85">
        <v>0</v>
      </c>
      <c r="O342" s="85">
        <v>10</v>
      </c>
      <c r="P342" s="85">
        <v>5</v>
      </c>
      <c r="Q342" s="85">
        <v>10</v>
      </c>
    </row>
    <row r="343" spans="1:17" ht="171.75" customHeight="1" outlineLevel="3">
      <c r="A343" s="87" t="s">
        <v>496</v>
      </c>
      <c r="B343" s="86" t="s">
        <v>479</v>
      </c>
      <c r="C343" s="86" t="s">
        <v>490</v>
      </c>
      <c r="D343" s="86" t="s">
        <v>354</v>
      </c>
      <c r="E343" s="86" t="s">
        <v>72</v>
      </c>
      <c r="F343" s="86"/>
      <c r="G343" s="86"/>
      <c r="H343" s="86"/>
      <c r="I343" s="86"/>
      <c r="J343" s="85">
        <f>SUM(J344)</f>
        <v>1512.8</v>
      </c>
      <c r="K343" s="85">
        <f>SUM(K344)</f>
        <v>1512.8</v>
      </c>
      <c r="L343" s="85">
        <f>SUM(L344)</f>
        <v>0</v>
      </c>
      <c r="M343" s="85">
        <f>SUM(M344)</f>
        <v>1512.8</v>
      </c>
      <c r="N343" s="85">
        <f>SUM(N344)</f>
        <v>0</v>
      </c>
      <c r="O343" s="85">
        <f>SUM(O344)</f>
        <v>1512.8</v>
      </c>
      <c r="P343" s="85">
        <f>SUM(P344)</f>
        <v>1512.8</v>
      </c>
      <c r="Q343" s="85">
        <f>SUM(Q344)</f>
        <v>1512.8</v>
      </c>
    </row>
    <row r="344" spans="1:17" ht="112.5" customHeight="1" outlineLevel="4">
      <c r="A344" s="87" t="s">
        <v>465</v>
      </c>
      <c r="B344" s="86" t="s">
        <v>479</v>
      </c>
      <c r="C344" s="86" t="s">
        <v>490</v>
      </c>
      <c r="D344" s="86" t="s">
        <v>354</v>
      </c>
      <c r="E344" s="86" t="s">
        <v>130</v>
      </c>
      <c r="F344" s="86"/>
      <c r="G344" s="86"/>
      <c r="H344" s="86"/>
      <c r="I344" s="86"/>
      <c r="J344" s="85">
        <v>1512.8</v>
      </c>
      <c r="K344" s="85">
        <v>1512.8</v>
      </c>
      <c r="L344" s="85">
        <v>0</v>
      </c>
      <c r="M344" s="85">
        <v>1512.8</v>
      </c>
      <c r="N344" s="85">
        <v>0</v>
      </c>
      <c r="O344" s="85">
        <v>1512.8</v>
      </c>
      <c r="P344" s="85">
        <v>1512.8</v>
      </c>
      <c r="Q344" s="85">
        <v>1512.8</v>
      </c>
    </row>
    <row r="345" spans="1:17" ht="190.5" customHeight="1" outlineLevel="3">
      <c r="A345" s="87" t="s">
        <v>495</v>
      </c>
      <c r="B345" s="86" t="s">
        <v>479</v>
      </c>
      <c r="C345" s="86" t="s">
        <v>490</v>
      </c>
      <c r="D345" s="86" t="s">
        <v>352</v>
      </c>
      <c r="E345" s="86" t="s">
        <v>72</v>
      </c>
      <c r="F345" s="86"/>
      <c r="G345" s="86"/>
      <c r="H345" s="86"/>
      <c r="I345" s="86"/>
      <c r="J345" s="85">
        <f>SUM(J346:J348)</f>
        <v>4318.2</v>
      </c>
      <c r="K345" s="85">
        <f>SUM(K346:K348)</f>
        <v>4318.2</v>
      </c>
      <c r="L345" s="85">
        <f>SUM(L346:L348)</f>
        <v>0</v>
      </c>
      <c r="M345" s="85">
        <f>SUM(M346:M348)</f>
        <v>4318.2</v>
      </c>
      <c r="N345" s="85">
        <f>SUM(N346:N348)</f>
        <v>0</v>
      </c>
      <c r="O345" s="85">
        <f>SUM(O346:O348)</f>
        <v>4318.2</v>
      </c>
      <c r="P345" s="85">
        <f>SUM(P346:P348)</f>
        <v>4318.2</v>
      </c>
      <c r="Q345" s="85">
        <f>SUM(Q346:Q348)</f>
        <v>4388.2</v>
      </c>
    </row>
    <row r="346" spans="1:17" ht="111.75" customHeight="1" outlineLevel="4">
      <c r="A346" s="87" t="s">
        <v>465</v>
      </c>
      <c r="B346" s="86" t="s">
        <v>479</v>
      </c>
      <c r="C346" s="86" t="s">
        <v>490</v>
      </c>
      <c r="D346" s="86" t="s">
        <v>352</v>
      </c>
      <c r="E346" s="86" t="s">
        <v>130</v>
      </c>
      <c r="F346" s="86"/>
      <c r="G346" s="86"/>
      <c r="H346" s="86"/>
      <c r="I346" s="86"/>
      <c r="J346" s="85">
        <v>3780.7</v>
      </c>
      <c r="K346" s="85">
        <v>3780.7</v>
      </c>
      <c r="L346" s="85">
        <v>0</v>
      </c>
      <c r="M346" s="85">
        <v>3780.7</v>
      </c>
      <c r="N346" s="85">
        <v>0</v>
      </c>
      <c r="O346" s="85">
        <v>3780.7</v>
      </c>
      <c r="P346" s="85">
        <v>3780.7</v>
      </c>
      <c r="Q346" s="85">
        <v>3780.7</v>
      </c>
    </row>
    <row r="347" spans="1:17" ht="47.25" outlineLevel="4">
      <c r="A347" s="87" t="s">
        <v>464</v>
      </c>
      <c r="B347" s="86" t="s">
        <v>479</v>
      </c>
      <c r="C347" s="86" t="s">
        <v>490</v>
      </c>
      <c r="D347" s="86" t="s">
        <v>352</v>
      </c>
      <c r="E347" s="86" t="s">
        <v>70</v>
      </c>
      <c r="F347" s="86"/>
      <c r="G347" s="86"/>
      <c r="H347" s="86"/>
      <c r="I347" s="86"/>
      <c r="J347" s="85">
        <v>522.5</v>
      </c>
      <c r="K347" s="85">
        <v>522.5</v>
      </c>
      <c r="L347" s="85">
        <v>0</v>
      </c>
      <c r="M347" s="85">
        <v>522.5</v>
      </c>
      <c r="N347" s="85">
        <v>0</v>
      </c>
      <c r="O347" s="85">
        <v>522.5</v>
      </c>
      <c r="P347" s="85">
        <v>522.5</v>
      </c>
      <c r="Q347" s="85">
        <v>592.5</v>
      </c>
    </row>
    <row r="348" spans="1:17" ht="15.75" outlineLevel="4">
      <c r="A348" s="87" t="s">
        <v>463</v>
      </c>
      <c r="B348" s="86" t="s">
        <v>479</v>
      </c>
      <c r="C348" s="86" t="s">
        <v>490</v>
      </c>
      <c r="D348" s="86" t="s">
        <v>352</v>
      </c>
      <c r="E348" s="86" t="s">
        <v>105</v>
      </c>
      <c r="F348" s="86"/>
      <c r="G348" s="86"/>
      <c r="H348" s="86"/>
      <c r="I348" s="86"/>
      <c r="J348" s="85">
        <v>15</v>
      </c>
      <c r="K348" s="85">
        <v>15</v>
      </c>
      <c r="L348" s="85">
        <v>0</v>
      </c>
      <c r="M348" s="85">
        <v>15</v>
      </c>
      <c r="N348" s="85">
        <v>0</v>
      </c>
      <c r="O348" s="85">
        <v>15</v>
      </c>
      <c r="P348" s="85">
        <v>15</v>
      </c>
      <c r="Q348" s="85">
        <v>15</v>
      </c>
    </row>
    <row r="349" spans="1:17" ht="110.25" customHeight="1" outlineLevel="4">
      <c r="A349" s="87" t="s">
        <v>494</v>
      </c>
      <c r="B349" s="86" t="s">
        <v>479</v>
      </c>
      <c r="C349" s="86" t="s">
        <v>490</v>
      </c>
      <c r="D349" s="86" t="s">
        <v>346</v>
      </c>
      <c r="E349" s="86" t="s">
        <v>72</v>
      </c>
      <c r="F349" s="86"/>
      <c r="G349" s="86"/>
      <c r="H349" s="86"/>
      <c r="I349" s="86"/>
      <c r="J349" s="85">
        <f>SUM(J350)</f>
        <v>20</v>
      </c>
      <c r="K349" s="85">
        <f>SUM(K350)</f>
        <v>0</v>
      </c>
      <c r="L349" s="85">
        <f>SUM(L350)</f>
        <v>0</v>
      </c>
      <c r="M349" s="85">
        <f>SUM(M350)</f>
        <v>0</v>
      </c>
      <c r="N349" s="85">
        <f>SUM(N350)</f>
        <v>0</v>
      </c>
      <c r="O349" s="85">
        <f>SUM(O350)</f>
        <v>0</v>
      </c>
      <c r="P349" s="85">
        <f>SUM(P350)</f>
        <v>10</v>
      </c>
      <c r="Q349" s="85">
        <f>SUM(Q350)</f>
        <v>20</v>
      </c>
    </row>
    <row r="350" spans="1:17" ht="47.25" outlineLevel="4">
      <c r="A350" s="87" t="s">
        <v>464</v>
      </c>
      <c r="B350" s="86" t="s">
        <v>479</v>
      </c>
      <c r="C350" s="86" t="s">
        <v>490</v>
      </c>
      <c r="D350" s="86" t="s">
        <v>346</v>
      </c>
      <c r="E350" s="86" t="s">
        <v>70</v>
      </c>
      <c r="F350" s="86"/>
      <c r="G350" s="86"/>
      <c r="H350" s="86"/>
      <c r="I350" s="86"/>
      <c r="J350" s="85">
        <v>20</v>
      </c>
      <c r="K350" s="85"/>
      <c r="L350" s="85"/>
      <c r="M350" s="85"/>
      <c r="N350" s="85"/>
      <c r="O350" s="85"/>
      <c r="P350" s="85">
        <v>10</v>
      </c>
      <c r="Q350" s="85">
        <v>20</v>
      </c>
    </row>
    <row r="351" spans="1:17" ht="111" customHeight="1" outlineLevel="4">
      <c r="A351" s="87" t="s">
        <v>493</v>
      </c>
      <c r="B351" s="86" t="s">
        <v>479</v>
      </c>
      <c r="C351" s="86" t="s">
        <v>490</v>
      </c>
      <c r="D351" s="86" t="s">
        <v>344</v>
      </c>
      <c r="E351" s="86" t="s">
        <v>72</v>
      </c>
      <c r="F351" s="86"/>
      <c r="G351" s="86"/>
      <c r="H351" s="86"/>
      <c r="I351" s="86"/>
      <c r="J351" s="85">
        <f>SUM(J352)</f>
        <v>10</v>
      </c>
      <c r="K351" s="85">
        <f>SUM(K352)</f>
        <v>0</v>
      </c>
      <c r="L351" s="85">
        <f>SUM(L352)</f>
        <v>0</v>
      </c>
      <c r="M351" s="85">
        <f>SUM(M352)</f>
        <v>0</v>
      </c>
      <c r="N351" s="85">
        <f>SUM(N352)</f>
        <v>0</v>
      </c>
      <c r="O351" s="85">
        <f>SUM(O352)</f>
        <v>0</v>
      </c>
      <c r="P351" s="85">
        <f>SUM(P352)</f>
        <v>10</v>
      </c>
      <c r="Q351" s="85">
        <f>SUM(Q352)</f>
        <v>10</v>
      </c>
    </row>
    <row r="352" spans="1:17" ht="47.25" outlineLevel="4">
      <c r="A352" s="87" t="s">
        <v>464</v>
      </c>
      <c r="B352" s="86" t="s">
        <v>479</v>
      </c>
      <c r="C352" s="86" t="s">
        <v>490</v>
      </c>
      <c r="D352" s="86" t="s">
        <v>344</v>
      </c>
      <c r="E352" s="86" t="s">
        <v>70</v>
      </c>
      <c r="F352" s="86"/>
      <c r="G352" s="86"/>
      <c r="H352" s="86"/>
      <c r="I352" s="86"/>
      <c r="J352" s="85">
        <v>10</v>
      </c>
      <c r="K352" s="85"/>
      <c r="L352" s="85"/>
      <c r="M352" s="85"/>
      <c r="N352" s="85"/>
      <c r="O352" s="85"/>
      <c r="P352" s="85">
        <v>10</v>
      </c>
      <c r="Q352" s="85">
        <v>10</v>
      </c>
    </row>
    <row r="353" spans="1:17" ht="174.75" customHeight="1" outlineLevel="3">
      <c r="A353" s="87" t="s">
        <v>492</v>
      </c>
      <c r="B353" s="86" t="s">
        <v>479</v>
      </c>
      <c r="C353" s="86" t="s">
        <v>490</v>
      </c>
      <c r="D353" s="86" t="s">
        <v>332</v>
      </c>
      <c r="E353" s="86" t="s">
        <v>72</v>
      </c>
      <c r="F353" s="86"/>
      <c r="G353" s="86"/>
      <c r="H353" s="86"/>
      <c r="I353" s="86"/>
      <c r="J353" s="85">
        <f>SUM(J354)</f>
        <v>15</v>
      </c>
      <c r="K353" s="85">
        <f>SUM(K354)</f>
        <v>15</v>
      </c>
      <c r="L353" s="85">
        <f>SUM(L354)</f>
        <v>0</v>
      </c>
      <c r="M353" s="85">
        <f>SUM(M354)</f>
        <v>15</v>
      </c>
      <c r="N353" s="85">
        <f>SUM(N354)</f>
        <v>0</v>
      </c>
      <c r="O353" s="85">
        <f>SUM(O354)</f>
        <v>15</v>
      </c>
      <c r="P353" s="85">
        <f>SUM(P354)</f>
        <v>15</v>
      </c>
      <c r="Q353" s="85">
        <f>SUM(Q354)</f>
        <v>15</v>
      </c>
    </row>
    <row r="354" spans="1:17" ht="47.25" outlineLevel="4">
      <c r="A354" s="87" t="s">
        <v>464</v>
      </c>
      <c r="B354" s="86" t="s">
        <v>479</v>
      </c>
      <c r="C354" s="86" t="s">
        <v>490</v>
      </c>
      <c r="D354" s="86" t="s">
        <v>332</v>
      </c>
      <c r="E354" s="86" t="s">
        <v>70</v>
      </c>
      <c r="F354" s="86"/>
      <c r="G354" s="86"/>
      <c r="H354" s="86"/>
      <c r="I354" s="86"/>
      <c r="J354" s="85">
        <v>15</v>
      </c>
      <c r="K354" s="85">
        <v>15</v>
      </c>
      <c r="L354" s="85">
        <v>0</v>
      </c>
      <c r="M354" s="85">
        <v>15</v>
      </c>
      <c r="N354" s="85">
        <v>0</v>
      </c>
      <c r="O354" s="85">
        <v>15</v>
      </c>
      <c r="P354" s="85">
        <v>15</v>
      </c>
      <c r="Q354" s="85">
        <v>15</v>
      </c>
    </row>
    <row r="355" spans="1:17" ht="174" customHeight="1" outlineLevel="3">
      <c r="A355" s="87" t="s">
        <v>491</v>
      </c>
      <c r="B355" s="86" t="s">
        <v>479</v>
      </c>
      <c r="C355" s="86" t="s">
        <v>490</v>
      </c>
      <c r="D355" s="86" t="s">
        <v>330</v>
      </c>
      <c r="E355" s="86" t="s">
        <v>72</v>
      </c>
      <c r="F355" s="86"/>
      <c r="G355" s="86"/>
      <c r="H355" s="86"/>
      <c r="I355" s="86"/>
      <c r="J355" s="85">
        <f>SUM(J356)</f>
        <v>10</v>
      </c>
      <c r="K355" s="85">
        <f>SUM(K356)</f>
        <v>10</v>
      </c>
      <c r="L355" s="85">
        <f>SUM(L356)</f>
        <v>0</v>
      </c>
      <c r="M355" s="85">
        <f>SUM(M356)</f>
        <v>10</v>
      </c>
      <c r="N355" s="85">
        <f>SUM(N356)</f>
        <v>0</v>
      </c>
      <c r="O355" s="85">
        <f>SUM(O356)</f>
        <v>10</v>
      </c>
      <c r="P355" s="85">
        <f>SUM(P356)</f>
        <v>0</v>
      </c>
      <c r="Q355" s="85">
        <f>SUM(Q356)</f>
        <v>10</v>
      </c>
    </row>
    <row r="356" spans="1:17" ht="47.25" outlineLevel="4">
      <c r="A356" s="87" t="s">
        <v>464</v>
      </c>
      <c r="B356" s="86" t="s">
        <v>479</v>
      </c>
      <c r="C356" s="86" t="s">
        <v>490</v>
      </c>
      <c r="D356" s="86" t="s">
        <v>330</v>
      </c>
      <c r="E356" s="86" t="s">
        <v>70</v>
      </c>
      <c r="F356" s="86"/>
      <c r="G356" s="86"/>
      <c r="H356" s="86"/>
      <c r="I356" s="86"/>
      <c r="J356" s="85">
        <v>10</v>
      </c>
      <c r="K356" s="85">
        <v>10</v>
      </c>
      <c r="L356" s="85">
        <v>0</v>
      </c>
      <c r="M356" s="85">
        <v>10</v>
      </c>
      <c r="N356" s="85">
        <v>0</v>
      </c>
      <c r="O356" s="85">
        <v>10</v>
      </c>
      <c r="P356" s="85">
        <v>0</v>
      </c>
      <c r="Q356" s="85">
        <v>10</v>
      </c>
    </row>
    <row r="357" spans="1:17" ht="15.75" outlineLevel="1">
      <c r="A357" s="91" t="s">
        <v>489</v>
      </c>
      <c r="B357" s="90" t="s">
        <v>479</v>
      </c>
      <c r="C357" s="90" t="s">
        <v>488</v>
      </c>
      <c r="D357" s="90" t="s">
        <v>467</v>
      </c>
      <c r="E357" s="90" t="s">
        <v>72</v>
      </c>
      <c r="F357" s="86"/>
      <c r="G357" s="86"/>
      <c r="H357" s="86"/>
      <c r="I357" s="86"/>
      <c r="J357" s="89">
        <f>SUM(J358,J364)</f>
        <v>1589.9</v>
      </c>
      <c r="K357" s="89">
        <f>SUM(K358,K364)</f>
        <v>53</v>
      </c>
      <c r="L357" s="89">
        <f>SUM(L358,L364)</f>
        <v>0</v>
      </c>
      <c r="M357" s="89">
        <f>SUM(M358,M364)</f>
        <v>53</v>
      </c>
      <c r="N357" s="89">
        <f>SUM(N358,N364)</f>
        <v>0</v>
      </c>
      <c r="O357" s="89">
        <f>SUM(O358,O364)</f>
        <v>53</v>
      </c>
      <c r="P357" s="89">
        <f>SUM(P358,P364)</f>
        <v>1577.2</v>
      </c>
      <c r="Q357" s="89">
        <f>SUM(Q358,Q364)</f>
        <v>1570</v>
      </c>
    </row>
    <row r="358" spans="1:17" ht="31.5" outlineLevel="2">
      <c r="A358" s="91" t="s">
        <v>487</v>
      </c>
      <c r="B358" s="90" t="s">
        <v>479</v>
      </c>
      <c r="C358" s="90" t="s">
        <v>483</v>
      </c>
      <c r="D358" s="90" t="s">
        <v>467</v>
      </c>
      <c r="E358" s="90" t="s">
        <v>72</v>
      </c>
      <c r="F358" s="86"/>
      <c r="G358" s="86"/>
      <c r="H358" s="86"/>
      <c r="I358" s="86"/>
      <c r="J358" s="89">
        <f>SUM(J359,J362)</f>
        <v>75.5</v>
      </c>
      <c r="K358" s="89">
        <f>SUM(K359,K362)</f>
        <v>53</v>
      </c>
      <c r="L358" s="89">
        <f>SUM(L359,L362)</f>
        <v>0</v>
      </c>
      <c r="M358" s="89">
        <f>SUM(M359,M362)</f>
        <v>53</v>
      </c>
      <c r="N358" s="89">
        <f>SUM(N359,N362)</f>
        <v>0</v>
      </c>
      <c r="O358" s="89">
        <f>SUM(O359,O362)</f>
        <v>53</v>
      </c>
      <c r="P358" s="89">
        <f>SUM(P359,P362)</f>
        <v>56</v>
      </c>
      <c r="Q358" s="89">
        <f>SUM(Q359,Q362)</f>
        <v>56</v>
      </c>
    </row>
    <row r="359" spans="1:17" ht="218.25" customHeight="1" outlineLevel="3">
      <c r="A359" s="87" t="s">
        <v>486</v>
      </c>
      <c r="B359" s="86" t="s">
        <v>479</v>
      </c>
      <c r="C359" s="86" t="s">
        <v>483</v>
      </c>
      <c r="D359" s="86" t="s">
        <v>231</v>
      </c>
      <c r="E359" s="86" t="s">
        <v>72</v>
      </c>
      <c r="F359" s="86"/>
      <c r="G359" s="86"/>
      <c r="H359" s="86"/>
      <c r="I359" s="86"/>
      <c r="J359" s="85">
        <f>SUM(J360:J361)</f>
        <v>55.5</v>
      </c>
      <c r="K359" s="85">
        <f>SUM(K360:K361)</f>
        <v>36</v>
      </c>
      <c r="L359" s="85">
        <f>SUM(L360:L361)</f>
        <v>0</v>
      </c>
      <c r="M359" s="85">
        <f>SUM(M360:M361)</f>
        <v>36</v>
      </c>
      <c r="N359" s="85">
        <f>SUM(N360:N361)</f>
        <v>0</v>
      </c>
      <c r="O359" s="85">
        <f>SUM(O360:O361)</f>
        <v>36</v>
      </c>
      <c r="P359" s="85">
        <f>SUM(P360:P361)</f>
        <v>36</v>
      </c>
      <c r="Q359" s="85">
        <f>SUM(Q360:Q361)</f>
        <v>36</v>
      </c>
    </row>
    <row r="360" spans="1:17" ht="31.5" outlineLevel="4">
      <c r="A360" s="87" t="s">
        <v>480</v>
      </c>
      <c r="B360" s="86" t="s">
        <v>479</v>
      </c>
      <c r="C360" s="86" t="s">
        <v>483</v>
      </c>
      <c r="D360" s="86" t="s">
        <v>231</v>
      </c>
      <c r="E360" s="86" t="s">
        <v>161</v>
      </c>
      <c r="F360" s="86"/>
      <c r="G360" s="86"/>
      <c r="H360" s="86"/>
      <c r="I360" s="86"/>
      <c r="J360" s="85">
        <v>45</v>
      </c>
      <c r="K360" s="85">
        <v>36</v>
      </c>
      <c r="L360" s="85">
        <v>0</v>
      </c>
      <c r="M360" s="85">
        <v>36</v>
      </c>
      <c r="N360" s="85">
        <v>0</v>
      </c>
      <c r="O360" s="85">
        <v>36</v>
      </c>
      <c r="P360" s="85">
        <v>36</v>
      </c>
      <c r="Q360" s="85">
        <v>36</v>
      </c>
    </row>
    <row r="361" spans="1:17" ht="63.75" customHeight="1" outlineLevel="4">
      <c r="A361" s="87" t="s">
        <v>485</v>
      </c>
      <c r="B361" s="86" t="s">
        <v>479</v>
      </c>
      <c r="C361" s="86" t="s">
        <v>483</v>
      </c>
      <c r="D361" s="86" t="s">
        <v>231</v>
      </c>
      <c r="E361" s="86" t="s">
        <v>67</v>
      </c>
      <c r="F361" s="86"/>
      <c r="G361" s="86"/>
      <c r="H361" s="86"/>
      <c r="I361" s="86"/>
      <c r="J361" s="85">
        <v>10.5</v>
      </c>
      <c r="K361" s="85"/>
      <c r="L361" s="85"/>
      <c r="M361" s="85"/>
      <c r="N361" s="85"/>
      <c r="O361" s="85"/>
      <c r="P361" s="85"/>
      <c r="Q361" s="85"/>
    </row>
    <row r="362" spans="1:17" ht="223.5" customHeight="1" outlineLevel="3">
      <c r="A362" s="87" t="s">
        <v>484</v>
      </c>
      <c r="B362" s="86" t="s">
        <v>479</v>
      </c>
      <c r="C362" s="86" t="s">
        <v>483</v>
      </c>
      <c r="D362" s="86" t="s">
        <v>229</v>
      </c>
      <c r="E362" s="86" t="s">
        <v>72</v>
      </c>
      <c r="F362" s="86"/>
      <c r="G362" s="86"/>
      <c r="H362" s="86"/>
      <c r="I362" s="86"/>
      <c r="J362" s="85">
        <f>SUM(J363)</f>
        <v>20</v>
      </c>
      <c r="K362" s="85">
        <f>SUM(K363)</f>
        <v>17</v>
      </c>
      <c r="L362" s="85">
        <f>SUM(L363)</f>
        <v>0</v>
      </c>
      <c r="M362" s="85">
        <f>SUM(M363)</f>
        <v>17</v>
      </c>
      <c r="N362" s="85">
        <f>SUM(N363)</f>
        <v>0</v>
      </c>
      <c r="O362" s="85">
        <f>SUM(O363)</f>
        <v>17</v>
      </c>
      <c r="P362" s="85">
        <f>SUM(P363)</f>
        <v>20</v>
      </c>
      <c r="Q362" s="85">
        <f>SUM(Q363)</f>
        <v>20</v>
      </c>
    </row>
    <row r="363" spans="1:17" ht="31.5" outlineLevel="4">
      <c r="A363" s="87" t="s">
        <v>480</v>
      </c>
      <c r="B363" s="86" t="s">
        <v>479</v>
      </c>
      <c r="C363" s="86" t="s">
        <v>483</v>
      </c>
      <c r="D363" s="86" t="s">
        <v>229</v>
      </c>
      <c r="E363" s="86" t="s">
        <v>161</v>
      </c>
      <c r="F363" s="86"/>
      <c r="G363" s="86"/>
      <c r="H363" s="86"/>
      <c r="I363" s="86"/>
      <c r="J363" s="85">
        <v>20</v>
      </c>
      <c r="K363" s="85">
        <v>17</v>
      </c>
      <c r="L363" s="85">
        <v>0</v>
      </c>
      <c r="M363" s="85">
        <v>17</v>
      </c>
      <c r="N363" s="85">
        <v>0</v>
      </c>
      <c r="O363" s="85">
        <v>17</v>
      </c>
      <c r="P363" s="85">
        <v>20</v>
      </c>
      <c r="Q363" s="85">
        <v>20</v>
      </c>
    </row>
    <row r="364" spans="1:17" ht="15.75" outlineLevel="4">
      <c r="A364" s="91" t="s">
        <v>482</v>
      </c>
      <c r="B364" s="90" t="s">
        <v>479</v>
      </c>
      <c r="C364" s="90" t="s">
        <v>478</v>
      </c>
      <c r="D364" s="90" t="s">
        <v>467</v>
      </c>
      <c r="E364" s="90" t="s">
        <v>72</v>
      </c>
      <c r="F364" s="86"/>
      <c r="G364" s="86"/>
      <c r="H364" s="86"/>
      <c r="I364" s="86"/>
      <c r="J364" s="89">
        <f>SUM(J365)</f>
        <v>1514.4</v>
      </c>
      <c r="K364" s="89">
        <f>SUM(K365)</f>
        <v>0</v>
      </c>
      <c r="L364" s="89">
        <f>SUM(L365)</f>
        <v>0</v>
      </c>
      <c r="M364" s="89">
        <f>SUM(M365)</f>
        <v>0</v>
      </c>
      <c r="N364" s="89">
        <f>SUM(N365)</f>
        <v>0</v>
      </c>
      <c r="O364" s="89">
        <f>SUM(O365)</f>
        <v>0</v>
      </c>
      <c r="P364" s="89">
        <f>SUM(P365)</f>
        <v>1521.2</v>
      </c>
      <c r="Q364" s="89">
        <f>SUM(Q365)</f>
        <v>1514</v>
      </c>
    </row>
    <row r="365" spans="1:17" ht="222" customHeight="1" outlineLevel="4">
      <c r="A365" s="87" t="s">
        <v>481</v>
      </c>
      <c r="B365" s="86" t="s">
        <v>479</v>
      </c>
      <c r="C365" s="86" t="s">
        <v>478</v>
      </c>
      <c r="D365" s="86" t="s">
        <v>442</v>
      </c>
      <c r="E365" s="86" t="s">
        <v>72</v>
      </c>
      <c r="F365" s="86"/>
      <c r="G365" s="86"/>
      <c r="H365" s="86"/>
      <c r="I365" s="86"/>
      <c r="J365" s="85">
        <f>SUM(J366)</f>
        <v>1514.4</v>
      </c>
      <c r="K365" s="85">
        <f>SUM(K366)</f>
        <v>0</v>
      </c>
      <c r="L365" s="85">
        <f>SUM(L366)</f>
        <v>0</v>
      </c>
      <c r="M365" s="85">
        <f>SUM(M366)</f>
        <v>0</v>
      </c>
      <c r="N365" s="85">
        <f>SUM(N366)</f>
        <v>0</v>
      </c>
      <c r="O365" s="85">
        <f>SUM(O366)</f>
        <v>0</v>
      </c>
      <c r="P365" s="85">
        <f>SUM(P366)</f>
        <v>1521.2</v>
      </c>
      <c r="Q365" s="85">
        <f>SUM(Q366)</f>
        <v>1514</v>
      </c>
    </row>
    <row r="366" spans="1:17" ht="31.5" outlineLevel="4">
      <c r="A366" s="87" t="s">
        <v>480</v>
      </c>
      <c r="B366" s="86" t="s">
        <v>479</v>
      </c>
      <c r="C366" s="86" t="s">
        <v>478</v>
      </c>
      <c r="D366" s="86" t="s">
        <v>442</v>
      </c>
      <c r="E366" s="86" t="s">
        <v>161</v>
      </c>
      <c r="F366" s="86"/>
      <c r="G366" s="86"/>
      <c r="H366" s="86"/>
      <c r="I366" s="86"/>
      <c r="J366" s="85">
        <v>1514.4</v>
      </c>
      <c r="K366" s="85"/>
      <c r="L366" s="85"/>
      <c r="M366" s="85"/>
      <c r="N366" s="85"/>
      <c r="O366" s="85"/>
      <c r="P366" s="85">
        <v>1521.2</v>
      </c>
      <c r="Q366" s="85">
        <v>1514</v>
      </c>
    </row>
    <row r="367" spans="1:17" ht="78.75">
      <c r="A367" s="91" t="s">
        <v>477</v>
      </c>
      <c r="B367" s="90" t="s">
        <v>462</v>
      </c>
      <c r="C367" s="90" t="s">
        <v>476</v>
      </c>
      <c r="D367" s="90" t="s">
        <v>467</v>
      </c>
      <c r="E367" s="90" t="s">
        <v>72</v>
      </c>
      <c r="F367" s="86"/>
      <c r="G367" s="86"/>
      <c r="H367" s="86"/>
      <c r="I367" s="86"/>
      <c r="J367" s="89">
        <f>SUM(J368,J372)</f>
        <v>1754.6499999999999</v>
      </c>
      <c r="K367" s="89">
        <f>SUM(K368,K372)</f>
        <v>1793.9</v>
      </c>
      <c r="L367" s="89">
        <f>SUM(L368,L372)</f>
        <v>0</v>
      </c>
      <c r="M367" s="89">
        <f>SUM(M368,M372)</f>
        <v>1793.9</v>
      </c>
      <c r="N367" s="89">
        <f>SUM(N368,N372)</f>
        <v>0</v>
      </c>
      <c r="O367" s="89">
        <f>SUM(O368,O372)</f>
        <v>1793.9</v>
      </c>
      <c r="P367" s="89">
        <f>SUM(P368,P372)</f>
        <v>1642.5</v>
      </c>
      <c r="Q367" s="89">
        <f>SUM(Q368,Q372)</f>
        <v>1677.8</v>
      </c>
    </row>
    <row r="368" spans="1:17" ht="31.5">
      <c r="A368" s="91" t="s">
        <v>475</v>
      </c>
      <c r="B368" s="90" t="s">
        <v>462</v>
      </c>
      <c r="C368" s="90" t="s">
        <v>474</v>
      </c>
      <c r="D368" s="90" t="s">
        <v>467</v>
      </c>
      <c r="E368" s="90" t="s">
        <v>72</v>
      </c>
      <c r="F368" s="90"/>
      <c r="G368" s="90"/>
      <c r="H368" s="90"/>
      <c r="I368" s="90"/>
      <c r="J368" s="89">
        <f>SUM(J369)</f>
        <v>95.85</v>
      </c>
      <c r="K368" s="89">
        <f>SUM(K369)</f>
        <v>0</v>
      </c>
      <c r="L368" s="89">
        <f>SUM(L369)</f>
        <v>0</v>
      </c>
      <c r="M368" s="89">
        <f>SUM(M369)</f>
        <v>0</v>
      </c>
      <c r="N368" s="89">
        <f>SUM(N369)</f>
        <v>0</v>
      </c>
      <c r="O368" s="89">
        <f>SUM(O369)</f>
        <v>0</v>
      </c>
      <c r="P368" s="89">
        <f>SUM(P369)</f>
        <v>0</v>
      </c>
      <c r="Q368" s="89">
        <f>SUM(Q369)</f>
        <v>0</v>
      </c>
    </row>
    <row r="369" spans="1:17" ht="31.5">
      <c r="A369" s="91" t="s">
        <v>473</v>
      </c>
      <c r="B369" s="90" t="s">
        <v>462</v>
      </c>
      <c r="C369" s="90" t="s">
        <v>471</v>
      </c>
      <c r="D369" s="90" t="s">
        <v>467</v>
      </c>
      <c r="E369" s="90" t="s">
        <v>72</v>
      </c>
      <c r="F369" s="86"/>
      <c r="G369" s="86"/>
      <c r="H369" s="86"/>
      <c r="I369" s="86"/>
      <c r="J369" s="89">
        <f>SUM(J370)</f>
        <v>95.85</v>
      </c>
      <c r="K369" s="89">
        <f>SUM(K370)</f>
        <v>0</v>
      </c>
      <c r="L369" s="89">
        <f>SUM(L370)</f>
        <v>0</v>
      </c>
      <c r="M369" s="89">
        <f>SUM(M370)</f>
        <v>0</v>
      </c>
      <c r="N369" s="89">
        <f>SUM(N370)</f>
        <v>0</v>
      </c>
      <c r="O369" s="89">
        <f>SUM(O370)</f>
        <v>0</v>
      </c>
      <c r="P369" s="89">
        <f>SUM(P370)</f>
        <v>0</v>
      </c>
      <c r="Q369" s="89">
        <f>SUM(Q370)</f>
        <v>0</v>
      </c>
    </row>
    <row r="370" spans="1:17" ht="171" customHeight="1">
      <c r="A370" s="87" t="s">
        <v>472</v>
      </c>
      <c r="B370" s="86" t="s">
        <v>462</v>
      </c>
      <c r="C370" s="86" t="s">
        <v>471</v>
      </c>
      <c r="D370" s="86" t="s">
        <v>143</v>
      </c>
      <c r="E370" s="86" t="s">
        <v>72</v>
      </c>
      <c r="F370" s="86"/>
      <c r="G370" s="86"/>
      <c r="H370" s="86"/>
      <c r="I370" s="86"/>
      <c r="J370" s="85">
        <f>SUM(J371)</f>
        <v>95.85</v>
      </c>
      <c r="K370" s="85">
        <f>SUM(K371)</f>
        <v>0</v>
      </c>
      <c r="L370" s="85">
        <f>SUM(L371)</f>
        <v>0</v>
      </c>
      <c r="M370" s="85">
        <f>SUM(M371)</f>
        <v>0</v>
      </c>
      <c r="N370" s="85">
        <f>SUM(N371)</f>
        <v>0</v>
      </c>
      <c r="O370" s="85">
        <f>SUM(O371)</f>
        <v>0</v>
      </c>
      <c r="P370" s="85">
        <f>SUM(P371)</f>
        <v>0</v>
      </c>
      <c r="Q370" s="85">
        <f>SUM(Q371)</f>
        <v>0</v>
      </c>
    </row>
    <row r="371" spans="1:17" ht="47.25">
      <c r="A371" s="87" t="s">
        <v>301</v>
      </c>
      <c r="B371" s="86" t="s">
        <v>462</v>
      </c>
      <c r="C371" s="86" t="s">
        <v>471</v>
      </c>
      <c r="D371" s="86" t="s">
        <v>143</v>
      </c>
      <c r="E371" s="86" t="s">
        <v>70</v>
      </c>
      <c r="F371" s="86"/>
      <c r="G371" s="86"/>
      <c r="H371" s="86"/>
      <c r="I371" s="86"/>
      <c r="J371" s="85">
        <v>95.85</v>
      </c>
      <c r="K371" s="85"/>
      <c r="L371" s="85"/>
      <c r="M371" s="85"/>
      <c r="N371" s="85"/>
      <c r="O371" s="85"/>
      <c r="P371" s="85"/>
      <c r="Q371" s="85"/>
    </row>
    <row r="372" spans="1:17" ht="32.25" customHeight="1" outlineLevel="1">
      <c r="A372" s="91" t="s">
        <v>470</v>
      </c>
      <c r="B372" s="90" t="s">
        <v>462</v>
      </c>
      <c r="C372" s="90" t="s">
        <v>469</v>
      </c>
      <c r="D372" s="90" t="s">
        <v>467</v>
      </c>
      <c r="E372" s="90" t="s">
        <v>72</v>
      </c>
      <c r="F372" s="86"/>
      <c r="G372" s="86"/>
      <c r="H372" s="86"/>
      <c r="I372" s="86"/>
      <c r="J372" s="89">
        <f>SUM(J373)</f>
        <v>1658.8</v>
      </c>
      <c r="K372" s="89">
        <f>SUM(K373)</f>
        <v>1793.9</v>
      </c>
      <c r="L372" s="89">
        <f>SUM(L373)</f>
        <v>0</v>
      </c>
      <c r="M372" s="89">
        <f>SUM(M373)</f>
        <v>1793.9</v>
      </c>
      <c r="N372" s="89">
        <f>SUM(N373)</f>
        <v>0</v>
      </c>
      <c r="O372" s="89">
        <f>SUM(O373)</f>
        <v>1793.9</v>
      </c>
      <c r="P372" s="89">
        <f>SUM(P373)</f>
        <v>1642.5</v>
      </c>
      <c r="Q372" s="89">
        <f>SUM(Q373)</f>
        <v>1677.8</v>
      </c>
    </row>
    <row r="373" spans="1:17" ht="31.5" outlineLevel="2">
      <c r="A373" s="91" t="s">
        <v>468</v>
      </c>
      <c r="B373" s="90" t="s">
        <v>462</v>
      </c>
      <c r="C373" s="90" t="s">
        <v>461</v>
      </c>
      <c r="D373" s="90" t="s">
        <v>467</v>
      </c>
      <c r="E373" s="90" t="s">
        <v>72</v>
      </c>
      <c r="F373" s="86"/>
      <c r="G373" s="86"/>
      <c r="H373" s="86"/>
      <c r="I373" s="86"/>
      <c r="J373" s="89">
        <f>SUM(J374)</f>
        <v>1658.8</v>
      </c>
      <c r="K373" s="89">
        <f>SUM(K374)</f>
        <v>1793.9</v>
      </c>
      <c r="L373" s="89">
        <f>SUM(L374)</f>
        <v>0</v>
      </c>
      <c r="M373" s="89">
        <f>SUM(M374)</f>
        <v>1793.9</v>
      </c>
      <c r="N373" s="89">
        <f>SUM(N374)</f>
        <v>0</v>
      </c>
      <c r="O373" s="89">
        <f>SUM(O374)</f>
        <v>1793.9</v>
      </c>
      <c r="P373" s="89">
        <f>SUM(P374)</f>
        <v>1642.5</v>
      </c>
      <c r="Q373" s="89">
        <f>SUM(Q374)</f>
        <v>1677.8</v>
      </c>
    </row>
    <row r="374" spans="1:17" ht="219.75" customHeight="1" outlineLevel="3">
      <c r="A374" s="87" t="s">
        <v>466</v>
      </c>
      <c r="B374" s="86" t="s">
        <v>462</v>
      </c>
      <c r="C374" s="86" t="s">
        <v>461</v>
      </c>
      <c r="D374" s="86" t="s">
        <v>188</v>
      </c>
      <c r="E374" s="86" t="s">
        <v>72</v>
      </c>
      <c r="F374" s="86"/>
      <c r="G374" s="86"/>
      <c r="H374" s="86"/>
      <c r="I374" s="86"/>
      <c r="J374" s="85">
        <f>SUM(J375:J377)</f>
        <v>1658.8</v>
      </c>
      <c r="K374" s="85">
        <f>SUM(K375:K377)</f>
        <v>1793.9</v>
      </c>
      <c r="L374" s="85">
        <f>SUM(L375:L377)</f>
        <v>0</v>
      </c>
      <c r="M374" s="85">
        <f>SUM(M375:M377)</f>
        <v>1793.9</v>
      </c>
      <c r="N374" s="85">
        <f>SUM(N375:N377)</f>
        <v>0</v>
      </c>
      <c r="O374" s="85">
        <f>SUM(O375:O377)</f>
        <v>1793.9</v>
      </c>
      <c r="P374" s="85">
        <f>SUM(P375:P377)</f>
        <v>1642.5</v>
      </c>
      <c r="Q374" s="85">
        <f>SUM(Q375:Q377)</f>
        <v>1677.8</v>
      </c>
    </row>
    <row r="375" spans="1:17" ht="112.5" customHeight="1" outlineLevel="4">
      <c r="A375" s="87" t="s">
        <v>465</v>
      </c>
      <c r="B375" s="86" t="s">
        <v>462</v>
      </c>
      <c r="C375" s="86" t="s">
        <v>461</v>
      </c>
      <c r="D375" s="86" t="s">
        <v>188</v>
      </c>
      <c r="E375" s="86" t="s">
        <v>130</v>
      </c>
      <c r="F375" s="86"/>
      <c r="G375" s="86"/>
      <c r="H375" s="86"/>
      <c r="I375" s="86"/>
      <c r="J375" s="85">
        <v>1577.9</v>
      </c>
      <c r="K375" s="85">
        <v>1643</v>
      </c>
      <c r="L375" s="85">
        <v>0</v>
      </c>
      <c r="M375" s="85">
        <v>1643</v>
      </c>
      <c r="N375" s="85">
        <v>0</v>
      </c>
      <c r="O375" s="85">
        <v>1643</v>
      </c>
      <c r="P375" s="85">
        <v>1516</v>
      </c>
      <c r="Q375" s="85">
        <v>1516</v>
      </c>
    </row>
    <row r="376" spans="1:17" ht="48" customHeight="1" outlineLevel="4">
      <c r="A376" s="87" t="s">
        <v>464</v>
      </c>
      <c r="B376" s="86" t="s">
        <v>462</v>
      </c>
      <c r="C376" s="86" t="s">
        <v>461</v>
      </c>
      <c r="D376" s="86" t="s">
        <v>188</v>
      </c>
      <c r="E376" s="86" t="s">
        <v>70</v>
      </c>
      <c r="F376" s="86"/>
      <c r="G376" s="86"/>
      <c r="H376" s="86"/>
      <c r="I376" s="86"/>
      <c r="J376" s="85">
        <v>79.8</v>
      </c>
      <c r="K376" s="85">
        <v>148.9</v>
      </c>
      <c r="L376" s="85">
        <v>0</v>
      </c>
      <c r="M376" s="85">
        <v>148.9</v>
      </c>
      <c r="N376" s="85">
        <v>0</v>
      </c>
      <c r="O376" s="85">
        <v>148.9</v>
      </c>
      <c r="P376" s="85">
        <v>124.5</v>
      </c>
      <c r="Q376" s="85">
        <v>159.8</v>
      </c>
    </row>
    <row r="377" spans="1:17" ht="20.25" customHeight="1" outlineLevel="4">
      <c r="A377" s="87" t="s">
        <v>463</v>
      </c>
      <c r="B377" s="86" t="s">
        <v>462</v>
      </c>
      <c r="C377" s="86" t="s">
        <v>461</v>
      </c>
      <c r="D377" s="86" t="s">
        <v>188</v>
      </c>
      <c r="E377" s="86" t="s">
        <v>105</v>
      </c>
      <c r="F377" s="86"/>
      <c r="G377" s="86"/>
      <c r="H377" s="86"/>
      <c r="I377" s="86"/>
      <c r="J377" s="85">
        <v>1.1</v>
      </c>
      <c r="K377" s="85">
        <v>2</v>
      </c>
      <c r="L377" s="85">
        <v>0</v>
      </c>
      <c r="M377" s="85">
        <v>2</v>
      </c>
      <c r="N377" s="85">
        <v>0</v>
      </c>
      <c r="O377" s="85">
        <v>2</v>
      </c>
      <c r="P377" s="85">
        <v>2</v>
      </c>
      <c r="Q377" s="85">
        <v>2</v>
      </c>
    </row>
    <row r="378" spans="1:17" ht="15.75">
      <c r="A378" s="84" t="s">
        <v>66</v>
      </c>
      <c r="B378" s="84"/>
      <c r="C378" s="84"/>
      <c r="D378" s="84"/>
      <c r="E378" s="84"/>
      <c r="F378" s="84"/>
      <c r="G378" s="112"/>
      <c r="H378" s="112"/>
      <c r="I378" s="112"/>
      <c r="J378" s="111">
        <f>SUM(J28,J188,J210,J367)</f>
        <v>197678.48323</v>
      </c>
      <c r="K378" s="82">
        <f>SUM(K28,K188,K210,K367)</f>
        <v>141656.6</v>
      </c>
      <c r="L378" s="82">
        <f>SUM(L28,L188,L210,L367)</f>
        <v>0</v>
      </c>
      <c r="M378" s="82">
        <f>SUM(M28,M188,M210,M367)</f>
        <v>141656.6</v>
      </c>
      <c r="N378" s="82">
        <f>SUM(N28,N188,N210,N367)</f>
        <v>0</v>
      </c>
      <c r="O378" s="82">
        <f>SUM(O28,O188,O210,O367)</f>
        <v>141656.6</v>
      </c>
      <c r="P378" s="82">
        <f>SUM(P28,P188,P210,P367)</f>
        <v>142409.1</v>
      </c>
      <c r="Q378" s="82">
        <f>SUM(Q28,Q188,Q210,Q367)</f>
        <v>140533.4</v>
      </c>
    </row>
    <row r="379" spans="1:17" ht="15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</row>
  </sheetData>
  <sheetProtection/>
  <mergeCells count="8">
    <mergeCell ref="A378:F378"/>
    <mergeCell ref="A23:Q23"/>
    <mergeCell ref="J25:Q25"/>
    <mergeCell ref="A25:A26"/>
    <mergeCell ref="B25:B26"/>
    <mergeCell ref="C25:C26"/>
    <mergeCell ref="D25:D26"/>
    <mergeCell ref="E25:E26"/>
  </mergeCells>
  <printOptions/>
  <pageMargins left="0.7874015748031497" right="0" top="0.3937007874015748" bottom="0.3937007874015748" header="0" footer="0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0"/>
  <sheetViews>
    <sheetView showGridLines="0" zoomScalePageLayoutView="0" workbookViewId="0" topLeftCell="A374">
      <selection activeCell="D382" sqref="D382"/>
    </sheetView>
  </sheetViews>
  <sheetFormatPr defaultColWidth="9.140625" defaultRowHeight="15" outlineLevelRow="6"/>
  <cols>
    <col min="1" max="1" width="43.421875" style="0" customWidth="1"/>
    <col min="2" max="2" width="9.7109375" style="0" customWidth="1"/>
    <col min="3" max="3" width="10.28125" style="0" customWidth="1"/>
    <col min="4" max="6" width="11.140625" style="0" customWidth="1"/>
  </cols>
  <sheetData>
    <row r="1" ht="15.75">
      <c r="F1" s="109" t="s">
        <v>30</v>
      </c>
    </row>
    <row r="2" ht="15.75">
      <c r="F2" s="109" t="s">
        <v>0</v>
      </c>
    </row>
    <row r="3" ht="15.75">
      <c r="F3" s="109" t="s">
        <v>65</v>
      </c>
    </row>
    <row r="4" ht="15.75">
      <c r="F4" s="109" t="s">
        <v>22</v>
      </c>
    </row>
    <row r="5" ht="15.75">
      <c r="F5" s="109" t="s">
        <v>0</v>
      </c>
    </row>
    <row r="6" ht="15.75">
      <c r="F6" s="109" t="s">
        <v>64</v>
      </c>
    </row>
    <row r="7" ht="15.75">
      <c r="F7" s="109" t="s">
        <v>22</v>
      </c>
    </row>
    <row r="8" ht="15.75">
      <c r="F8" s="109" t="s">
        <v>0</v>
      </c>
    </row>
    <row r="9" ht="15.75">
      <c r="F9" s="109" t="s">
        <v>63</v>
      </c>
    </row>
    <row r="10" ht="15.75">
      <c r="F10" s="109" t="s">
        <v>60</v>
      </c>
    </row>
    <row r="11" ht="15.75">
      <c r="F11" s="109" t="s">
        <v>0</v>
      </c>
    </row>
    <row r="12" ht="15.75">
      <c r="F12" s="109" t="s">
        <v>62</v>
      </c>
    </row>
    <row r="13" ht="15.75">
      <c r="F13" s="109" t="s">
        <v>22</v>
      </c>
    </row>
    <row r="14" ht="15.75">
      <c r="F14" s="109" t="s">
        <v>0</v>
      </c>
    </row>
    <row r="15" ht="15.75">
      <c r="F15" s="109" t="s">
        <v>61</v>
      </c>
    </row>
    <row r="16" ht="15.75">
      <c r="F16" s="109" t="s">
        <v>22</v>
      </c>
    </row>
    <row r="17" ht="15.75">
      <c r="F17" s="109" t="s">
        <v>0</v>
      </c>
    </row>
    <row r="18" ht="15.75">
      <c r="F18" s="109" t="s">
        <v>59</v>
      </c>
    </row>
    <row r="19" spans="1:6" ht="15.75">
      <c r="A19" s="108"/>
      <c r="B19" s="110"/>
      <c r="C19" s="110"/>
      <c r="F19" s="109" t="s">
        <v>460</v>
      </c>
    </row>
    <row r="20" spans="1:6" ht="15.75">
      <c r="A20" s="108"/>
      <c r="B20" s="80"/>
      <c r="C20" s="80"/>
      <c r="F20" s="109" t="s">
        <v>0</v>
      </c>
    </row>
    <row r="21" spans="1:6" ht="15.75">
      <c r="A21" s="108"/>
      <c r="B21" s="80"/>
      <c r="C21" s="80"/>
      <c r="F21" s="109" t="s">
        <v>57</v>
      </c>
    </row>
    <row r="22" spans="1:3" ht="15.75">
      <c r="A22" s="108"/>
      <c r="B22" s="80"/>
      <c r="C22" s="80"/>
    </row>
    <row r="23" spans="1:6" ht="128.25" customHeight="1">
      <c r="A23" s="107" t="s">
        <v>459</v>
      </c>
      <c r="B23" s="107"/>
      <c r="C23" s="107"/>
      <c r="D23" s="107"/>
      <c r="E23" s="107"/>
      <c r="F23" s="107"/>
    </row>
    <row r="25" spans="1:6" ht="22.5" customHeight="1">
      <c r="A25" s="106" t="s">
        <v>458</v>
      </c>
      <c r="B25" s="106" t="s">
        <v>457</v>
      </c>
      <c r="C25" s="106" t="s">
        <v>456</v>
      </c>
      <c r="D25" s="105" t="s">
        <v>3</v>
      </c>
      <c r="E25" s="104"/>
      <c r="F25" s="103"/>
    </row>
    <row r="26" spans="1:6" ht="21.75" customHeight="1">
      <c r="A26" s="102"/>
      <c r="B26" s="102"/>
      <c r="C26" s="102"/>
      <c r="D26" s="100" t="s">
        <v>23</v>
      </c>
      <c r="E26" s="100" t="s">
        <v>52</v>
      </c>
      <c r="F26" s="100" t="s">
        <v>25</v>
      </c>
    </row>
    <row r="27" spans="1:6" ht="14.25" customHeight="1">
      <c r="A27" s="101">
        <v>1</v>
      </c>
      <c r="B27" s="101">
        <v>2</v>
      </c>
      <c r="C27" s="101">
        <v>3</v>
      </c>
      <c r="D27" s="100">
        <v>4</v>
      </c>
      <c r="E27" s="100">
        <v>5</v>
      </c>
      <c r="F27" s="100">
        <v>6</v>
      </c>
    </row>
    <row r="28" spans="1:6" ht="63" customHeight="1">
      <c r="A28" s="92" t="s">
        <v>455</v>
      </c>
      <c r="B28" s="90" t="s">
        <v>454</v>
      </c>
      <c r="C28" s="90" t="s">
        <v>72</v>
      </c>
      <c r="D28" s="96">
        <f>SUM(D29,D44,D69,D85,D103,D111,D119,D125,D134,D141,D152,D158)</f>
        <v>115280.30500000001</v>
      </c>
      <c r="E28" s="89">
        <f>SUM(E29,E44,E69,E85,E103,E111,E119,E125,E134,E141,E152,E158)</f>
        <v>108051.5</v>
      </c>
      <c r="F28" s="89">
        <f>SUM(F29,F44,F69,F85,F103,F111,F119,F125,F134,F141,F152,F158)</f>
        <v>104307.90000000001</v>
      </c>
    </row>
    <row r="29" spans="1:6" ht="77.25" customHeight="1" outlineLevel="1">
      <c r="A29" s="92" t="s">
        <v>453</v>
      </c>
      <c r="B29" s="90" t="s">
        <v>452</v>
      </c>
      <c r="C29" s="90" t="s">
        <v>72</v>
      </c>
      <c r="D29" s="89">
        <f>SUM(D30,D34,D36)</f>
        <v>34519.5</v>
      </c>
      <c r="E29" s="89">
        <f>SUM(E30,E34,E36)</f>
        <v>33730.6</v>
      </c>
      <c r="F29" s="89">
        <f>SUM(F30,F34,F36)</f>
        <v>31772</v>
      </c>
    </row>
    <row r="30" spans="1:6" ht="188.25" customHeight="1" outlineLevel="5">
      <c r="A30" s="88" t="s">
        <v>451</v>
      </c>
      <c r="B30" s="86" t="s">
        <v>449</v>
      </c>
      <c r="C30" s="86" t="s">
        <v>72</v>
      </c>
      <c r="D30" s="85">
        <f>SUM(D31:D33)</f>
        <v>20374.300000000003</v>
      </c>
      <c r="E30" s="85">
        <f>SUM(E31:E33)</f>
        <v>20447.8</v>
      </c>
      <c r="F30" s="85">
        <f>SUM(F31:F33)</f>
        <v>22079.1</v>
      </c>
    </row>
    <row r="31" spans="1:6" ht="91.5" customHeight="1" outlineLevel="6">
      <c r="A31" s="88" t="s">
        <v>450</v>
      </c>
      <c r="B31" s="86" t="s">
        <v>449</v>
      </c>
      <c r="C31" s="86" t="s">
        <v>130</v>
      </c>
      <c r="D31" s="85">
        <v>9750.5</v>
      </c>
      <c r="E31" s="85">
        <v>9250.5</v>
      </c>
      <c r="F31" s="85">
        <v>9250.5</v>
      </c>
    </row>
    <row r="32" spans="1:6" ht="33" customHeight="1" outlineLevel="6">
      <c r="A32" s="88" t="s">
        <v>71</v>
      </c>
      <c r="B32" s="86" t="s">
        <v>449</v>
      </c>
      <c r="C32" s="86" t="s">
        <v>70</v>
      </c>
      <c r="D32" s="85">
        <v>10299.44</v>
      </c>
      <c r="E32" s="85">
        <v>10822.8</v>
      </c>
      <c r="F32" s="85">
        <v>12454.1</v>
      </c>
    </row>
    <row r="33" spans="1:6" ht="22.5" customHeight="1" outlineLevel="6">
      <c r="A33" s="88" t="s">
        <v>107</v>
      </c>
      <c r="B33" s="86" t="s">
        <v>449</v>
      </c>
      <c r="C33" s="86" t="s">
        <v>105</v>
      </c>
      <c r="D33" s="85">
        <v>324.36</v>
      </c>
      <c r="E33" s="85">
        <v>374.5</v>
      </c>
      <c r="F33" s="85">
        <v>374.5</v>
      </c>
    </row>
    <row r="34" spans="1:6" ht="172.5" customHeight="1" outlineLevel="6">
      <c r="A34" s="87" t="s">
        <v>448</v>
      </c>
      <c r="B34" s="86" t="s">
        <v>447</v>
      </c>
      <c r="C34" s="86" t="s">
        <v>72</v>
      </c>
      <c r="D34" s="85">
        <f>SUM(D35)</f>
        <v>30</v>
      </c>
      <c r="E34" s="85">
        <f>SUM(E35)</f>
        <v>0</v>
      </c>
      <c r="F34" s="85">
        <f>SUM(F35)</f>
        <v>0</v>
      </c>
    </row>
    <row r="35" spans="1:6" ht="32.25" customHeight="1" outlineLevel="6">
      <c r="A35" s="87" t="s">
        <v>71</v>
      </c>
      <c r="B35" s="86" t="s">
        <v>447</v>
      </c>
      <c r="C35" s="86" t="s">
        <v>70</v>
      </c>
      <c r="D35" s="85">
        <v>30</v>
      </c>
      <c r="E35" s="85"/>
      <c r="F35" s="85"/>
    </row>
    <row r="36" spans="1:6" ht="31.5" outlineLevel="2">
      <c r="A36" s="88" t="s">
        <v>75</v>
      </c>
      <c r="B36" s="86" t="s">
        <v>446</v>
      </c>
      <c r="C36" s="86" t="s">
        <v>72</v>
      </c>
      <c r="D36" s="85">
        <f>SUM(D37,D39,D41)</f>
        <v>14115.2</v>
      </c>
      <c r="E36" s="85">
        <f>SUM(E37,E39,E41)</f>
        <v>13282.800000000001</v>
      </c>
      <c r="F36" s="85">
        <f>SUM(F37,F39,F41)</f>
        <v>9692.900000000001</v>
      </c>
    </row>
    <row r="37" spans="1:6" ht="267.75" customHeight="1" outlineLevel="4">
      <c r="A37" s="87" t="s">
        <v>445</v>
      </c>
      <c r="B37" s="86" t="s">
        <v>444</v>
      </c>
      <c r="C37" s="86" t="s">
        <v>72</v>
      </c>
      <c r="D37" s="85">
        <f>SUM(D38)</f>
        <v>585.8</v>
      </c>
      <c r="E37" s="85">
        <f>SUM(E38)</f>
        <v>709.9</v>
      </c>
      <c r="F37" s="85">
        <f>SUM(F38)</f>
        <v>784.8</v>
      </c>
    </row>
    <row r="38" spans="1:6" ht="35.25" customHeight="1" outlineLevel="6">
      <c r="A38" s="88" t="s">
        <v>71</v>
      </c>
      <c r="B38" s="86" t="s">
        <v>444</v>
      </c>
      <c r="C38" s="86" t="s">
        <v>70</v>
      </c>
      <c r="D38" s="85">
        <v>585.8</v>
      </c>
      <c r="E38" s="85">
        <v>709.9</v>
      </c>
      <c r="F38" s="85">
        <v>784.8</v>
      </c>
    </row>
    <row r="39" spans="1:6" ht="204.75" customHeight="1" outlineLevel="5">
      <c r="A39" s="87" t="s">
        <v>443</v>
      </c>
      <c r="B39" s="86" t="s">
        <v>442</v>
      </c>
      <c r="C39" s="86" t="s">
        <v>72</v>
      </c>
      <c r="D39" s="85">
        <f>SUM(D40)</f>
        <v>1514.4</v>
      </c>
      <c r="E39" s="85">
        <f>SUM(E40)</f>
        <v>1521.2</v>
      </c>
      <c r="F39" s="85">
        <f>SUM(F40)</f>
        <v>1514</v>
      </c>
    </row>
    <row r="40" spans="1:6" ht="31.5" outlineLevel="6">
      <c r="A40" s="88" t="s">
        <v>163</v>
      </c>
      <c r="B40" s="86" t="s">
        <v>442</v>
      </c>
      <c r="C40" s="86" t="s">
        <v>161</v>
      </c>
      <c r="D40" s="85">
        <v>1514.4</v>
      </c>
      <c r="E40" s="85">
        <v>1521.2</v>
      </c>
      <c r="F40" s="85">
        <v>1514</v>
      </c>
    </row>
    <row r="41" spans="1:6" ht="315" customHeight="1" outlineLevel="5">
      <c r="A41" s="87" t="s">
        <v>441</v>
      </c>
      <c r="B41" s="86" t="s">
        <v>440</v>
      </c>
      <c r="C41" s="86" t="s">
        <v>72</v>
      </c>
      <c r="D41" s="85">
        <f>SUM(D42,D43)</f>
        <v>12015</v>
      </c>
      <c r="E41" s="85">
        <f>SUM(E42,E43)</f>
        <v>11051.7</v>
      </c>
      <c r="F41" s="85">
        <f>SUM(F42,F43)</f>
        <v>7394.1</v>
      </c>
    </row>
    <row r="42" spans="1:6" ht="90.75" customHeight="1" outlineLevel="6">
      <c r="A42" s="88" t="s">
        <v>131</v>
      </c>
      <c r="B42" s="86" t="s">
        <v>440</v>
      </c>
      <c r="C42" s="86" t="s">
        <v>130</v>
      </c>
      <c r="D42" s="85">
        <v>11607.5</v>
      </c>
      <c r="E42" s="85">
        <v>10644.2</v>
      </c>
      <c r="F42" s="85">
        <v>6986.6</v>
      </c>
    </row>
    <row r="43" spans="1:6" ht="33" customHeight="1" outlineLevel="6">
      <c r="A43" s="88" t="s">
        <v>71</v>
      </c>
      <c r="B43" s="86" t="s">
        <v>440</v>
      </c>
      <c r="C43" s="86" t="s">
        <v>70</v>
      </c>
      <c r="D43" s="85">
        <v>407.5</v>
      </c>
      <c r="E43" s="85">
        <v>407.5</v>
      </c>
      <c r="F43" s="85">
        <v>407.5</v>
      </c>
    </row>
    <row r="44" spans="1:6" ht="78.75" customHeight="1" outlineLevel="1">
      <c r="A44" s="92" t="s">
        <v>439</v>
      </c>
      <c r="B44" s="90" t="s">
        <v>438</v>
      </c>
      <c r="C44" s="90" t="s">
        <v>72</v>
      </c>
      <c r="D44" s="96">
        <f>SUM(D45,D50,D52,D55,D57,D59,D61)</f>
        <v>64553.553739999996</v>
      </c>
      <c r="E44" s="89">
        <f>SUM(E45,E50,E52,E55,E57,E61)</f>
        <v>60992.4</v>
      </c>
      <c r="F44" s="89">
        <f>SUM(F45,F50,F52,F55,F57,F61)</f>
        <v>59916.9</v>
      </c>
    </row>
    <row r="45" spans="1:6" ht="171.75" customHeight="1" outlineLevel="5">
      <c r="A45" s="88" t="s">
        <v>437</v>
      </c>
      <c r="B45" s="86" t="s">
        <v>436</v>
      </c>
      <c r="C45" s="86" t="s">
        <v>72</v>
      </c>
      <c r="D45" s="95">
        <f>SUM(D46:D49)</f>
        <v>16753.34874</v>
      </c>
      <c r="E45" s="85">
        <f>SUM(E46:E49)</f>
        <v>15136.900000000001</v>
      </c>
      <c r="F45" s="85">
        <f>SUM(F46:F49)</f>
        <v>16589</v>
      </c>
    </row>
    <row r="46" spans="1:6" ht="94.5" outlineLevel="6">
      <c r="A46" s="88" t="s">
        <v>131</v>
      </c>
      <c r="B46" s="86" t="s">
        <v>436</v>
      </c>
      <c r="C46" s="86" t="s">
        <v>130</v>
      </c>
      <c r="D46" s="85">
        <v>741.1</v>
      </c>
      <c r="E46" s="85">
        <v>741.1</v>
      </c>
      <c r="F46" s="85">
        <v>741.1</v>
      </c>
    </row>
    <row r="47" spans="1:6" ht="30" customHeight="1" outlineLevel="6">
      <c r="A47" s="88" t="s">
        <v>71</v>
      </c>
      <c r="B47" s="86" t="s">
        <v>436</v>
      </c>
      <c r="C47" s="86" t="s">
        <v>70</v>
      </c>
      <c r="D47" s="95">
        <v>10307.44274</v>
      </c>
      <c r="E47" s="85">
        <v>8669.5</v>
      </c>
      <c r="F47" s="85">
        <v>9602.8</v>
      </c>
    </row>
    <row r="48" spans="1:6" ht="63" outlineLevel="6">
      <c r="A48" s="88" t="s">
        <v>69</v>
      </c>
      <c r="B48" s="86" t="s">
        <v>436</v>
      </c>
      <c r="C48" s="86" t="s">
        <v>67</v>
      </c>
      <c r="D48" s="85">
        <v>5103.6</v>
      </c>
      <c r="E48" s="85">
        <v>5092.6</v>
      </c>
      <c r="F48" s="85">
        <v>5611.4</v>
      </c>
    </row>
    <row r="49" spans="1:6" ht="15.75" outlineLevel="6">
      <c r="A49" s="88" t="s">
        <v>107</v>
      </c>
      <c r="B49" s="86" t="s">
        <v>436</v>
      </c>
      <c r="C49" s="86" t="s">
        <v>105</v>
      </c>
      <c r="D49" s="93">
        <v>601.206</v>
      </c>
      <c r="E49" s="85">
        <v>633.7</v>
      </c>
      <c r="F49" s="85">
        <v>633.7</v>
      </c>
    </row>
    <row r="50" spans="1:6" ht="126" outlineLevel="6">
      <c r="A50" s="87" t="s">
        <v>435</v>
      </c>
      <c r="B50" s="86" t="s">
        <v>434</v>
      </c>
      <c r="C50" s="86" t="s">
        <v>72</v>
      </c>
      <c r="D50" s="85">
        <f>SUM(D51)</f>
        <v>98</v>
      </c>
      <c r="E50" s="85">
        <f>SUM(E51)</f>
        <v>0</v>
      </c>
      <c r="F50" s="85">
        <f>SUM(F51)</f>
        <v>0</v>
      </c>
    </row>
    <row r="51" spans="1:6" ht="63" outlineLevel="6">
      <c r="A51" s="87" t="s">
        <v>69</v>
      </c>
      <c r="B51" s="86" t="s">
        <v>434</v>
      </c>
      <c r="C51" s="86" t="s">
        <v>67</v>
      </c>
      <c r="D51" s="85">
        <v>98</v>
      </c>
      <c r="E51" s="85"/>
      <c r="F51" s="85"/>
    </row>
    <row r="52" spans="1:6" ht="127.5" customHeight="1" outlineLevel="6">
      <c r="A52" s="87" t="s">
        <v>433</v>
      </c>
      <c r="B52" s="86" t="s">
        <v>432</v>
      </c>
      <c r="C52" s="86" t="s">
        <v>72</v>
      </c>
      <c r="D52" s="85">
        <f>SUM(D53:D54)</f>
        <v>13.5</v>
      </c>
      <c r="E52" s="85">
        <f>SUM(E53:E54)</f>
        <v>0</v>
      </c>
      <c r="F52" s="85">
        <f>SUM(F53:F54)</f>
        <v>0</v>
      </c>
    </row>
    <row r="53" spans="1:6" ht="31.5" customHeight="1" outlineLevel="6">
      <c r="A53" s="87" t="s">
        <v>71</v>
      </c>
      <c r="B53" s="86" t="s">
        <v>432</v>
      </c>
      <c r="C53" s="86" t="s">
        <v>70</v>
      </c>
      <c r="D53" s="93">
        <v>6.591</v>
      </c>
      <c r="E53" s="85"/>
      <c r="F53" s="85"/>
    </row>
    <row r="54" spans="1:6" ht="48" customHeight="1" outlineLevel="6">
      <c r="A54" s="87" t="s">
        <v>69</v>
      </c>
      <c r="B54" s="86" t="s">
        <v>432</v>
      </c>
      <c r="C54" s="86" t="s">
        <v>67</v>
      </c>
      <c r="D54" s="93">
        <v>6.909</v>
      </c>
      <c r="E54" s="85"/>
      <c r="F54" s="85"/>
    </row>
    <row r="55" spans="1:6" ht="159.75" customHeight="1" outlineLevel="6">
      <c r="A55" s="87" t="s">
        <v>431</v>
      </c>
      <c r="B55" s="86" t="s">
        <v>430</v>
      </c>
      <c r="C55" s="86" t="s">
        <v>72</v>
      </c>
      <c r="D55" s="85">
        <f>SUM(D56)</f>
        <v>189</v>
      </c>
      <c r="E55" s="85">
        <f>SUM(E56)</f>
        <v>0</v>
      </c>
      <c r="F55" s="85">
        <f>SUM(F56)</f>
        <v>0</v>
      </c>
    </row>
    <row r="56" spans="1:6" ht="48" customHeight="1" outlineLevel="6">
      <c r="A56" s="87" t="s">
        <v>69</v>
      </c>
      <c r="B56" s="86" t="s">
        <v>430</v>
      </c>
      <c r="C56" s="86" t="s">
        <v>67</v>
      </c>
      <c r="D56" s="85">
        <v>189</v>
      </c>
      <c r="E56" s="85"/>
      <c r="F56" s="85"/>
    </row>
    <row r="57" spans="1:6" ht="252" customHeight="1" outlineLevel="6">
      <c r="A57" s="87" t="s">
        <v>429</v>
      </c>
      <c r="B57" s="86" t="s">
        <v>428</v>
      </c>
      <c r="C57" s="86" t="s">
        <v>72</v>
      </c>
      <c r="D57" s="85">
        <f>SUM(D58)</f>
        <v>400</v>
      </c>
      <c r="E57" s="85">
        <f>SUM(E58)</f>
        <v>0</v>
      </c>
      <c r="F57" s="85">
        <f>SUM(F58)</f>
        <v>0</v>
      </c>
    </row>
    <row r="58" spans="1:6" ht="28.5" customHeight="1" outlineLevel="6">
      <c r="A58" s="88" t="s">
        <v>71</v>
      </c>
      <c r="B58" s="86" t="s">
        <v>428</v>
      </c>
      <c r="C58" s="86" t="s">
        <v>70</v>
      </c>
      <c r="D58" s="85">
        <v>400</v>
      </c>
      <c r="E58" s="85"/>
      <c r="F58" s="85"/>
    </row>
    <row r="59" spans="1:6" ht="143.25" customHeight="1" outlineLevel="6">
      <c r="A59" s="87" t="s">
        <v>427</v>
      </c>
      <c r="B59" s="86" t="s">
        <v>426</v>
      </c>
      <c r="C59" s="86" t="s">
        <v>72</v>
      </c>
      <c r="D59" s="93">
        <f>SUM(D60)</f>
        <v>765.205</v>
      </c>
      <c r="E59" s="85">
        <f>SUM(E60)</f>
        <v>0</v>
      </c>
      <c r="F59" s="85">
        <f>SUM(F60)</f>
        <v>0</v>
      </c>
    </row>
    <row r="60" spans="1:6" ht="48" customHeight="1" outlineLevel="6">
      <c r="A60" s="87" t="s">
        <v>69</v>
      </c>
      <c r="B60" s="86" t="s">
        <v>426</v>
      </c>
      <c r="C60" s="86" t="s">
        <v>67</v>
      </c>
      <c r="D60" s="93">
        <v>765.205</v>
      </c>
      <c r="E60" s="85"/>
      <c r="F60" s="85"/>
    </row>
    <row r="61" spans="1:6" ht="31.5" outlineLevel="2">
      <c r="A61" s="88" t="s">
        <v>75</v>
      </c>
      <c r="B61" s="86" t="s">
        <v>425</v>
      </c>
      <c r="C61" s="86" t="s">
        <v>72</v>
      </c>
      <c r="D61" s="85">
        <f>SUM(D62,D65)</f>
        <v>46334.49999999999</v>
      </c>
      <c r="E61" s="85">
        <f>SUM(E62,E65)</f>
        <v>45855.5</v>
      </c>
      <c r="F61" s="85">
        <f>SUM(F62,F65)</f>
        <v>43327.9</v>
      </c>
    </row>
    <row r="62" spans="1:6" ht="126" outlineLevel="2">
      <c r="A62" s="87" t="s">
        <v>424</v>
      </c>
      <c r="B62" s="86" t="s">
        <v>423</v>
      </c>
      <c r="C62" s="86" t="s">
        <v>72</v>
      </c>
      <c r="D62" s="85">
        <f>SUM(D63:D64)</f>
        <v>1323.6</v>
      </c>
      <c r="E62" s="85">
        <f>SUM(E63:E64)</f>
        <v>1274.7</v>
      </c>
      <c r="F62" s="85">
        <f>SUM(F63:F64)</f>
        <v>1271.4</v>
      </c>
    </row>
    <row r="63" spans="1:6" ht="33" customHeight="1" outlineLevel="2">
      <c r="A63" s="87" t="s">
        <v>71</v>
      </c>
      <c r="B63" s="86" t="s">
        <v>423</v>
      </c>
      <c r="C63" s="86" t="s">
        <v>70</v>
      </c>
      <c r="D63" s="85">
        <v>632.8</v>
      </c>
      <c r="E63" s="85">
        <v>655.7</v>
      </c>
      <c r="F63" s="85">
        <v>649</v>
      </c>
    </row>
    <row r="64" spans="1:6" ht="63" outlineLevel="2">
      <c r="A64" s="87" t="s">
        <v>69</v>
      </c>
      <c r="B64" s="86" t="s">
        <v>423</v>
      </c>
      <c r="C64" s="86" t="s">
        <v>67</v>
      </c>
      <c r="D64" s="85">
        <v>690.8</v>
      </c>
      <c r="E64" s="85">
        <v>619</v>
      </c>
      <c r="F64" s="85">
        <v>622.4</v>
      </c>
    </row>
    <row r="65" spans="1:6" ht="315" customHeight="1" outlineLevel="5">
      <c r="A65" s="87" t="s">
        <v>422</v>
      </c>
      <c r="B65" s="86" t="s">
        <v>421</v>
      </c>
      <c r="C65" s="86" t="s">
        <v>72</v>
      </c>
      <c r="D65" s="85">
        <f>SUM(D66:D68)</f>
        <v>45010.899999999994</v>
      </c>
      <c r="E65" s="85">
        <f>SUM(E66:E68)</f>
        <v>44580.8</v>
      </c>
      <c r="F65" s="85">
        <f>SUM(F66:F68)</f>
        <v>42056.5</v>
      </c>
    </row>
    <row r="66" spans="1:6" ht="94.5" outlineLevel="6">
      <c r="A66" s="88" t="s">
        <v>131</v>
      </c>
      <c r="B66" s="86" t="s">
        <v>421</v>
      </c>
      <c r="C66" s="86" t="s">
        <v>130</v>
      </c>
      <c r="D66" s="97">
        <v>23737.9303</v>
      </c>
      <c r="E66" s="85">
        <v>23428.8</v>
      </c>
      <c r="F66" s="85">
        <v>22139.1</v>
      </c>
    </row>
    <row r="67" spans="1:6" ht="32.25" customHeight="1" outlineLevel="6">
      <c r="A67" s="88" t="s">
        <v>71</v>
      </c>
      <c r="B67" s="86" t="s">
        <v>421</v>
      </c>
      <c r="C67" s="86" t="s">
        <v>70</v>
      </c>
      <c r="D67" s="97">
        <v>658.3697</v>
      </c>
      <c r="E67" s="85">
        <v>537.4</v>
      </c>
      <c r="F67" s="85">
        <v>476.9</v>
      </c>
    </row>
    <row r="68" spans="1:6" ht="63" outlineLevel="6">
      <c r="A68" s="88" t="s">
        <v>69</v>
      </c>
      <c r="B68" s="86" t="s">
        <v>421</v>
      </c>
      <c r="C68" s="86" t="s">
        <v>67</v>
      </c>
      <c r="D68" s="85">
        <v>20614.6</v>
      </c>
      <c r="E68" s="85">
        <v>20614.6</v>
      </c>
      <c r="F68" s="85">
        <v>19440.5</v>
      </c>
    </row>
    <row r="69" spans="1:6" ht="94.5" outlineLevel="1">
      <c r="A69" s="92" t="s">
        <v>420</v>
      </c>
      <c r="B69" s="90" t="s">
        <v>419</v>
      </c>
      <c r="C69" s="90" t="s">
        <v>72</v>
      </c>
      <c r="D69" s="94">
        <f>SUM(D70,D74,D76,D78,D80)</f>
        <v>5268.5</v>
      </c>
      <c r="E69" s="89">
        <f>SUM(E70,E74,E76,E78,E80)</f>
        <v>4587.8</v>
      </c>
      <c r="F69" s="89">
        <f>SUM(F70,F74,F76,F78,F80)</f>
        <v>4740.299999999999</v>
      </c>
    </row>
    <row r="70" spans="1:6" ht="139.5" customHeight="1" outlineLevel="5">
      <c r="A70" s="88" t="s">
        <v>418</v>
      </c>
      <c r="B70" s="86" t="s">
        <v>417</v>
      </c>
      <c r="C70" s="86" t="s">
        <v>72</v>
      </c>
      <c r="D70" s="93">
        <f>SUM(D71:D73)</f>
        <v>3922.1</v>
      </c>
      <c r="E70" s="85">
        <f>SUM(E71:E73)</f>
        <v>4292.8</v>
      </c>
      <c r="F70" s="85">
        <f>SUM(F71:F73)</f>
        <v>4660.299999999999</v>
      </c>
    </row>
    <row r="71" spans="1:6" ht="94.5" outlineLevel="6">
      <c r="A71" s="88" t="s">
        <v>131</v>
      </c>
      <c r="B71" s="86" t="s">
        <v>417</v>
      </c>
      <c r="C71" s="86" t="s">
        <v>130</v>
      </c>
      <c r="D71" s="85">
        <v>3105.24</v>
      </c>
      <c r="E71" s="85">
        <v>3423.2</v>
      </c>
      <c r="F71" s="85">
        <v>3570.7</v>
      </c>
    </row>
    <row r="72" spans="1:6" ht="33.75" customHeight="1" outlineLevel="6">
      <c r="A72" s="88" t="s">
        <v>71</v>
      </c>
      <c r="B72" s="86" t="s">
        <v>417</v>
      </c>
      <c r="C72" s="86" t="s">
        <v>70</v>
      </c>
      <c r="D72" s="93">
        <v>813.221</v>
      </c>
      <c r="E72" s="85">
        <v>821.6</v>
      </c>
      <c r="F72" s="85">
        <v>1041.6</v>
      </c>
    </row>
    <row r="73" spans="1:6" ht="15.75" outlineLevel="6">
      <c r="A73" s="88" t="s">
        <v>107</v>
      </c>
      <c r="B73" s="86" t="s">
        <v>417</v>
      </c>
      <c r="C73" s="86" t="s">
        <v>105</v>
      </c>
      <c r="D73" s="93">
        <v>3.639</v>
      </c>
      <c r="E73" s="85">
        <v>48</v>
      </c>
      <c r="F73" s="85">
        <v>48</v>
      </c>
    </row>
    <row r="74" spans="1:6" ht="202.5" customHeight="1" outlineLevel="5">
      <c r="A74" s="88" t="s">
        <v>416</v>
      </c>
      <c r="B74" s="86" t="s">
        <v>415</v>
      </c>
      <c r="C74" s="86" t="s">
        <v>72</v>
      </c>
      <c r="D74" s="85">
        <f>SUM(D75)</f>
        <v>196.6</v>
      </c>
      <c r="E74" s="85">
        <f>SUM(E75)</f>
        <v>0</v>
      </c>
      <c r="F74" s="85">
        <f>SUM(F75)</f>
        <v>0</v>
      </c>
    </row>
    <row r="75" spans="1:6" ht="94.5" outlineLevel="6">
      <c r="A75" s="88" t="s">
        <v>131</v>
      </c>
      <c r="B75" s="86" t="s">
        <v>415</v>
      </c>
      <c r="C75" s="86" t="s">
        <v>130</v>
      </c>
      <c r="D75" s="85">
        <v>196.6</v>
      </c>
      <c r="E75" s="85"/>
      <c r="F75" s="85"/>
    </row>
    <row r="76" spans="1:6" ht="220.5" customHeight="1" outlineLevel="5">
      <c r="A76" s="88" t="s">
        <v>414</v>
      </c>
      <c r="B76" s="86" t="s">
        <v>413</v>
      </c>
      <c r="C76" s="86" t="s">
        <v>72</v>
      </c>
      <c r="D76" s="85">
        <f>SUM(D77)</f>
        <v>451.6</v>
      </c>
      <c r="E76" s="85">
        <f>SUM(E77)</f>
        <v>147.5</v>
      </c>
      <c r="F76" s="85">
        <f>SUM(F77)</f>
        <v>0</v>
      </c>
    </row>
    <row r="77" spans="1:6" ht="94.5" outlineLevel="6">
      <c r="A77" s="88" t="s">
        <v>131</v>
      </c>
      <c r="B77" s="86" t="s">
        <v>413</v>
      </c>
      <c r="C77" s="86" t="s">
        <v>130</v>
      </c>
      <c r="D77" s="85">
        <v>451.6</v>
      </c>
      <c r="E77" s="85">
        <v>147.5</v>
      </c>
      <c r="F77" s="85"/>
    </row>
    <row r="78" spans="1:6" ht="110.25" outlineLevel="5">
      <c r="A78" s="88" t="s">
        <v>412</v>
      </c>
      <c r="B78" s="86" t="s">
        <v>411</v>
      </c>
      <c r="C78" s="86" t="s">
        <v>72</v>
      </c>
      <c r="D78" s="85">
        <f>SUM(D79)</f>
        <v>50</v>
      </c>
      <c r="E78" s="85">
        <f>SUM(E79)</f>
        <v>0</v>
      </c>
      <c r="F78" s="85">
        <f>SUM(F79)</f>
        <v>80</v>
      </c>
    </row>
    <row r="79" spans="1:6" ht="30" customHeight="1" outlineLevel="6">
      <c r="A79" s="88" t="s">
        <v>71</v>
      </c>
      <c r="B79" s="86" t="s">
        <v>411</v>
      </c>
      <c r="C79" s="86" t="s">
        <v>70</v>
      </c>
      <c r="D79" s="85">
        <v>50</v>
      </c>
      <c r="E79" s="85">
        <v>0</v>
      </c>
      <c r="F79" s="85">
        <v>80</v>
      </c>
    </row>
    <row r="80" spans="1:6" ht="35.25" customHeight="1" outlineLevel="6">
      <c r="A80" s="87" t="s">
        <v>410</v>
      </c>
      <c r="B80" s="86" t="s">
        <v>409</v>
      </c>
      <c r="C80" s="86" t="s">
        <v>72</v>
      </c>
      <c r="D80" s="85">
        <f>SUM(D81,D83)</f>
        <v>648.2</v>
      </c>
      <c r="E80" s="85">
        <f>SUM(E81,E83)</f>
        <v>147.5</v>
      </c>
      <c r="F80" s="85">
        <f>SUM(F81,F83)</f>
        <v>0</v>
      </c>
    </row>
    <row r="81" spans="1:6" ht="191.25" customHeight="1" outlineLevel="6">
      <c r="A81" s="87" t="s">
        <v>408</v>
      </c>
      <c r="B81" s="86" t="s">
        <v>407</v>
      </c>
      <c r="C81" s="86" t="s">
        <v>72</v>
      </c>
      <c r="D81" s="85">
        <f>SUM(D82)</f>
        <v>196.6</v>
      </c>
      <c r="E81" s="85">
        <f>SUM(E82)</f>
        <v>0</v>
      </c>
      <c r="F81" s="85">
        <f>SUM(F82)</f>
        <v>0</v>
      </c>
    </row>
    <row r="82" spans="1:6" ht="94.5" customHeight="1" outlineLevel="6">
      <c r="A82" s="88" t="s">
        <v>131</v>
      </c>
      <c r="B82" s="86" t="s">
        <v>407</v>
      </c>
      <c r="C82" s="86" t="s">
        <v>130</v>
      </c>
      <c r="D82" s="85">
        <v>196.6</v>
      </c>
      <c r="E82" s="85"/>
      <c r="F82" s="85"/>
    </row>
    <row r="83" spans="1:6" ht="188.25" customHeight="1" outlineLevel="6">
      <c r="A83" s="87" t="s">
        <v>406</v>
      </c>
      <c r="B83" s="86" t="s">
        <v>405</v>
      </c>
      <c r="C83" s="86" t="s">
        <v>72</v>
      </c>
      <c r="D83" s="85">
        <f>SUM(D84)</f>
        <v>451.6</v>
      </c>
      <c r="E83" s="85">
        <f>SUM(E84)</f>
        <v>147.5</v>
      </c>
      <c r="F83" s="85">
        <f>SUM(F84)</f>
        <v>0</v>
      </c>
    </row>
    <row r="84" spans="1:6" ht="96.75" customHeight="1" outlineLevel="6">
      <c r="A84" s="87" t="s">
        <v>131</v>
      </c>
      <c r="B84" s="86" t="s">
        <v>405</v>
      </c>
      <c r="C84" s="86" t="s">
        <v>130</v>
      </c>
      <c r="D84" s="85">
        <v>451.6</v>
      </c>
      <c r="E84" s="85">
        <v>147.5</v>
      </c>
      <c r="F84" s="85"/>
    </row>
    <row r="85" spans="1:6" ht="76.5" customHeight="1" outlineLevel="1">
      <c r="A85" s="92" t="s">
        <v>404</v>
      </c>
      <c r="B85" s="90" t="s">
        <v>403</v>
      </c>
      <c r="C85" s="90" t="s">
        <v>72</v>
      </c>
      <c r="D85" s="89">
        <f>SUM(D86,D88,D91,D94,D97)</f>
        <v>1271.6</v>
      </c>
      <c r="E85" s="89">
        <f>SUM(E86,E88,E91,E94,E97)</f>
        <v>835.6</v>
      </c>
      <c r="F85" s="89">
        <f>SUM(F86,F88,F91,F94,F97)</f>
        <v>835.6</v>
      </c>
    </row>
    <row r="86" spans="1:6" ht="112.5" customHeight="1" outlineLevel="5">
      <c r="A86" s="88" t="s">
        <v>402</v>
      </c>
      <c r="B86" s="86" t="s">
        <v>401</v>
      </c>
      <c r="C86" s="86" t="s">
        <v>72</v>
      </c>
      <c r="D86" s="85">
        <f>SUM(D87)</f>
        <v>402</v>
      </c>
      <c r="E86" s="85">
        <f>SUM(E87)</f>
        <v>402</v>
      </c>
      <c r="F86" s="85">
        <f>SUM(F87)</f>
        <v>402</v>
      </c>
    </row>
    <row r="87" spans="1:6" ht="31.5" customHeight="1" outlineLevel="6">
      <c r="A87" s="88" t="s">
        <v>71</v>
      </c>
      <c r="B87" s="86" t="s">
        <v>401</v>
      </c>
      <c r="C87" s="86" t="s">
        <v>70</v>
      </c>
      <c r="D87" s="85">
        <v>402</v>
      </c>
      <c r="E87" s="85">
        <v>402</v>
      </c>
      <c r="F87" s="85">
        <v>402</v>
      </c>
    </row>
    <row r="88" spans="1:6" ht="94.5" outlineLevel="5">
      <c r="A88" s="88" t="s">
        <v>400</v>
      </c>
      <c r="B88" s="86" t="s">
        <v>399</v>
      </c>
      <c r="C88" s="86" t="s">
        <v>72</v>
      </c>
      <c r="D88" s="85">
        <f>SUM(D89:D90)</f>
        <v>315.2</v>
      </c>
      <c r="E88" s="85">
        <f>SUM(E89:E90)</f>
        <v>315.2</v>
      </c>
      <c r="F88" s="85">
        <f>SUM(F89:F90)</f>
        <v>315.2</v>
      </c>
    </row>
    <row r="89" spans="1:6" ht="27" customHeight="1" outlineLevel="6">
      <c r="A89" s="88" t="s">
        <v>71</v>
      </c>
      <c r="B89" s="86" t="s">
        <v>399</v>
      </c>
      <c r="C89" s="86" t="s">
        <v>70</v>
      </c>
      <c r="D89" s="85">
        <v>267.2</v>
      </c>
      <c r="E89" s="85">
        <v>267.2</v>
      </c>
      <c r="F89" s="85">
        <v>267.2</v>
      </c>
    </row>
    <row r="90" spans="1:6" ht="63" outlineLevel="6">
      <c r="A90" s="88" t="s">
        <v>69</v>
      </c>
      <c r="B90" s="86" t="s">
        <v>399</v>
      </c>
      <c r="C90" s="86" t="s">
        <v>67</v>
      </c>
      <c r="D90" s="85">
        <v>48</v>
      </c>
      <c r="E90" s="85">
        <v>48</v>
      </c>
      <c r="F90" s="85">
        <v>48</v>
      </c>
    </row>
    <row r="91" spans="1:6" ht="110.25" outlineLevel="5">
      <c r="A91" s="88" t="s">
        <v>398</v>
      </c>
      <c r="B91" s="86" t="s">
        <v>397</v>
      </c>
      <c r="C91" s="86" t="s">
        <v>72</v>
      </c>
      <c r="D91" s="85">
        <f>SUM(D92:D93)</f>
        <v>210</v>
      </c>
      <c r="E91" s="85">
        <f>SUM(E92:E93)</f>
        <v>110</v>
      </c>
      <c r="F91" s="85">
        <f>SUM(F92:F93)</f>
        <v>110</v>
      </c>
    </row>
    <row r="92" spans="1:6" ht="32.25" customHeight="1" outlineLevel="6">
      <c r="A92" s="88" t="s">
        <v>71</v>
      </c>
      <c r="B92" s="86" t="s">
        <v>397</v>
      </c>
      <c r="C92" s="86" t="s">
        <v>70</v>
      </c>
      <c r="D92" s="85">
        <v>170</v>
      </c>
      <c r="E92" s="85">
        <v>70</v>
      </c>
      <c r="F92" s="85">
        <v>70</v>
      </c>
    </row>
    <row r="93" spans="1:6" ht="63" outlineLevel="6">
      <c r="A93" s="88" t="s">
        <v>69</v>
      </c>
      <c r="B93" s="86" t="s">
        <v>397</v>
      </c>
      <c r="C93" s="86" t="s">
        <v>67</v>
      </c>
      <c r="D93" s="85">
        <v>40</v>
      </c>
      <c r="E93" s="85">
        <v>40</v>
      </c>
      <c r="F93" s="85">
        <v>40</v>
      </c>
    </row>
    <row r="94" spans="1:6" ht="31.5" outlineLevel="6">
      <c r="A94" s="88" t="s">
        <v>75</v>
      </c>
      <c r="B94" s="86" t="s">
        <v>396</v>
      </c>
      <c r="C94" s="86" t="s">
        <v>72</v>
      </c>
      <c r="D94" s="85">
        <f>SUM(D95)</f>
        <v>92.4</v>
      </c>
      <c r="E94" s="85">
        <f>SUM(E95)</f>
        <v>0</v>
      </c>
      <c r="F94" s="85">
        <f>SUM(F95)</f>
        <v>0</v>
      </c>
    </row>
    <row r="95" spans="1:6" ht="138.75" customHeight="1" outlineLevel="5">
      <c r="A95" s="88" t="s">
        <v>395</v>
      </c>
      <c r="B95" s="86" t="s">
        <v>394</v>
      </c>
      <c r="C95" s="86" t="s">
        <v>72</v>
      </c>
      <c r="D95" s="85">
        <f>SUM(D96)</f>
        <v>92.4</v>
      </c>
      <c r="E95" s="85">
        <f>SUM(E96)</f>
        <v>0</v>
      </c>
      <c r="F95" s="85">
        <f>SUM(F96)</f>
        <v>0</v>
      </c>
    </row>
    <row r="96" spans="1:6" ht="32.25" customHeight="1" outlineLevel="6">
      <c r="A96" s="88" t="s">
        <v>71</v>
      </c>
      <c r="B96" s="86" t="s">
        <v>394</v>
      </c>
      <c r="C96" s="86" t="s">
        <v>70</v>
      </c>
      <c r="D96" s="85">
        <v>92.4</v>
      </c>
      <c r="E96" s="85">
        <v>0</v>
      </c>
      <c r="F96" s="85">
        <v>0</v>
      </c>
    </row>
    <row r="97" spans="1:6" ht="31.5" outlineLevel="2">
      <c r="A97" s="88" t="s">
        <v>75</v>
      </c>
      <c r="B97" s="86" t="s">
        <v>393</v>
      </c>
      <c r="C97" s="86" t="s">
        <v>72</v>
      </c>
      <c r="D97" s="85">
        <f>SUM(D98,D101)</f>
        <v>252</v>
      </c>
      <c r="E97" s="85">
        <f>SUM(E98,E101)</f>
        <v>8.4</v>
      </c>
      <c r="F97" s="85">
        <f>SUM(F98,F101)</f>
        <v>8.4</v>
      </c>
    </row>
    <row r="98" spans="1:6" ht="141.75" outlineLevel="2">
      <c r="A98" s="87" t="s">
        <v>392</v>
      </c>
      <c r="B98" s="86" t="s">
        <v>391</v>
      </c>
      <c r="C98" s="86" t="s">
        <v>72</v>
      </c>
      <c r="D98" s="85">
        <f>SUM(D99:D100)</f>
        <v>243.6</v>
      </c>
      <c r="E98" s="85">
        <f>SUM(E99:E100)</f>
        <v>0</v>
      </c>
      <c r="F98" s="85">
        <f>SUM(F99:F100)</f>
        <v>0</v>
      </c>
    </row>
    <row r="99" spans="1:6" ht="36.75" customHeight="1" outlineLevel="2">
      <c r="A99" s="87" t="s">
        <v>71</v>
      </c>
      <c r="B99" s="86" t="s">
        <v>391</v>
      </c>
      <c r="C99" s="86" t="s">
        <v>70</v>
      </c>
      <c r="D99" s="85">
        <v>42</v>
      </c>
      <c r="E99" s="85"/>
      <c r="F99" s="85"/>
    </row>
    <row r="100" spans="1:6" ht="63" customHeight="1" outlineLevel="2">
      <c r="A100" s="88" t="s">
        <v>69</v>
      </c>
      <c r="B100" s="86" t="s">
        <v>391</v>
      </c>
      <c r="C100" s="86" t="s">
        <v>67</v>
      </c>
      <c r="D100" s="85">
        <v>201.6</v>
      </c>
      <c r="E100" s="85"/>
      <c r="F100" s="85"/>
    </row>
    <row r="101" spans="1:6" ht="174.75" customHeight="1" outlineLevel="4">
      <c r="A101" s="87" t="s">
        <v>390</v>
      </c>
      <c r="B101" s="86" t="s">
        <v>389</v>
      </c>
      <c r="C101" s="86" t="s">
        <v>72</v>
      </c>
      <c r="D101" s="85">
        <f>SUM(D102)</f>
        <v>8.4</v>
      </c>
      <c r="E101" s="85">
        <f>SUM(E102)</f>
        <v>8.4</v>
      </c>
      <c r="F101" s="85">
        <f>SUM(F102)</f>
        <v>8.4</v>
      </c>
    </row>
    <row r="102" spans="1:6" ht="30.75" customHeight="1" outlineLevel="6">
      <c r="A102" s="88" t="s">
        <v>71</v>
      </c>
      <c r="B102" s="86" t="s">
        <v>389</v>
      </c>
      <c r="C102" s="86" t="s">
        <v>70</v>
      </c>
      <c r="D102" s="85">
        <v>8.4</v>
      </c>
      <c r="E102" s="85">
        <v>8.4</v>
      </c>
      <c r="F102" s="85">
        <v>8.4</v>
      </c>
    </row>
    <row r="103" spans="1:6" ht="141.75" outlineLevel="1">
      <c r="A103" s="92" t="s">
        <v>388</v>
      </c>
      <c r="B103" s="90" t="s">
        <v>387</v>
      </c>
      <c r="C103" s="90" t="s">
        <v>72</v>
      </c>
      <c r="D103" s="89">
        <f>SUM(D104,D107)</f>
        <v>1676.7</v>
      </c>
      <c r="E103" s="89">
        <f>SUM(E104,E107)</f>
        <v>671.7</v>
      </c>
      <c r="F103" s="89">
        <f>SUM(F104,F107)</f>
        <v>95.1</v>
      </c>
    </row>
    <row r="104" spans="1:6" ht="171.75" customHeight="1" outlineLevel="5">
      <c r="A104" s="88" t="s">
        <v>386</v>
      </c>
      <c r="B104" s="86" t="s">
        <v>385</v>
      </c>
      <c r="C104" s="86" t="s">
        <v>72</v>
      </c>
      <c r="D104" s="85">
        <f>SUM(D105:D106)</f>
        <v>1336.7</v>
      </c>
      <c r="E104" s="85">
        <f>SUM(E105:E106)</f>
        <v>671.7</v>
      </c>
      <c r="F104" s="85">
        <f>SUM(F105:F106)</f>
        <v>95.1</v>
      </c>
    </row>
    <row r="105" spans="1:6" ht="32.25" customHeight="1" outlineLevel="6">
      <c r="A105" s="88" t="s">
        <v>71</v>
      </c>
      <c r="B105" s="86" t="s">
        <v>385</v>
      </c>
      <c r="C105" s="86" t="s">
        <v>70</v>
      </c>
      <c r="D105" s="85">
        <v>1136.7</v>
      </c>
      <c r="E105" s="85">
        <v>531.7</v>
      </c>
      <c r="F105" s="85">
        <v>95.1</v>
      </c>
    </row>
    <row r="106" spans="1:6" ht="63" outlineLevel="6">
      <c r="A106" s="88" t="s">
        <v>69</v>
      </c>
      <c r="B106" s="86" t="s">
        <v>385</v>
      </c>
      <c r="C106" s="86" t="s">
        <v>67</v>
      </c>
      <c r="D106" s="85">
        <v>200</v>
      </c>
      <c r="E106" s="85">
        <v>140</v>
      </c>
      <c r="F106" s="85">
        <v>0</v>
      </c>
    </row>
    <row r="107" spans="1:6" ht="31.5" outlineLevel="6">
      <c r="A107" s="88" t="s">
        <v>75</v>
      </c>
      <c r="B107" s="86" t="s">
        <v>384</v>
      </c>
      <c r="C107" s="86" t="s">
        <v>72</v>
      </c>
      <c r="D107" s="85">
        <f>SUM(D108)</f>
        <v>340</v>
      </c>
      <c r="E107" s="85">
        <f>SUM(E108)</f>
        <v>0</v>
      </c>
      <c r="F107" s="85">
        <f>SUM(F108)</f>
        <v>0</v>
      </c>
    </row>
    <row r="108" spans="1:6" ht="175.5" customHeight="1" outlineLevel="6">
      <c r="A108" s="87" t="s">
        <v>383</v>
      </c>
      <c r="B108" s="86" t="s">
        <v>382</v>
      </c>
      <c r="C108" s="86" t="s">
        <v>72</v>
      </c>
      <c r="D108" s="85">
        <f>SUM(D109:D110)</f>
        <v>340</v>
      </c>
      <c r="E108" s="85">
        <f>SUM(E109:E110)</f>
        <v>0</v>
      </c>
      <c r="F108" s="85">
        <f>SUM(F109:F110)</f>
        <v>0</v>
      </c>
    </row>
    <row r="109" spans="1:6" ht="35.25" customHeight="1" outlineLevel="6">
      <c r="A109" s="88" t="s">
        <v>71</v>
      </c>
      <c r="B109" s="86" t="s">
        <v>382</v>
      </c>
      <c r="C109" s="86" t="s">
        <v>70</v>
      </c>
      <c r="D109" s="85">
        <v>140</v>
      </c>
      <c r="E109" s="85"/>
      <c r="F109" s="85"/>
    </row>
    <row r="110" spans="1:6" ht="63" outlineLevel="6">
      <c r="A110" s="88" t="s">
        <v>69</v>
      </c>
      <c r="B110" s="86" t="s">
        <v>382</v>
      </c>
      <c r="C110" s="86" t="s">
        <v>67</v>
      </c>
      <c r="D110" s="85">
        <v>200</v>
      </c>
      <c r="E110" s="85"/>
      <c r="F110" s="85"/>
    </row>
    <row r="111" spans="1:6" ht="111.75" customHeight="1" outlineLevel="1">
      <c r="A111" s="92" t="s">
        <v>381</v>
      </c>
      <c r="B111" s="90" t="s">
        <v>380</v>
      </c>
      <c r="C111" s="90" t="s">
        <v>72</v>
      </c>
      <c r="D111" s="89">
        <f>SUM(D112,D114,D116)</f>
        <v>176</v>
      </c>
      <c r="E111" s="89">
        <f>SUM(E112,E114,E116)</f>
        <v>126</v>
      </c>
      <c r="F111" s="89">
        <f>SUM(F112,F114,F116)</f>
        <v>176</v>
      </c>
    </row>
    <row r="112" spans="1:6" ht="157.5" outlineLevel="5">
      <c r="A112" s="88" t="s">
        <v>379</v>
      </c>
      <c r="B112" s="86" t="s">
        <v>378</v>
      </c>
      <c r="C112" s="86" t="s">
        <v>72</v>
      </c>
      <c r="D112" s="85">
        <f>SUM(D113)</f>
        <v>56</v>
      </c>
      <c r="E112" s="85">
        <f>SUM(E113)</f>
        <v>56</v>
      </c>
      <c r="F112" s="85">
        <f>SUM(F113)</f>
        <v>56</v>
      </c>
    </row>
    <row r="113" spans="1:6" ht="33" customHeight="1" outlineLevel="6">
      <c r="A113" s="88" t="s">
        <v>71</v>
      </c>
      <c r="B113" s="86" t="s">
        <v>378</v>
      </c>
      <c r="C113" s="86" t="s">
        <v>70</v>
      </c>
      <c r="D113" s="85">
        <v>56</v>
      </c>
      <c r="E113" s="85">
        <v>56</v>
      </c>
      <c r="F113" s="85">
        <v>56</v>
      </c>
    </row>
    <row r="114" spans="1:6" ht="157.5" outlineLevel="5">
      <c r="A114" s="88" t="s">
        <v>377</v>
      </c>
      <c r="B114" s="86" t="s">
        <v>376</v>
      </c>
      <c r="C114" s="86" t="s">
        <v>72</v>
      </c>
      <c r="D114" s="85">
        <f>SUM(D115)</f>
        <v>80</v>
      </c>
      <c r="E114" s="85">
        <f>SUM(E115)</f>
        <v>30</v>
      </c>
      <c r="F114" s="85">
        <f>SUM(F115)</f>
        <v>80</v>
      </c>
    </row>
    <row r="115" spans="1:6" ht="35.25" customHeight="1" outlineLevel="6">
      <c r="A115" s="88" t="s">
        <v>71</v>
      </c>
      <c r="B115" s="86" t="s">
        <v>376</v>
      </c>
      <c r="C115" s="86" t="s">
        <v>70</v>
      </c>
      <c r="D115" s="85">
        <v>80</v>
      </c>
      <c r="E115" s="85">
        <v>30</v>
      </c>
      <c r="F115" s="85">
        <v>80</v>
      </c>
    </row>
    <row r="116" spans="1:6" ht="138.75" customHeight="1" outlineLevel="5">
      <c r="A116" s="88" t="s">
        <v>375</v>
      </c>
      <c r="B116" s="86" t="s">
        <v>374</v>
      </c>
      <c r="C116" s="86" t="s">
        <v>72</v>
      </c>
      <c r="D116" s="85">
        <f>SUM(D117:D118)</f>
        <v>40</v>
      </c>
      <c r="E116" s="85">
        <f>SUM(E117:E118)</f>
        <v>40</v>
      </c>
      <c r="F116" s="85">
        <f>SUM(F117:F118)</f>
        <v>40</v>
      </c>
    </row>
    <row r="117" spans="1:6" ht="33" customHeight="1" outlineLevel="6">
      <c r="A117" s="88" t="s">
        <v>71</v>
      </c>
      <c r="B117" s="86" t="s">
        <v>374</v>
      </c>
      <c r="C117" s="86" t="s">
        <v>70</v>
      </c>
      <c r="D117" s="85">
        <v>20</v>
      </c>
      <c r="E117" s="85">
        <v>20</v>
      </c>
      <c r="F117" s="85">
        <v>20</v>
      </c>
    </row>
    <row r="118" spans="1:6" ht="63" outlineLevel="6">
      <c r="A118" s="88" t="s">
        <v>69</v>
      </c>
      <c r="B118" s="86" t="s">
        <v>374</v>
      </c>
      <c r="C118" s="86" t="s">
        <v>67</v>
      </c>
      <c r="D118" s="85">
        <v>20</v>
      </c>
      <c r="E118" s="85">
        <v>20</v>
      </c>
      <c r="F118" s="85">
        <v>20</v>
      </c>
    </row>
    <row r="119" spans="1:6" ht="110.25" outlineLevel="1">
      <c r="A119" s="92" t="s">
        <v>373</v>
      </c>
      <c r="B119" s="90" t="s">
        <v>372</v>
      </c>
      <c r="C119" s="90" t="s">
        <v>72</v>
      </c>
      <c r="D119" s="89">
        <f>SUM(D120,D123)</f>
        <v>30</v>
      </c>
      <c r="E119" s="89">
        <f>SUM(E120,E123)</f>
        <v>30</v>
      </c>
      <c r="F119" s="89">
        <f>SUM(F120,F123)</f>
        <v>180</v>
      </c>
    </row>
    <row r="120" spans="1:6" ht="152.25" customHeight="1" outlineLevel="5">
      <c r="A120" s="88" t="s">
        <v>371</v>
      </c>
      <c r="B120" s="86" t="s">
        <v>370</v>
      </c>
      <c r="C120" s="86" t="s">
        <v>72</v>
      </c>
      <c r="D120" s="85">
        <f>SUM(D121:D122)</f>
        <v>30</v>
      </c>
      <c r="E120" s="85">
        <f>SUM(E121:E122)</f>
        <v>30</v>
      </c>
      <c r="F120" s="85">
        <f>SUM(F121:F122)</f>
        <v>30</v>
      </c>
    </row>
    <row r="121" spans="1:6" ht="31.5" customHeight="1" outlineLevel="6">
      <c r="A121" s="88" t="s">
        <v>71</v>
      </c>
      <c r="B121" s="86" t="s">
        <v>370</v>
      </c>
      <c r="C121" s="86" t="s">
        <v>70</v>
      </c>
      <c r="D121" s="85">
        <v>26</v>
      </c>
      <c r="E121" s="85">
        <v>26</v>
      </c>
      <c r="F121" s="85">
        <v>26</v>
      </c>
    </row>
    <row r="122" spans="1:6" ht="63" outlineLevel="6">
      <c r="A122" s="88" t="s">
        <v>69</v>
      </c>
      <c r="B122" s="86" t="s">
        <v>370</v>
      </c>
      <c r="C122" s="86" t="s">
        <v>67</v>
      </c>
      <c r="D122" s="85">
        <v>4</v>
      </c>
      <c r="E122" s="85">
        <v>4</v>
      </c>
      <c r="F122" s="85">
        <v>4</v>
      </c>
    </row>
    <row r="123" spans="1:6" ht="124.5" customHeight="1" outlineLevel="5">
      <c r="A123" s="88" t="s">
        <v>369</v>
      </c>
      <c r="B123" s="86" t="s">
        <v>368</v>
      </c>
      <c r="C123" s="86" t="s">
        <v>72</v>
      </c>
      <c r="D123" s="85">
        <f>SUM(D124)</f>
        <v>0</v>
      </c>
      <c r="E123" s="85">
        <f>SUM(E124)</f>
        <v>0</v>
      </c>
      <c r="F123" s="85">
        <f>SUM(F124)</f>
        <v>150</v>
      </c>
    </row>
    <row r="124" spans="1:6" ht="32.25" customHeight="1" outlineLevel="6">
      <c r="A124" s="88" t="s">
        <v>71</v>
      </c>
      <c r="B124" s="86" t="s">
        <v>368</v>
      </c>
      <c r="C124" s="86" t="s">
        <v>70</v>
      </c>
      <c r="D124" s="85"/>
      <c r="E124" s="85"/>
      <c r="F124" s="85">
        <v>150</v>
      </c>
    </row>
    <row r="125" spans="1:6" ht="65.25" customHeight="1" outlineLevel="1">
      <c r="A125" s="92" t="s">
        <v>367</v>
      </c>
      <c r="B125" s="90" t="s">
        <v>366</v>
      </c>
      <c r="C125" s="90" t="s">
        <v>72</v>
      </c>
      <c r="D125" s="89">
        <f>SUM(D126,D128,D130,D132)</f>
        <v>75</v>
      </c>
      <c r="E125" s="89">
        <f>SUM(E126,E128,E130,E132)</f>
        <v>30</v>
      </c>
      <c r="F125" s="89">
        <f>SUM(F126,F128,F130,F132)</f>
        <v>75</v>
      </c>
    </row>
    <row r="126" spans="1:6" ht="94.5" outlineLevel="4">
      <c r="A126" s="88" t="s">
        <v>365</v>
      </c>
      <c r="B126" s="86" t="s">
        <v>364</v>
      </c>
      <c r="C126" s="86" t="s">
        <v>72</v>
      </c>
      <c r="D126" s="85">
        <f>SUM(D127)</f>
        <v>10</v>
      </c>
      <c r="E126" s="85">
        <f>SUM(E127)</f>
        <v>5</v>
      </c>
      <c r="F126" s="85">
        <f>SUM(F127)</f>
        <v>10</v>
      </c>
    </row>
    <row r="127" spans="1:6" ht="31.5" customHeight="1" outlineLevel="6">
      <c r="A127" s="88" t="s">
        <v>71</v>
      </c>
      <c r="B127" s="86" t="s">
        <v>364</v>
      </c>
      <c r="C127" s="86" t="s">
        <v>70</v>
      </c>
      <c r="D127" s="85">
        <v>10</v>
      </c>
      <c r="E127" s="85">
        <v>5</v>
      </c>
      <c r="F127" s="85">
        <v>10</v>
      </c>
    </row>
    <row r="128" spans="1:6" ht="110.25" outlineLevel="5">
      <c r="A128" s="88" t="s">
        <v>363</v>
      </c>
      <c r="B128" s="86" t="s">
        <v>362</v>
      </c>
      <c r="C128" s="86" t="s">
        <v>72</v>
      </c>
      <c r="D128" s="85">
        <f>SUM(D129)</f>
        <v>50</v>
      </c>
      <c r="E128" s="85">
        <f>SUM(E129)</f>
        <v>15</v>
      </c>
      <c r="F128" s="85">
        <f>SUM(F129)</f>
        <v>50</v>
      </c>
    </row>
    <row r="129" spans="1:6" ht="30" customHeight="1" outlineLevel="6">
      <c r="A129" s="88" t="s">
        <v>71</v>
      </c>
      <c r="B129" s="86" t="s">
        <v>362</v>
      </c>
      <c r="C129" s="86" t="s">
        <v>70</v>
      </c>
      <c r="D129" s="85">
        <v>50</v>
      </c>
      <c r="E129" s="85">
        <v>15</v>
      </c>
      <c r="F129" s="85">
        <v>50</v>
      </c>
    </row>
    <row r="130" spans="1:6" ht="94.5" outlineLevel="5">
      <c r="A130" s="88" t="s">
        <v>361</v>
      </c>
      <c r="B130" s="86" t="s">
        <v>360</v>
      </c>
      <c r="C130" s="86" t="s">
        <v>72</v>
      </c>
      <c r="D130" s="85">
        <f>SUM(D131)</f>
        <v>5</v>
      </c>
      <c r="E130" s="85">
        <f>SUM(E131)</f>
        <v>5</v>
      </c>
      <c r="F130" s="85">
        <f>SUM(F131)</f>
        <v>5</v>
      </c>
    </row>
    <row r="131" spans="1:6" ht="31.5" outlineLevel="6">
      <c r="A131" s="88" t="s">
        <v>163</v>
      </c>
      <c r="B131" s="86" t="s">
        <v>360</v>
      </c>
      <c r="C131" s="86" t="s">
        <v>161</v>
      </c>
      <c r="D131" s="85">
        <v>5</v>
      </c>
      <c r="E131" s="85">
        <v>5</v>
      </c>
      <c r="F131" s="85">
        <v>5</v>
      </c>
    </row>
    <row r="132" spans="1:6" ht="94.5" outlineLevel="5">
      <c r="A132" s="88" t="s">
        <v>359</v>
      </c>
      <c r="B132" s="86" t="s">
        <v>358</v>
      </c>
      <c r="C132" s="86" t="s">
        <v>72</v>
      </c>
      <c r="D132" s="85">
        <f>SUM(D133)</f>
        <v>10</v>
      </c>
      <c r="E132" s="85">
        <f>SUM(E133)</f>
        <v>5</v>
      </c>
      <c r="F132" s="85">
        <f>SUM(F133)</f>
        <v>10</v>
      </c>
    </row>
    <row r="133" spans="1:6" ht="31.5" outlineLevel="6">
      <c r="A133" s="88" t="s">
        <v>163</v>
      </c>
      <c r="B133" s="86" t="s">
        <v>358</v>
      </c>
      <c r="C133" s="86" t="s">
        <v>161</v>
      </c>
      <c r="D133" s="85">
        <v>10</v>
      </c>
      <c r="E133" s="85">
        <v>5</v>
      </c>
      <c r="F133" s="85">
        <v>10</v>
      </c>
    </row>
    <row r="134" spans="1:6" ht="126" outlineLevel="1">
      <c r="A134" s="92" t="s">
        <v>357</v>
      </c>
      <c r="B134" s="90" t="s">
        <v>356</v>
      </c>
      <c r="C134" s="90" t="s">
        <v>72</v>
      </c>
      <c r="D134" s="89">
        <f>SUM(D135,D137)</f>
        <v>5831</v>
      </c>
      <c r="E134" s="89">
        <f>SUM(E135,E137)</f>
        <v>5831</v>
      </c>
      <c r="F134" s="89">
        <f>SUM(F135,F137)</f>
        <v>5901</v>
      </c>
    </row>
    <row r="135" spans="1:6" ht="157.5" outlineLevel="5">
      <c r="A135" s="88" t="s">
        <v>355</v>
      </c>
      <c r="B135" s="86" t="s">
        <v>354</v>
      </c>
      <c r="C135" s="86" t="s">
        <v>72</v>
      </c>
      <c r="D135" s="85">
        <f>SUM(D136)</f>
        <v>1512.8</v>
      </c>
      <c r="E135" s="85">
        <f>SUM(E136)</f>
        <v>1512.8</v>
      </c>
      <c r="F135" s="85">
        <f>SUM(F136)</f>
        <v>1512.8</v>
      </c>
    </row>
    <row r="136" spans="1:6" ht="94.5" outlineLevel="6">
      <c r="A136" s="88" t="s">
        <v>131</v>
      </c>
      <c r="B136" s="86" t="s">
        <v>354</v>
      </c>
      <c r="C136" s="86" t="s">
        <v>130</v>
      </c>
      <c r="D136" s="85">
        <v>1512.8</v>
      </c>
      <c r="E136" s="85">
        <v>1512.8</v>
      </c>
      <c r="F136" s="85">
        <v>1512.8</v>
      </c>
    </row>
    <row r="137" spans="1:6" ht="171.75" customHeight="1" outlineLevel="5">
      <c r="A137" s="88" t="s">
        <v>353</v>
      </c>
      <c r="B137" s="86" t="s">
        <v>352</v>
      </c>
      <c r="C137" s="86" t="s">
        <v>72</v>
      </c>
      <c r="D137" s="85">
        <f>SUM(D138:D140)</f>
        <v>4318.2</v>
      </c>
      <c r="E137" s="85">
        <f>SUM(E138:E140)</f>
        <v>4318.2</v>
      </c>
      <c r="F137" s="85">
        <f>SUM(F138:F140)</f>
        <v>4388.2</v>
      </c>
    </row>
    <row r="138" spans="1:6" ht="94.5" outlineLevel="6">
      <c r="A138" s="88" t="s">
        <v>131</v>
      </c>
      <c r="B138" s="86" t="s">
        <v>352</v>
      </c>
      <c r="C138" s="86" t="s">
        <v>130</v>
      </c>
      <c r="D138" s="85">
        <v>3780.7</v>
      </c>
      <c r="E138" s="85">
        <v>3780.7</v>
      </c>
      <c r="F138" s="85">
        <v>3780.7</v>
      </c>
    </row>
    <row r="139" spans="1:6" ht="33.75" customHeight="1" outlineLevel="6">
      <c r="A139" s="88" t="s">
        <v>71</v>
      </c>
      <c r="B139" s="86" t="s">
        <v>352</v>
      </c>
      <c r="C139" s="86" t="s">
        <v>70</v>
      </c>
      <c r="D139" s="85">
        <v>522.5</v>
      </c>
      <c r="E139" s="85">
        <v>522.5</v>
      </c>
      <c r="F139" s="85">
        <v>592.5</v>
      </c>
    </row>
    <row r="140" spans="1:6" ht="15.75" outlineLevel="6">
      <c r="A140" s="88" t="s">
        <v>107</v>
      </c>
      <c r="B140" s="86" t="s">
        <v>352</v>
      </c>
      <c r="C140" s="86" t="s">
        <v>105</v>
      </c>
      <c r="D140" s="85">
        <v>15</v>
      </c>
      <c r="E140" s="85">
        <v>15</v>
      </c>
      <c r="F140" s="85">
        <v>15</v>
      </c>
    </row>
    <row r="141" spans="1:6" ht="78.75" outlineLevel="1">
      <c r="A141" s="92" t="s">
        <v>351</v>
      </c>
      <c r="B141" s="90" t="s">
        <v>350</v>
      </c>
      <c r="C141" s="90" t="s">
        <v>72</v>
      </c>
      <c r="D141" s="96">
        <f>SUM(D142,D145,D147,D149)</f>
        <v>424.77826</v>
      </c>
      <c r="E141" s="89">
        <f>SUM(E142,E145,E147,E149)</f>
        <v>420.9</v>
      </c>
      <c r="F141" s="89">
        <f>SUM(F142,F145,F147,F149)</f>
        <v>581</v>
      </c>
    </row>
    <row r="142" spans="1:6" ht="110.25" outlineLevel="5">
      <c r="A142" s="88" t="s">
        <v>349</v>
      </c>
      <c r="B142" s="86" t="s">
        <v>348</v>
      </c>
      <c r="C142" s="86" t="s">
        <v>72</v>
      </c>
      <c r="D142" s="85">
        <f>SUM(D143:D144)</f>
        <v>351</v>
      </c>
      <c r="E142" s="85">
        <f>SUM(E143:E144)</f>
        <v>300.9</v>
      </c>
      <c r="F142" s="85">
        <f>SUM(F143:F144)</f>
        <v>351</v>
      </c>
    </row>
    <row r="143" spans="1:6" ht="94.5" outlineLevel="6">
      <c r="A143" s="88" t="s">
        <v>131</v>
      </c>
      <c r="B143" s="86" t="s">
        <v>348</v>
      </c>
      <c r="C143" s="86" t="s">
        <v>130</v>
      </c>
      <c r="D143" s="85">
        <v>45.5</v>
      </c>
      <c r="E143" s="85">
        <v>25.5</v>
      </c>
      <c r="F143" s="85">
        <v>25.5</v>
      </c>
    </row>
    <row r="144" spans="1:6" ht="31.5" customHeight="1" outlineLevel="6">
      <c r="A144" s="88" t="s">
        <v>71</v>
      </c>
      <c r="B144" s="86" t="s">
        <v>348</v>
      </c>
      <c r="C144" s="86" t="s">
        <v>70</v>
      </c>
      <c r="D144" s="85">
        <v>305.5</v>
      </c>
      <c r="E144" s="85">
        <v>275.4</v>
      </c>
      <c r="F144" s="85">
        <v>325.5</v>
      </c>
    </row>
    <row r="145" spans="1:6" ht="110.25" outlineLevel="5">
      <c r="A145" s="88" t="s">
        <v>347</v>
      </c>
      <c r="B145" s="86" t="s">
        <v>346</v>
      </c>
      <c r="C145" s="86" t="s">
        <v>72</v>
      </c>
      <c r="D145" s="85">
        <f>SUM(D146)</f>
        <v>20</v>
      </c>
      <c r="E145" s="85">
        <f>SUM(E146)</f>
        <v>10</v>
      </c>
      <c r="F145" s="85">
        <f>SUM(F146)</f>
        <v>20</v>
      </c>
    </row>
    <row r="146" spans="1:6" ht="34.5" customHeight="1" outlineLevel="6">
      <c r="A146" s="88" t="s">
        <v>71</v>
      </c>
      <c r="B146" s="86" t="s">
        <v>346</v>
      </c>
      <c r="C146" s="86" t="s">
        <v>70</v>
      </c>
      <c r="D146" s="85">
        <v>20</v>
      </c>
      <c r="E146" s="85">
        <v>10</v>
      </c>
      <c r="F146" s="85">
        <v>20</v>
      </c>
    </row>
    <row r="147" spans="1:6" ht="110.25" outlineLevel="5">
      <c r="A147" s="88" t="s">
        <v>345</v>
      </c>
      <c r="B147" s="86" t="s">
        <v>344</v>
      </c>
      <c r="C147" s="86" t="s">
        <v>72</v>
      </c>
      <c r="D147" s="85">
        <f>SUM(D148)</f>
        <v>10</v>
      </c>
      <c r="E147" s="85">
        <f>SUM(E148)</f>
        <v>10</v>
      </c>
      <c r="F147" s="85">
        <f>SUM(F148)</f>
        <v>10</v>
      </c>
    </row>
    <row r="148" spans="1:6" ht="27.75" customHeight="1" outlineLevel="6">
      <c r="A148" s="88" t="s">
        <v>71</v>
      </c>
      <c r="B148" s="86" t="s">
        <v>344</v>
      </c>
      <c r="C148" s="86" t="s">
        <v>70</v>
      </c>
      <c r="D148" s="85">
        <v>10</v>
      </c>
      <c r="E148" s="85">
        <v>10</v>
      </c>
      <c r="F148" s="85">
        <v>10</v>
      </c>
    </row>
    <row r="149" spans="1:6" ht="91.5" customHeight="1" outlineLevel="5">
      <c r="A149" s="88" t="s">
        <v>343</v>
      </c>
      <c r="B149" s="86" t="s">
        <v>342</v>
      </c>
      <c r="C149" s="86" t="s">
        <v>72</v>
      </c>
      <c r="D149" s="95">
        <f>SUM(D150:D151)</f>
        <v>43.77826</v>
      </c>
      <c r="E149" s="85">
        <f>SUM(E150:E151)</f>
        <v>100</v>
      </c>
      <c r="F149" s="85">
        <f>SUM(F150:F151)</f>
        <v>200</v>
      </c>
    </row>
    <row r="150" spans="1:6" ht="28.5" customHeight="1" outlineLevel="6">
      <c r="A150" s="88" t="s">
        <v>71</v>
      </c>
      <c r="B150" s="86" t="s">
        <v>342</v>
      </c>
      <c r="C150" s="86" t="s">
        <v>70</v>
      </c>
      <c r="D150" s="95">
        <v>3.77826</v>
      </c>
      <c r="E150" s="85">
        <v>80</v>
      </c>
      <c r="F150" s="85">
        <v>160</v>
      </c>
    </row>
    <row r="151" spans="1:6" ht="60.75" customHeight="1" outlineLevel="6">
      <c r="A151" s="88" t="s">
        <v>69</v>
      </c>
      <c r="B151" s="86" t="s">
        <v>342</v>
      </c>
      <c r="C151" s="86" t="s">
        <v>67</v>
      </c>
      <c r="D151" s="85">
        <v>40</v>
      </c>
      <c r="E151" s="85">
        <v>20</v>
      </c>
      <c r="F151" s="85">
        <v>40</v>
      </c>
    </row>
    <row r="152" spans="1:6" ht="124.5" customHeight="1" outlineLevel="1">
      <c r="A152" s="92" t="s">
        <v>341</v>
      </c>
      <c r="B152" s="90" t="s">
        <v>340</v>
      </c>
      <c r="C152" s="90" t="s">
        <v>72</v>
      </c>
      <c r="D152" s="94">
        <f>SUM(D153,D155)</f>
        <v>1428.673</v>
      </c>
      <c r="E152" s="89">
        <f>SUM(E153,E155)</f>
        <v>780.5</v>
      </c>
      <c r="F152" s="89">
        <f>SUM(F153,F155)</f>
        <v>10</v>
      </c>
    </row>
    <row r="153" spans="1:6" ht="167.25" customHeight="1" outlineLevel="5">
      <c r="A153" s="88" t="s">
        <v>339</v>
      </c>
      <c r="B153" s="86" t="s">
        <v>338</v>
      </c>
      <c r="C153" s="86" t="s">
        <v>72</v>
      </c>
      <c r="D153" s="85">
        <f>SUM(D154)</f>
        <v>10</v>
      </c>
      <c r="E153" s="85">
        <f>SUM(E154)</f>
        <v>4</v>
      </c>
      <c r="F153" s="85">
        <f>SUM(F154)</f>
        <v>10</v>
      </c>
    </row>
    <row r="154" spans="1:6" ht="31.5" customHeight="1" outlineLevel="6">
      <c r="A154" s="88" t="s">
        <v>71</v>
      </c>
      <c r="B154" s="86" t="s">
        <v>338</v>
      </c>
      <c r="C154" s="86" t="s">
        <v>70</v>
      </c>
      <c r="D154" s="85">
        <v>10</v>
      </c>
      <c r="E154" s="85">
        <v>4</v>
      </c>
      <c r="F154" s="85">
        <v>10</v>
      </c>
    </row>
    <row r="155" spans="1:6" ht="141.75" outlineLevel="5">
      <c r="A155" s="88" t="s">
        <v>337</v>
      </c>
      <c r="B155" s="86" t="s">
        <v>336</v>
      </c>
      <c r="C155" s="86" t="s">
        <v>72</v>
      </c>
      <c r="D155" s="93">
        <f>SUM(D156:D157)</f>
        <v>1418.673</v>
      </c>
      <c r="E155" s="85">
        <f>SUM(E156:E157)</f>
        <v>776.5</v>
      </c>
      <c r="F155" s="85">
        <f>SUM(F156:F157)</f>
        <v>0</v>
      </c>
    </row>
    <row r="156" spans="1:6" ht="27.75" customHeight="1" outlineLevel="6">
      <c r="A156" s="88" t="s">
        <v>71</v>
      </c>
      <c r="B156" s="86" t="s">
        <v>336</v>
      </c>
      <c r="C156" s="86" t="s">
        <v>70</v>
      </c>
      <c r="D156" s="93">
        <v>718.673</v>
      </c>
      <c r="E156" s="85">
        <v>426.5</v>
      </c>
      <c r="F156" s="85">
        <v>0</v>
      </c>
    </row>
    <row r="157" spans="1:6" ht="63" outlineLevel="6">
      <c r="A157" s="88" t="s">
        <v>69</v>
      </c>
      <c r="B157" s="86" t="s">
        <v>336</v>
      </c>
      <c r="C157" s="86" t="s">
        <v>67</v>
      </c>
      <c r="D157" s="85">
        <v>700</v>
      </c>
      <c r="E157" s="85">
        <v>350</v>
      </c>
      <c r="F157" s="85">
        <v>0</v>
      </c>
    </row>
    <row r="158" spans="1:6" ht="108" customHeight="1" outlineLevel="1">
      <c r="A158" s="92" t="s">
        <v>335</v>
      </c>
      <c r="B158" s="90" t="s">
        <v>334</v>
      </c>
      <c r="C158" s="90" t="s">
        <v>72</v>
      </c>
      <c r="D158" s="89">
        <f>SUM(D159,D161)</f>
        <v>25</v>
      </c>
      <c r="E158" s="89">
        <f>SUM(E159,E161)</f>
        <v>15</v>
      </c>
      <c r="F158" s="89">
        <f>SUM(F159,F161)</f>
        <v>25</v>
      </c>
    </row>
    <row r="159" spans="1:6" ht="134.25" customHeight="1" outlineLevel="5">
      <c r="A159" s="88" t="s">
        <v>333</v>
      </c>
      <c r="B159" s="86" t="s">
        <v>332</v>
      </c>
      <c r="C159" s="86" t="s">
        <v>72</v>
      </c>
      <c r="D159" s="85">
        <f>SUM(D160)</f>
        <v>15</v>
      </c>
      <c r="E159" s="85">
        <f>SUM(E160)</f>
        <v>15</v>
      </c>
      <c r="F159" s="85">
        <f>SUM(F160)</f>
        <v>15</v>
      </c>
    </row>
    <row r="160" spans="1:6" ht="30" customHeight="1" outlineLevel="6">
      <c r="A160" s="88" t="s">
        <v>71</v>
      </c>
      <c r="B160" s="86" t="s">
        <v>332</v>
      </c>
      <c r="C160" s="86" t="s">
        <v>70</v>
      </c>
      <c r="D160" s="85">
        <v>15</v>
      </c>
      <c r="E160" s="85">
        <v>15</v>
      </c>
      <c r="F160" s="85">
        <v>15</v>
      </c>
    </row>
    <row r="161" spans="1:6" ht="157.5" outlineLevel="4">
      <c r="A161" s="88" t="s">
        <v>331</v>
      </c>
      <c r="B161" s="86" t="s">
        <v>330</v>
      </c>
      <c r="C161" s="86" t="s">
        <v>72</v>
      </c>
      <c r="D161" s="85">
        <f>SUM(D162)</f>
        <v>10</v>
      </c>
      <c r="E161" s="85">
        <f>SUM(E162)</f>
        <v>0</v>
      </c>
      <c r="F161" s="85">
        <f>SUM(F162)</f>
        <v>10</v>
      </c>
    </row>
    <row r="162" spans="1:6" ht="31.5" customHeight="1" outlineLevel="6">
      <c r="A162" s="88" t="s">
        <v>71</v>
      </c>
      <c r="B162" s="86" t="s">
        <v>330</v>
      </c>
      <c r="C162" s="86" t="s">
        <v>70</v>
      </c>
      <c r="D162" s="85">
        <v>10</v>
      </c>
      <c r="E162" s="85">
        <v>0</v>
      </c>
      <c r="F162" s="85">
        <v>10</v>
      </c>
    </row>
    <row r="163" spans="1:6" ht="109.5" customHeight="1">
      <c r="A163" s="92" t="s">
        <v>329</v>
      </c>
      <c r="B163" s="90" t="s">
        <v>328</v>
      </c>
      <c r="C163" s="90" t="s">
        <v>72</v>
      </c>
      <c r="D163" s="96">
        <f>SUM(D164,D172,D178)</f>
        <v>18969.846080000003</v>
      </c>
      <c r="E163" s="89">
        <f>SUM(E164,E172,E178)</f>
        <v>520</v>
      </c>
      <c r="F163" s="89">
        <f>SUM(F164,F172,F178)</f>
        <v>0</v>
      </c>
    </row>
    <row r="164" spans="1:6" ht="141.75" outlineLevel="1">
      <c r="A164" s="92" t="s">
        <v>327</v>
      </c>
      <c r="B164" s="90" t="s">
        <v>326</v>
      </c>
      <c r="C164" s="90" t="s">
        <v>72</v>
      </c>
      <c r="D164" s="96">
        <f>SUM(D165,D167,D169)</f>
        <v>3818.95558</v>
      </c>
      <c r="E164" s="89">
        <f>SUM(E165,E167,E169)</f>
        <v>401.2</v>
      </c>
      <c r="F164" s="89">
        <f>SUM(F165,F167,F169)</f>
        <v>0</v>
      </c>
    </row>
    <row r="165" spans="1:6" ht="189" outlineLevel="1">
      <c r="A165" s="87" t="s">
        <v>325</v>
      </c>
      <c r="B165" s="86" t="s">
        <v>324</v>
      </c>
      <c r="C165" s="86" t="s">
        <v>72</v>
      </c>
      <c r="D165" s="95">
        <f>SUM(D166)</f>
        <v>1369.1385</v>
      </c>
      <c r="E165" s="85">
        <f>SUM(E166)</f>
        <v>0</v>
      </c>
      <c r="F165" s="85">
        <f>SUM(F166)</f>
        <v>0</v>
      </c>
    </row>
    <row r="166" spans="1:6" ht="31.5" outlineLevel="1">
      <c r="A166" s="87" t="s">
        <v>312</v>
      </c>
      <c r="B166" s="86" t="s">
        <v>324</v>
      </c>
      <c r="C166" s="86" t="s">
        <v>161</v>
      </c>
      <c r="D166" s="95">
        <v>1369.1385</v>
      </c>
      <c r="E166" s="89"/>
      <c r="F166" s="89"/>
    </row>
    <row r="167" spans="1:6" ht="187.5" customHeight="1" outlineLevel="5">
      <c r="A167" s="88" t="s">
        <v>323</v>
      </c>
      <c r="B167" s="86" t="s">
        <v>322</v>
      </c>
      <c r="C167" s="86" t="s">
        <v>72</v>
      </c>
      <c r="D167" s="95">
        <f>SUM(D168)</f>
        <v>856.12246</v>
      </c>
      <c r="E167" s="85">
        <f>SUM(E168)</f>
        <v>401.2</v>
      </c>
      <c r="F167" s="85">
        <f>SUM(F168)</f>
        <v>0</v>
      </c>
    </row>
    <row r="168" spans="1:6" ht="31.5" outlineLevel="6">
      <c r="A168" s="88" t="s">
        <v>163</v>
      </c>
      <c r="B168" s="86" t="s">
        <v>322</v>
      </c>
      <c r="C168" s="86" t="s">
        <v>161</v>
      </c>
      <c r="D168" s="95">
        <v>856.12246</v>
      </c>
      <c r="E168" s="85">
        <v>401.2</v>
      </c>
      <c r="F168" s="85">
        <v>0</v>
      </c>
    </row>
    <row r="169" spans="1:6" ht="31.5" outlineLevel="6">
      <c r="A169" s="88" t="s">
        <v>75</v>
      </c>
      <c r="B169" s="86" t="s">
        <v>321</v>
      </c>
      <c r="C169" s="86" t="s">
        <v>72</v>
      </c>
      <c r="D169" s="95">
        <f>SUM(D170)</f>
        <v>1593.69462</v>
      </c>
      <c r="E169" s="85">
        <f>SUM(E170)</f>
        <v>0</v>
      </c>
      <c r="F169" s="85">
        <f>SUM(F170)</f>
        <v>0</v>
      </c>
    </row>
    <row r="170" spans="1:6" ht="189" outlineLevel="6">
      <c r="A170" s="87" t="s">
        <v>320</v>
      </c>
      <c r="B170" s="86" t="s">
        <v>319</v>
      </c>
      <c r="C170" s="86" t="s">
        <v>72</v>
      </c>
      <c r="D170" s="95">
        <f>SUM(D171)</f>
        <v>1593.69462</v>
      </c>
      <c r="E170" s="85">
        <f>SUM(E171)</f>
        <v>0</v>
      </c>
      <c r="F170" s="85">
        <f>SUM(F171)</f>
        <v>0</v>
      </c>
    </row>
    <row r="171" spans="1:6" ht="31.5" outlineLevel="6">
      <c r="A171" s="87" t="s">
        <v>312</v>
      </c>
      <c r="B171" s="86" t="s">
        <v>319</v>
      </c>
      <c r="C171" s="86" t="s">
        <v>161</v>
      </c>
      <c r="D171" s="95">
        <v>1593.69462</v>
      </c>
      <c r="E171" s="85"/>
      <c r="F171" s="85"/>
    </row>
    <row r="172" spans="1:6" ht="158.25" customHeight="1" outlineLevel="1">
      <c r="A172" s="92" t="s">
        <v>318</v>
      </c>
      <c r="B172" s="90" t="s">
        <v>317</v>
      </c>
      <c r="C172" s="90" t="s">
        <v>72</v>
      </c>
      <c r="D172" s="98">
        <f>SUM(D173,D175)</f>
        <v>291.375</v>
      </c>
      <c r="E172" s="89">
        <f>SUM(E173,E175)</f>
        <v>118.8</v>
      </c>
      <c r="F172" s="89">
        <f>SUM(F173,F175)</f>
        <v>0</v>
      </c>
    </row>
    <row r="173" spans="1:6" ht="252.75" customHeight="1" outlineLevel="5">
      <c r="A173" s="88" t="s">
        <v>316</v>
      </c>
      <c r="B173" s="86" t="s">
        <v>315</v>
      </c>
      <c r="C173" s="86" t="s">
        <v>72</v>
      </c>
      <c r="D173" s="97">
        <f>SUM(D174)</f>
        <v>29.1375</v>
      </c>
      <c r="E173" s="85">
        <f>SUM(E174)</f>
        <v>118.8</v>
      </c>
      <c r="F173" s="85">
        <f>SUM(F174)</f>
        <v>0</v>
      </c>
    </row>
    <row r="174" spans="1:6" ht="31.5" outlineLevel="6">
      <c r="A174" s="88" t="s">
        <v>163</v>
      </c>
      <c r="B174" s="86" t="s">
        <v>315</v>
      </c>
      <c r="C174" s="86" t="s">
        <v>161</v>
      </c>
      <c r="D174" s="97">
        <v>29.1375</v>
      </c>
      <c r="E174" s="85">
        <v>118.8</v>
      </c>
      <c r="F174" s="85">
        <v>0</v>
      </c>
    </row>
    <row r="175" spans="1:6" ht="31.5" outlineLevel="6">
      <c r="A175" s="88" t="s">
        <v>75</v>
      </c>
      <c r="B175" s="86" t="s">
        <v>314</v>
      </c>
      <c r="C175" s="86" t="s">
        <v>72</v>
      </c>
      <c r="D175" s="97">
        <f>SUM(D176)</f>
        <v>262.2375</v>
      </c>
      <c r="E175" s="85">
        <f>SUM(E176)</f>
        <v>0</v>
      </c>
      <c r="F175" s="85">
        <f>SUM(F176)</f>
        <v>0</v>
      </c>
    </row>
    <row r="176" spans="1:6" ht="252" customHeight="1" outlineLevel="6">
      <c r="A176" s="87" t="s">
        <v>313</v>
      </c>
      <c r="B176" s="86" t="s">
        <v>311</v>
      </c>
      <c r="C176" s="86" t="s">
        <v>72</v>
      </c>
      <c r="D176" s="97">
        <f>SUM(D177)</f>
        <v>262.2375</v>
      </c>
      <c r="E176" s="85">
        <f>SUM(E177)</f>
        <v>0</v>
      </c>
      <c r="F176" s="85">
        <f>SUM(F177)</f>
        <v>0</v>
      </c>
    </row>
    <row r="177" spans="1:6" ht="31.5" outlineLevel="6">
      <c r="A177" s="87" t="s">
        <v>312</v>
      </c>
      <c r="B177" s="86" t="s">
        <v>311</v>
      </c>
      <c r="C177" s="86" t="s">
        <v>161</v>
      </c>
      <c r="D177" s="97">
        <v>262.2375</v>
      </c>
      <c r="E177" s="85"/>
      <c r="F177" s="85"/>
    </row>
    <row r="178" spans="1:6" ht="140.25" customHeight="1" outlineLevel="1">
      <c r="A178" s="92" t="s">
        <v>310</v>
      </c>
      <c r="B178" s="90" t="s">
        <v>309</v>
      </c>
      <c r="C178" s="90" t="s">
        <v>72</v>
      </c>
      <c r="D178" s="98">
        <f>SUM(D179,D181,D183,D185,D188)</f>
        <v>14859.515500000001</v>
      </c>
      <c r="E178" s="89">
        <f>SUM(E179,E181,E183,E185,E188)</f>
        <v>0</v>
      </c>
      <c r="F178" s="89">
        <f>SUM(F179,F181,F183,F185,F188)</f>
        <v>0</v>
      </c>
    </row>
    <row r="179" spans="1:6" ht="186.75" customHeight="1" outlineLevel="5">
      <c r="A179" s="88" t="s">
        <v>308</v>
      </c>
      <c r="B179" s="86" t="s">
        <v>307</v>
      </c>
      <c r="C179" s="86" t="s">
        <v>72</v>
      </c>
      <c r="D179" s="93">
        <f>SUM(D180)</f>
        <v>58.938</v>
      </c>
      <c r="E179" s="85">
        <f>SUM(E180)</f>
        <v>0</v>
      </c>
      <c r="F179" s="85">
        <f>SUM(F180)</f>
        <v>0</v>
      </c>
    </row>
    <row r="180" spans="1:6" ht="31.5" customHeight="1" outlineLevel="6">
      <c r="A180" s="88" t="s">
        <v>71</v>
      </c>
      <c r="B180" s="86" t="s">
        <v>307</v>
      </c>
      <c r="C180" s="86" t="s">
        <v>70</v>
      </c>
      <c r="D180" s="93">
        <v>58.938</v>
      </c>
      <c r="E180" s="85">
        <v>0</v>
      </c>
      <c r="F180" s="85">
        <v>0</v>
      </c>
    </row>
    <row r="181" spans="1:6" ht="232.5" customHeight="1" outlineLevel="6">
      <c r="A181" s="99" t="s">
        <v>306</v>
      </c>
      <c r="B181" s="86" t="s">
        <v>305</v>
      </c>
      <c r="C181" s="86" t="s">
        <v>72</v>
      </c>
      <c r="D181" s="97">
        <f>SUM(D182)</f>
        <v>103.8775</v>
      </c>
      <c r="E181" s="85">
        <f>SUM(E182)</f>
        <v>0</v>
      </c>
      <c r="F181" s="85">
        <f>SUM(F182)</f>
        <v>0</v>
      </c>
    </row>
    <row r="182" spans="1:6" ht="33" customHeight="1" outlineLevel="6">
      <c r="A182" s="87" t="s">
        <v>71</v>
      </c>
      <c r="B182" s="86" t="s">
        <v>305</v>
      </c>
      <c r="C182" s="86" t="s">
        <v>70</v>
      </c>
      <c r="D182" s="97">
        <v>103.8775</v>
      </c>
      <c r="E182" s="85"/>
      <c r="F182" s="85"/>
    </row>
    <row r="183" spans="1:6" ht="206.25" customHeight="1" outlineLevel="6">
      <c r="A183" s="87" t="s">
        <v>304</v>
      </c>
      <c r="B183" s="86" t="s">
        <v>303</v>
      </c>
      <c r="C183" s="86" t="s">
        <v>72</v>
      </c>
      <c r="D183" s="85">
        <f>SUM(D184)</f>
        <v>149</v>
      </c>
      <c r="E183" s="85">
        <f>SUM(E184)</f>
        <v>0</v>
      </c>
      <c r="F183" s="85">
        <f>SUM(F184)</f>
        <v>0</v>
      </c>
    </row>
    <row r="184" spans="1:6" ht="33" customHeight="1" outlineLevel="6">
      <c r="A184" s="87" t="s">
        <v>301</v>
      </c>
      <c r="B184" s="86" t="s">
        <v>303</v>
      </c>
      <c r="C184" s="86" t="s">
        <v>70</v>
      </c>
      <c r="D184" s="85">
        <v>149</v>
      </c>
      <c r="E184" s="85"/>
      <c r="F184" s="85"/>
    </row>
    <row r="185" spans="1:6" ht="255" customHeight="1" outlineLevel="6">
      <c r="A185" s="87" t="s">
        <v>302</v>
      </c>
      <c r="B185" s="86" t="s">
        <v>300</v>
      </c>
      <c r="C185" s="86" t="s">
        <v>72</v>
      </c>
      <c r="D185" s="85">
        <f>SUM(D186)</f>
        <v>300</v>
      </c>
      <c r="E185" s="85">
        <f>SUM(E186)</f>
        <v>0</v>
      </c>
      <c r="F185" s="85">
        <f>SUM(F186)</f>
        <v>0</v>
      </c>
    </row>
    <row r="186" spans="1:6" ht="33" customHeight="1" outlineLevel="6">
      <c r="A186" s="87" t="s">
        <v>301</v>
      </c>
      <c r="B186" s="86" t="s">
        <v>300</v>
      </c>
      <c r="C186" s="86" t="s">
        <v>70</v>
      </c>
      <c r="D186" s="85">
        <v>300</v>
      </c>
      <c r="E186" s="85"/>
      <c r="F186" s="85"/>
    </row>
    <row r="187" spans="1:6" ht="31.5" customHeight="1" outlineLevel="6">
      <c r="A187" s="88" t="s">
        <v>75</v>
      </c>
      <c r="B187" s="86" t="s">
        <v>299</v>
      </c>
      <c r="C187" s="86" t="s">
        <v>72</v>
      </c>
      <c r="D187" s="85">
        <f>SUM(D188)</f>
        <v>14247.7</v>
      </c>
      <c r="E187" s="85">
        <f>SUM(E188)</f>
        <v>0</v>
      </c>
      <c r="F187" s="85">
        <f>SUM(F188)</f>
        <v>0</v>
      </c>
    </row>
    <row r="188" spans="1:6" ht="187.5" customHeight="1" outlineLevel="6">
      <c r="A188" s="99" t="s">
        <v>298</v>
      </c>
      <c r="B188" s="86" t="s">
        <v>297</v>
      </c>
      <c r="C188" s="86" t="s">
        <v>72</v>
      </c>
      <c r="D188" s="85">
        <f>SUM(D189)</f>
        <v>14247.7</v>
      </c>
      <c r="E188" s="85">
        <f>SUM(E189)</f>
        <v>0</v>
      </c>
      <c r="F188" s="85">
        <f>SUM(F189)</f>
        <v>0</v>
      </c>
    </row>
    <row r="189" spans="1:6" ht="30" customHeight="1" outlineLevel="6">
      <c r="A189" s="99" t="s">
        <v>71</v>
      </c>
      <c r="B189" s="86" t="s">
        <v>297</v>
      </c>
      <c r="C189" s="86" t="s">
        <v>70</v>
      </c>
      <c r="D189" s="85">
        <v>14247.7</v>
      </c>
      <c r="E189" s="85"/>
      <c r="F189" s="85"/>
    </row>
    <row r="190" spans="1:6" ht="78" customHeight="1">
      <c r="A190" s="92" t="s">
        <v>296</v>
      </c>
      <c r="B190" s="90" t="s">
        <v>295</v>
      </c>
      <c r="C190" s="90" t="s">
        <v>72</v>
      </c>
      <c r="D190" s="89">
        <f>SUM(D191)</f>
        <v>204.6</v>
      </c>
      <c r="E190" s="89">
        <f>SUM(E191)</f>
        <v>175</v>
      </c>
      <c r="F190" s="89">
        <f>SUM(F191)</f>
        <v>175</v>
      </c>
    </row>
    <row r="191" spans="1:6" ht="124.5" customHeight="1" outlineLevel="1">
      <c r="A191" s="92" t="s">
        <v>294</v>
      </c>
      <c r="B191" s="90" t="s">
        <v>293</v>
      </c>
      <c r="C191" s="90" t="s">
        <v>72</v>
      </c>
      <c r="D191" s="89">
        <f>SUM(D192,D194,D196)</f>
        <v>204.6</v>
      </c>
      <c r="E191" s="89">
        <f>SUM(E192,E194,E196)</f>
        <v>175</v>
      </c>
      <c r="F191" s="89">
        <f>SUM(F192,F194,F196)</f>
        <v>175</v>
      </c>
    </row>
    <row r="192" spans="1:6" ht="157.5" customHeight="1" outlineLevel="5">
      <c r="A192" s="88" t="s">
        <v>292</v>
      </c>
      <c r="B192" s="86" t="s">
        <v>291</v>
      </c>
      <c r="C192" s="86" t="s">
        <v>72</v>
      </c>
      <c r="D192" s="85">
        <f>SUM(D193)</f>
        <v>0</v>
      </c>
      <c r="E192" s="85">
        <f>SUM(E193)</f>
        <v>30</v>
      </c>
      <c r="F192" s="85">
        <f>SUM(F193)</f>
        <v>30</v>
      </c>
    </row>
    <row r="193" spans="1:6" ht="30.75" customHeight="1" outlineLevel="6">
      <c r="A193" s="88" t="s">
        <v>71</v>
      </c>
      <c r="B193" s="86" t="s">
        <v>291</v>
      </c>
      <c r="C193" s="86" t="s">
        <v>70</v>
      </c>
      <c r="D193" s="85"/>
      <c r="E193" s="85">
        <v>30</v>
      </c>
      <c r="F193" s="85">
        <v>30</v>
      </c>
    </row>
    <row r="194" spans="1:6" ht="141.75" outlineLevel="5">
      <c r="A194" s="88" t="s">
        <v>290</v>
      </c>
      <c r="B194" s="86" t="s">
        <v>289</v>
      </c>
      <c r="C194" s="86" t="s">
        <v>72</v>
      </c>
      <c r="D194" s="85">
        <f>SUM(D195)</f>
        <v>200</v>
      </c>
      <c r="E194" s="85">
        <f>SUM(E195)</f>
        <v>145</v>
      </c>
      <c r="F194" s="85">
        <f>SUM(F195)</f>
        <v>145</v>
      </c>
    </row>
    <row r="195" spans="1:6" ht="32.25" customHeight="1" outlineLevel="6">
      <c r="A195" s="88" t="s">
        <v>71</v>
      </c>
      <c r="B195" s="86" t="s">
        <v>289</v>
      </c>
      <c r="C195" s="86" t="s">
        <v>70</v>
      </c>
      <c r="D195" s="85">
        <v>200</v>
      </c>
      <c r="E195" s="85">
        <v>145</v>
      </c>
      <c r="F195" s="85">
        <v>145</v>
      </c>
    </row>
    <row r="196" spans="1:6" ht="143.25" customHeight="1" outlineLevel="6">
      <c r="A196" s="87" t="s">
        <v>288</v>
      </c>
      <c r="B196" s="86" t="s">
        <v>287</v>
      </c>
      <c r="C196" s="86" t="s">
        <v>72</v>
      </c>
      <c r="D196" s="85">
        <f>SUM(D197)</f>
        <v>4.6</v>
      </c>
      <c r="E196" s="85">
        <f>SUM(E197)</f>
        <v>0</v>
      </c>
      <c r="F196" s="85">
        <f>SUM(F197)</f>
        <v>0</v>
      </c>
    </row>
    <row r="197" spans="1:6" ht="32.25" customHeight="1" outlineLevel="6">
      <c r="A197" s="87" t="s">
        <v>71</v>
      </c>
      <c r="B197" s="86" t="s">
        <v>287</v>
      </c>
      <c r="C197" s="86" t="s">
        <v>70</v>
      </c>
      <c r="D197" s="85">
        <v>4.6</v>
      </c>
      <c r="E197" s="85"/>
      <c r="F197" s="85"/>
    </row>
    <row r="198" spans="1:6" ht="61.5" customHeight="1" outlineLevel="6">
      <c r="A198" s="91" t="s">
        <v>286</v>
      </c>
      <c r="B198" s="90" t="s">
        <v>285</v>
      </c>
      <c r="C198" s="90" t="s">
        <v>72</v>
      </c>
      <c r="D198" s="89">
        <f>SUM(D199,D203)</f>
        <v>83.3</v>
      </c>
      <c r="E198" s="89">
        <f>SUM(E199,E203)</f>
        <v>64.7</v>
      </c>
      <c r="F198" s="89">
        <f>SUM(F199,F203)</f>
        <v>15</v>
      </c>
    </row>
    <row r="199" spans="1:6" ht="97.5" customHeight="1" outlineLevel="6">
      <c r="A199" s="91" t="s">
        <v>284</v>
      </c>
      <c r="B199" s="90" t="s">
        <v>283</v>
      </c>
      <c r="C199" s="90" t="s">
        <v>72</v>
      </c>
      <c r="D199" s="89">
        <f>SUM(D200)</f>
        <v>28.5</v>
      </c>
      <c r="E199" s="89">
        <f>SUM(E200)</f>
        <v>28.5</v>
      </c>
      <c r="F199" s="89">
        <f>SUM(F200)</f>
        <v>15</v>
      </c>
    </row>
    <row r="200" spans="1:6" ht="31.5" customHeight="1" outlineLevel="6">
      <c r="A200" s="87" t="s">
        <v>75</v>
      </c>
      <c r="B200" s="86" t="s">
        <v>278</v>
      </c>
      <c r="C200" s="86" t="s">
        <v>72</v>
      </c>
      <c r="D200" s="85">
        <f>SUM(D201)</f>
        <v>28.5</v>
      </c>
      <c r="E200" s="85">
        <f>SUM(E201)</f>
        <v>28.5</v>
      </c>
      <c r="F200" s="85">
        <f>SUM(F201)</f>
        <v>15</v>
      </c>
    </row>
    <row r="201" spans="1:6" ht="268.5" customHeight="1" outlineLevel="6">
      <c r="A201" s="87" t="s">
        <v>282</v>
      </c>
      <c r="B201" s="86" t="s">
        <v>281</v>
      </c>
      <c r="C201" s="86" t="s">
        <v>72</v>
      </c>
      <c r="D201" s="85">
        <f>SUM(D202)</f>
        <v>28.5</v>
      </c>
      <c r="E201" s="85">
        <f>SUM(E202)</f>
        <v>28.5</v>
      </c>
      <c r="F201" s="85">
        <f>SUM(F202)</f>
        <v>15</v>
      </c>
    </row>
    <row r="202" spans="1:6" ht="32.25" customHeight="1" outlineLevel="6">
      <c r="A202" s="87" t="s">
        <v>71</v>
      </c>
      <c r="B202" s="86" t="s">
        <v>281</v>
      </c>
      <c r="C202" s="86" t="s">
        <v>70</v>
      </c>
      <c r="D202" s="85">
        <v>28.5</v>
      </c>
      <c r="E202" s="85">
        <v>28.5</v>
      </c>
      <c r="F202" s="85">
        <v>15</v>
      </c>
    </row>
    <row r="203" spans="1:6" ht="109.5" customHeight="1" outlineLevel="6">
      <c r="A203" s="91" t="s">
        <v>280</v>
      </c>
      <c r="B203" s="90" t="s">
        <v>279</v>
      </c>
      <c r="C203" s="90" t="s">
        <v>72</v>
      </c>
      <c r="D203" s="89">
        <f>SUM(D204)</f>
        <v>54.8</v>
      </c>
      <c r="E203" s="89">
        <f>SUM(E204)</f>
        <v>36.2</v>
      </c>
      <c r="F203" s="89">
        <f>SUM(F204)</f>
        <v>0</v>
      </c>
    </row>
    <row r="204" spans="1:6" ht="30.75" customHeight="1" outlineLevel="6">
      <c r="A204" s="87" t="s">
        <v>75</v>
      </c>
      <c r="B204" s="86" t="s">
        <v>278</v>
      </c>
      <c r="C204" s="86" t="s">
        <v>72</v>
      </c>
      <c r="D204" s="85">
        <f>SUM(D205)</f>
        <v>54.8</v>
      </c>
      <c r="E204" s="85">
        <f>SUM(E205)</f>
        <v>36.2</v>
      </c>
      <c r="F204" s="85">
        <f>SUM(F205)</f>
        <v>0</v>
      </c>
    </row>
    <row r="205" spans="1:6" ht="269.25" customHeight="1" outlineLevel="6">
      <c r="A205" s="87" t="s">
        <v>277</v>
      </c>
      <c r="B205" s="86" t="s">
        <v>276</v>
      </c>
      <c r="C205" s="86" t="s">
        <v>72</v>
      </c>
      <c r="D205" s="85">
        <f>SUM(D206)</f>
        <v>54.8</v>
      </c>
      <c r="E205" s="85">
        <f>SUM(E206)</f>
        <v>36.2</v>
      </c>
      <c r="F205" s="85">
        <f>SUM(F206)</f>
        <v>0</v>
      </c>
    </row>
    <row r="206" spans="1:6" ht="32.25" customHeight="1" outlineLevel="6">
      <c r="A206" s="87" t="s">
        <v>71</v>
      </c>
      <c r="B206" s="86" t="s">
        <v>276</v>
      </c>
      <c r="C206" s="86" t="s">
        <v>70</v>
      </c>
      <c r="D206" s="85">
        <v>54.8</v>
      </c>
      <c r="E206" s="85">
        <v>36.2</v>
      </c>
      <c r="F206" s="85"/>
    </row>
    <row r="207" spans="1:6" ht="66" customHeight="1">
      <c r="A207" s="92" t="s">
        <v>275</v>
      </c>
      <c r="B207" s="90" t="s">
        <v>274</v>
      </c>
      <c r="C207" s="90" t="s">
        <v>72</v>
      </c>
      <c r="D207" s="89">
        <f>SUM(D208)</f>
        <v>2407.8</v>
      </c>
      <c r="E207" s="89">
        <f>SUM(E208)</f>
        <v>2254.5</v>
      </c>
      <c r="F207" s="89">
        <f>SUM(F208)</f>
        <v>2519.4</v>
      </c>
    </row>
    <row r="208" spans="1:6" ht="123.75" customHeight="1" outlineLevel="1">
      <c r="A208" s="92" t="s">
        <v>273</v>
      </c>
      <c r="B208" s="90" t="s">
        <v>272</v>
      </c>
      <c r="C208" s="90" t="s">
        <v>72</v>
      </c>
      <c r="D208" s="89">
        <f>SUM(D209,D211,D213,D215)</f>
        <v>2407.8</v>
      </c>
      <c r="E208" s="89">
        <f>SUM(E209,E211,E213,E215)</f>
        <v>2254.5</v>
      </c>
      <c r="F208" s="89">
        <f>SUM(F209,F211,F213,F215)</f>
        <v>2519.4</v>
      </c>
    </row>
    <row r="209" spans="1:6" ht="172.5" customHeight="1" outlineLevel="4">
      <c r="A209" s="88" t="s">
        <v>271</v>
      </c>
      <c r="B209" s="86" t="s">
        <v>270</v>
      </c>
      <c r="C209" s="86" t="s">
        <v>72</v>
      </c>
      <c r="D209" s="85">
        <f>SUM(D210)</f>
        <v>2042.8</v>
      </c>
      <c r="E209" s="85">
        <f>SUM(E210)</f>
        <v>1954.5</v>
      </c>
      <c r="F209" s="85">
        <f>SUM(F210)</f>
        <v>2103.4</v>
      </c>
    </row>
    <row r="210" spans="1:6" ht="63" outlineLevel="6">
      <c r="A210" s="88" t="s">
        <v>69</v>
      </c>
      <c r="B210" s="86" t="s">
        <v>270</v>
      </c>
      <c r="C210" s="86" t="s">
        <v>67</v>
      </c>
      <c r="D210" s="85">
        <v>2042.8</v>
      </c>
      <c r="E210" s="85">
        <v>1954.5</v>
      </c>
      <c r="F210" s="85">
        <v>2103.4</v>
      </c>
    </row>
    <row r="211" spans="1:6" ht="171.75" customHeight="1" outlineLevel="5">
      <c r="A211" s="88" t="s">
        <v>269</v>
      </c>
      <c r="B211" s="86" t="s">
        <v>268</v>
      </c>
      <c r="C211" s="86" t="s">
        <v>72</v>
      </c>
      <c r="D211" s="85">
        <f>SUM(D212)</f>
        <v>140</v>
      </c>
      <c r="E211" s="85">
        <f>SUM(E212)</f>
        <v>140</v>
      </c>
      <c r="F211" s="85">
        <f>SUM(F212)</f>
        <v>126</v>
      </c>
    </row>
    <row r="212" spans="1:6" ht="63" outlineLevel="6">
      <c r="A212" s="88" t="s">
        <v>69</v>
      </c>
      <c r="B212" s="86" t="s">
        <v>268</v>
      </c>
      <c r="C212" s="86" t="s">
        <v>67</v>
      </c>
      <c r="D212" s="85">
        <v>140</v>
      </c>
      <c r="E212" s="85">
        <v>140</v>
      </c>
      <c r="F212" s="85">
        <v>126</v>
      </c>
    </row>
    <row r="213" spans="1:6" ht="155.25" customHeight="1" outlineLevel="5">
      <c r="A213" s="88" t="s">
        <v>267</v>
      </c>
      <c r="B213" s="86" t="s">
        <v>266</v>
      </c>
      <c r="C213" s="86" t="s">
        <v>72</v>
      </c>
      <c r="D213" s="85">
        <f>SUM(D214)</f>
        <v>5</v>
      </c>
      <c r="E213" s="85">
        <f>SUM(E214)</f>
        <v>0</v>
      </c>
      <c r="F213" s="85">
        <f>SUM(F214)</f>
        <v>0</v>
      </c>
    </row>
    <row r="214" spans="1:6" ht="63" outlineLevel="6">
      <c r="A214" s="88" t="s">
        <v>69</v>
      </c>
      <c r="B214" s="86" t="s">
        <v>266</v>
      </c>
      <c r="C214" s="86" t="s">
        <v>67</v>
      </c>
      <c r="D214" s="85">
        <v>5</v>
      </c>
      <c r="E214" s="85">
        <v>0</v>
      </c>
      <c r="F214" s="85">
        <v>0</v>
      </c>
    </row>
    <row r="215" spans="1:6" ht="139.5" customHeight="1" outlineLevel="5">
      <c r="A215" s="88" t="s">
        <v>265</v>
      </c>
      <c r="B215" s="86" t="s">
        <v>264</v>
      </c>
      <c r="C215" s="86" t="s">
        <v>72</v>
      </c>
      <c r="D215" s="85">
        <f>SUM(D216)</f>
        <v>220</v>
      </c>
      <c r="E215" s="85">
        <f>SUM(E216)</f>
        <v>160</v>
      </c>
      <c r="F215" s="85">
        <f>SUM(F216)</f>
        <v>290</v>
      </c>
    </row>
    <row r="216" spans="1:6" ht="32.25" customHeight="1" outlineLevel="6">
      <c r="A216" s="88" t="s">
        <v>71</v>
      </c>
      <c r="B216" s="86" t="s">
        <v>264</v>
      </c>
      <c r="C216" s="86" t="s">
        <v>70</v>
      </c>
      <c r="D216" s="85">
        <v>220</v>
      </c>
      <c r="E216" s="85">
        <v>160</v>
      </c>
      <c r="F216" s="85">
        <v>290</v>
      </c>
    </row>
    <row r="217" spans="1:6" ht="49.5" customHeight="1">
      <c r="A217" s="92" t="s">
        <v>263</v>
      </c>
      <c r="B217" s="90" t="s">
        <v>262</v>
      </c>
      <c r="C217" s="90" t="s">
        <v>72</v>
      </c>
      <c r="D217" s="89">
        <f>SUM(D218,D237,D244)</f>
        <v>543.8</v>
      </c>
      <c r="E217" s="89">
        <f>SUM(E218,E237,E244)</f>
        <v>561.1</v>
      </c>
      <c r="F217" s="89">
        <f>SUM(F218,F237,F244)</f>
        <v>630</v>
      </c>
    </row>
    <row r="218" spans="1:6" ht="97.5" customHeight="1" outlineLevel="1">
      <c r="A218" s="92" t="s">
        <v>261</v>
      </c>
      <c r="B218" s="90" t="s">
        <v>260</v>
      </c>
      <c r="C218" s="90" t="s">
        <v>72</v>
      </c>
      <c r="D218" s="89">
        <f>SUM(D219,D221,D223,D225,D227,D229,D231,D233)</f>
        <v>453.6</v>
      </c>
      <c r="E218" s="89">
        <f>SUM(E219,E221,E223,E225,E227,E229,E231,E233)</f>
        <v>466.8</v>
      </c>
      <c r="F218" s="89">
        <f>SUM(F219,F221,F223,F225,F227,F229,F231,F233)</f>
        <v>522.8</v>
      </c>
    </row>
    <row r="219" spans="1:6" ht="157.5" outlineLevel="5">
      <c r="A219" s="88" t="s">
        <v>259</v>
      </c>
      <c r="B219" s="86" t="s">
        <v>258</v>
      </c>
      <c r="C219" s="86" t="s">
        <v>72</v>
      </c>
      <c r="D219" s="85">
        <f>SUM(D220)</f>
        <v>30.8</v>
      </c>
      <c r="E219" s="85">
        <f>SUM(E220)</f>
        <v>30</v>
      </c>
      <c r="F219" s="85">
        <f>SUM(F220)</f>
        <v>51</v>
      </c>
    </row>
    <row r="220" spans="1:6" ht="33" customHeight="1" outlineLevel="6">
      <c r="A220" s="88" t="s">
        <v>71</v>
      </c>
      <c r="B220" s="86" t="s">
        <v>258</v>
      </c>
      <c r="C220" s="86" t="s">
        <v>70</v>
      </c>
      <c r="D220" s="85">
        <v>30.8</v>
      </c>
      <c r="E220" s="85">
        <v>30</v>
      </c>
      <c r="F220" s="85">
        <v>51</v>
      </c>
    </row>
    <row r="221" spans="1:6" ht="141.75" outlineLevel="5">
      <c r="A221" s="88" t="s">
        <v>257</v>
      </c>
      <c r="B221" s="86" t="s">
        <v>256</v>
      </c>
      <c r="C221" s="86" t="s">
        <v>72</v>
      </c>
      <c r="D221" s="85">
        <f>SUM(D222)</f>
        <v>13</v>
      </c>
      <c r="E221" s="85">
        <f>SUM(E222)</f>
        <v>20</v>
      </c>
      <c r="F221" s="85">
        <f>SUM(F222)</f>
        <v>35</v>
      </c>
    </row>
    <row r="222" spans="1:6" ht="31.5" customHeight="1" outlineLevel="6">
      <c r="A222" s="88" t="s">
        <v>71</v>
      </c>
      <c r="B222" s="86" t="s">
        <v>256</v>
      </c>
      <c r="C222" s="86" t="s">
        <v>70</v>
      </c>
      <c r="D222" s="85">
        <v>13</v>
      </c>
      <c r="E222" s="85">
        <v>20</v>
      </c>
      <c r="F222" s="85">
        <v>35</v>
      </c>
    </row>
    <row r="223" spans="1:6" ht="173.25" customHeight="1" outlineLevel="5">
      <c r="A223" s="88" t="s">
        <v>255</v>
      </c>
      <c r="B223" s="86" t="s">
        <v>254</v>
      </c>
      <c r="C223" s="86" t="s">
        <v>72</v>
      </c>
      <c r="D223" s="85">
        <f>SUM(D224)</f>
        <v>5</v>
      </c>
      <c r="E223" s="85">
        <f>SUM(E224)</f>
        <v>10</v>
      </c>
      <c r="F223" s="85">
        <f>SUM(F224)</f>
        <v>17</v>
      </c>
    </row>
    <row r="224" spans="1:6" ht="33" customHeight="1" outlineLevel="6">
      <c r="A224" s="88" t="s">
        <v>71</v>
      </c>
      <c r="B224" s="86" t="s">
        <v>254</v>
      </c>
      <c r="C224" s="86" t="s">
        <v>70</v>
      </c>
      <c r="D224" s="85">
        <v>5</v>
      </c>
      <c r="E224" s="85">
        <v>10</v>
      </c>
      <c r="F224" s="85">
        <v>17</v>
      </c>
    </row>
    <row r="225" spans="1:6" ht="140.25" customHeight="1" outlineLevel="5">
      <c r="A225" s="88" t="s">
        <v>253</v>
      </c>
      <c r="B225" s="86" t="s">
        <v>252</v>
      </c>
      <c r="C225" s="86" t="s">
        <v>72</v>
      </c>
      <c r="D225" s="85">
        <f>SUM(D226)</f>
        <v>3</v>
      </c>
      <c r="E225" s="85">
        <f>SUM(E226)</f>
        <v>6</v>
      </c>
      <c r="F225" s="85">
        <f>SUM(F226)</f>
        <v>10</v>
      </c>
    </row>
    <row r="226" spans="1:6" ht="31.5" customHeight="1" outlineLevel="6">
      <c r="A226" s="88" t="s">
        <v>71</v>
      </c>
      <c r="B226" s="86" t="s">
        <v>252</v>
      </c>
      <c r="C226" s="86" t="s">
        <v>70</v>
      </c>
      <c r="D226" s="85">
        <v>3</v>
      </c>
      <c r="E226" s="85">
        <v>6</v>
      </c>
      <c r="F226" s="85">
        <v>10</v>
      </c>
    </row>
    <row r="227" spans="1:6" ht="160.5" customHeight="1" outlineLevel="5">
      <c r="A227" s="88" t="s">
        <v>251</v>
      </c>
      <c r="B227" s="86" t="s">
        <v>250</v>
      </c>
      <c r="C227" s="86" t="s">
        <v>72</v>
      </c>
      <c r="D227" s="85">
        <f>SUM(D228)</f>
        <v>18</v>
      </c>
      <c r="E227" s="85">
        <f>SUM(E228)</f>
        <v>12</v>
      </c>
      <c r="F227" s="85">
        <f>SUM(F228)</f>
        <v>20</v>
      </c>
    </row>
    <row r="228" spans="1:6" ht="31.5" customHeight="1" outlineLevel="6">
      <c r="A228" s="88" t="s">
        <v>71</v>
      </c>
      <c r="B228" s="86" t="s">
        <v>250</v>
      </c>
      <c r="C228" s="86" t="s">
        <v>70</v>
      </c>
      <c r="D228" s="85">
        <v>18</v>
      </c>
      <c r="E228" s="85">
        <v>12</v>
      </c>
      <c r="F228" s="85">
        <v>20</v>
      </c>
    </row>
    <row r="229" spans="1:6" ht="189" outlineLevel="5">
      <c r="A229" s="88" t="s">
        <v>249</v>
      </c>
      <c r="B229" s="86" t="s">
        <v>248</v>
      </c>
      <c r="C229" s="86" t="s">
        <v>72</v>
      </c>
      <c r="D229" s="85">
        <f>SUM(D230)</f>
        <v>0</v>
      </c>
      <c r="E229" s="85">
        <f>SUM(E230)</f>
        <v>1</v>
      </c>
      <c r="F229" s="85">
        <f>SUM(F230)</f>
        <v>2</v>
      </c>
    </row>
    <row r="230" spans="1:6" ht="27" customHeight="1" outlineLevel="6">
      <c r="A230" s="88" t="s">
        <v>71</v>
      </c>
      <c r="B230" s="86" t="s">
        <v>248</v>
      </c>
      <c r="C230" s="86" t="s">
        <v>70</v>
      </c>
      <c r="D230" s="85"/>
      <c r="E230" s="85">
        <v>1</v>
      </c>
      <c r="F230" s="85">
        <v>2</v>
      </c>
    </row>
    <row r="231" spans="1:6" ht="156" customHeight="1" outlineLevel="5">
      <c r="A231" s="88" t="s">
        <v>247</v>
      </c>
      <c r="B231" s="86" t="s">
        <v>246</v>
      </c>
      <c r="C231" s="86" t="s">
        <v>72</v>
      </c>
      <c r="D231" s="85">
        <f>SUM(D232)</f>
        <v>0</v>
      </c>
      <c r="E231" s="85">
        <f>SUM(E232)</f>
        <v>1</v>
      </c>
      <c r="F231" s="85">
        <f>SUM(F232)</f>
        <v>1</v>
      </c>
    </row>
    <row r="232" spans="1:6" ht="33.75" customHeight="1" outlineLevel="6">
      <c r="A232" s="88" t="s">
        <v>71</v>
      </c>
      <c r="B232" s="86" t="s">
        <v>246</v>
      </c>
      <c r="C232" s="86" t="s">
        <v>70</v>
      </c>
      <c r="D232" s="85"/>
      <c r="E232" s="85">
        <v>1</v>
      </c>
      <c r="F232" s="85">
        <v>1</v>
      </c>
    </row>
    <row r="233" spans="1:6" ht="31.5" outlineLevel="2">
      <c r="A233" s="88" t="s">
        <v>75</v>
      </c>
      <c r="B233" s="86" t="s">
        <v>245</v>
      </c>
      <c r="C233" s="86" t="s">
        <v>72</v>
      </c>
      <c r="D233" s="85">
        <f>SUM(D234)</f>
        <v>383.8</v>
      </c>
      <c r="E233" s="85">
        <f>SUM(E234)</f>
        <v>386.8</v>
      </c>
      <c r="F233" s="85">
        <f>SUM(F234)</f>
        <v>386.8</v>
      </c>
    </row>
    <row r="234" spans="1:6" ht="156.75" customHeight="1" outlineLevel="5">
      <c r="A234" s="87" t="s">
        <v>244</v>
      </c>
      <c r="B234" s="86" t="s">
        <v>243</v>
      </c>
      <c r="C234" s="86" t="s">
        <v>72</v>
      </c>
      <c r="D234" s="85">
        <f>SUM(D235:D236)</f>
        <v>383.8</v>
      </c>
      <c r="E234" s="85">
        <f>SUM(E235:E236)</f>
        <v>386.8</v>
      </c>
      <c r="F234" s="85">
        <f>SUM(F235:F236)</f>
        <v>386.8</v>
      </c>
    </row>
    <row r="235" spans="1:6" ht="94.5" outlineLevel="6">
      <c r="A235" s="88" t="s">
        <v>131</v>
      </c>
      <c r="B235" s="86" t="s">
        <v>243</v>
      </c>
      <c r="C235" s="86" t="s">
        <v>130</v>
      </c>
      <c r="D235" s="85">
        <v>304.1</v>
      </c>
      <c r="E235" s="85">
        <v>304.6</v>
      </c>
      <c r="F235" s="85">
        <v>304.6</v>
      </c>
    </row>
    <row r="236" spans="1:6" ht="33" customHeight="1" outlineLevel="6">
      <c r="A236" s="88" t="s">
        <v>71</v>
      </c>
      <c r="B236" s="86" t="s">
        <v>243</v>
      </c>
      <c r="C236" s="86" t="s">
        <v>70</v>
      </c>
      <c r="D236" s="85">
        <v>79.7</v>
      </c>
      <c r="E236" s="85">
        <v>82.2</v>
      </c>
      <c r="F236" s="85">
        <v>82.2</v>
      </c>
    </row>
    <row r="237" spans="1:6" ht="142.5" customHeight="1" outlineLevel="1">
      <c r="A237" s="92" t="s">
        <v>242</v>
      </c>
      <c r="B237" s="90" t="s">
        <v>241</v>
      </c>
      <c r="C237" s="90" t="s">
        <v>72</v>
      </c>
      <c r="D237" s="89">
        <f>SUM(D238,D240,D242)</f>
        <v>14.7</v>
      </c>
      <c r="E237" s="89">
        <f>SUM(E238,E240,E242)</f>
        <v>20.3</v>
      </c>
      <c r="F237" s="89">
        <f>SUM(F238,F240,F242)</f>
        <v>33.2</v>
      </c>
    </row>
    <row r="238" spans="1:6" ht="173.25" outlineLevel="5">
      <c r="A238" s="88" t="s">
        <v>240</v>
      </c>
      <c r="B238" s="86" t="s">
        <v>239</v>
      </c>
      <c r="C238" s="86" t="s">
        <v>72</v>
      </c>
      <c r="D238" s="85">
        <f>SUM(D239)</f>
        <v>0</v>
      </c>
      <c r="E238" s="85">
        <f>SUM(E239)</f>
        <v>4</v>
      </c>
      <c r="F238" s="85">
        <f>SUM(F239)</f>
        <v>6</v>
      </c>
    </row>
    <row r="239" spans="1:6" ht="30.75" customHeight="1" outlineLevel="6">
      <c r="A239" s="88" t="s">
        <v>71</v>
      </c>
      <c r="B239" s="86" t="s">
        <v>239</v>
      </c>
      <c r="C239" s="86" t="s">
        <v>70</v>
      </c>
      <c r="D239" s="85"/>
      <c r="E239" s="85">
        <v>4</v>
      </c>
      <c r="F239" s="85">
        <v>6</v>
      </c>
    </row>
    <row r="240" spans="1:6" ht="186.75" customHeight="1" outlineLevel="4">
      <c r="A240" s="88" t="s">
        <v>238</v>
      </c>
      <c r="B240" s="86" t="s">
        <v>237</v>
      </c>
      <c r="C240" s="86" t="s">
        <v>72</v>
      </c>
      <c r="D240" s="85">
        <f>SUM(D241)</f>
        <v>14.7</v>
      </c>
      <c r="E240" s="85">
        <f>SUM(E241)</f>
        <v>15</v>
      </c>
      <c r="F240" s="85">
        <f>SUM(F241)</f>
        <v>22</v>
      </c>
    </row>
    <row r="241" spans="1:6" ht="33" customHeight="1" outlineLevel="6">
      <c r="A241" s="88" t="s">
        <v>71</v>
      </c>
      <c r="B241" s="86" t="s">
        <v>237</v>
      </c>
      <c r="C241" s="86" t="s">
        <v>70</v>
      </c>
      <c r="D241" s="85">
        <v>14.7</v>
      </c>
      <c r="E241" s="85">
        <v>15</v>
      </c>
      <c r="F241" s="85">
        <v>22</v>
      </c>
    </row>
    <row r="242" spans="1:6" ht="216.75" customHeight="1" outlineLevel="5">
      <c r="A242" s="88" t="s">
        <v>236</v>
      </c>
      <c r="B242" s="86" t="s">
        <v>235</v>
      </c>
      <c r="C242" s="86" t="s">
        <v>72</v>
      </c>
      <c r="D242" s="85">
        <f>SUM(D243)</f>
        <v>0</v>
      </c>
      <c r="E242" s="85">
        <f>SUM(E243)</f>
        <v>1.3</v>
      </c>
      <c r="F242" s="85">
        <f>SUM(F243)</f>
        <v>5.2</v>
      </c>
    </row>
    <row r="243" spans="1:6" ht="33" customHeight="1" outlineLevel="6">
      <c r="A243" s="88" t="s">
        <v>71</v>
      </c>
      <c r="B243" s="86" t="s">
        <v>235</v>
      </c>
      <c r="C243" s="86" t="s">
        <v>70</v>
      </c>
      <c r="D243" s="85"/>
      <c r="E243" s="85">
        <v>1.3</v>
      </c>
      <c r="F243" s="85">
        <v>5.2</v>
      </c>
    </row>
    <row r="244" spans="1:6" ht="129" outlineLevel="1">
      <c r="A244" s="92" t="s">
        <v>234</v>
      </c>
      <c r="B244" s="90" t="s">
        <v>233</v>
      </c>
      <c r="C244" s="90" t="s">
        <v>72</v>
      </c>
      <c r="D244" s="89">
        <f>SUM(D245,D248)</f>
        <v>75.5</v>
      </c>
      <c r="E244" s="89">
        <f>SUM(E245,E248)</f>
        <v>74</v>
      </c>
      <c r="F244" s="89">
        <f>SUM(F245,F248)</f>
        <v>74</v>
      </c>
    </row>
    <row r="245" spans="1:6" ht="189.75" customHeight="1" outlineLevel="5">
      <c r="A245" s="88" t="s">
        <v>232</v>
      </c>
      <c r="B245" s="86" t="s">
        <v>231</v>
      </c>
      <c r="C245" s="86" t="s">
        <v>72</v>
      </c>
      <c r="D245" s="85">
        <f>SUM(D246:D247)</f>
        <v>55.5</v>
      </c>
      <c r="E245" s="85">
        <f>SUM(E246:E247)</f>
        <v>54</v>
      </c>
      <c r="F245" s="85">
        <f>SUM(F246:F247)</f>
        <v>54</v>
      </c>
    </row>
    <row r="246" spans="1:6" ht="31.5" outlineLevel="6">
      <c r="A246" s="88" t="s">
        <v>163</v>
      </c>
      <c r="B246" s="86" t="s">
        <v>231</v>
      </c>
      <c r="C246" s="86" t="s">
        <v>161</v>
      </c>
      <c r="D246" s="85">
        <v>45</v>
      </c>
      <c r="E246" s="85">
        <v>54</v>
      </c>
      <c r="F246" s="85">
        <v>54</v>
      </c>
    </row>
    <row r="247" spans="1:6" ht="63" outlineLevel="6">
      <c r="A247" s="87" t="s">
        <v>69</v>
      </c>
      <c r="B247" s="86" t="s">
        <v>231</v>
      </c>
      <c r="C247" s="86" t="s">
        <v>67</v>
      </c>
      <c r="D247" s="85">
        <v>10.5</v>
      </c>
      <c r="E247" s="85"/>
      <c r="F247" s="85"/>
    </row>
    <row r="248" spans="1:6" ht="189.75" customHeight="1" outlineLevel="5">
      <c r="A248" s="88" t="s">
        <v>230</v>
      </c>
      <c r="B248" s="86" t="s">
        <v>229</v>
      </c>
      <c r="C248" s="86" t="s">
        <v>72</v>
      </c>
      <c r="D248" s="85">
        <f>SUM(D249)</f>
        <v>20</v>
      </c>
      <c r="E248" s="85">
        <f>SUM(E249)</f>
        <v>20</v>
      </c>
      <c r="F248" s="85">
        <f>SUM(F249)</f>
        <v>20</v>
      </c>
    </row>
    <row r="249" spans="1:6" ht="31.5" outlineLevel="6">
      <c r="A249" s="88" t="s">
        <v>163</v>
      </c>
      <c r="B249" s="86" t="s">
        <v>229</v>
      </c>
      <c r="C249" s="86" t="s">
        <v>161</v>
      </c>
      <c r="D249" s="85">
        <v>20</v>
      </c>
      <c r="E249" s="85">
        <v>20</v>
      </c>
      <c r="F249" s="85">
        <v>20</v>
      </c>
    </row>
    <row r="250" spans="1:6" ht="63">
      <c r="A250" s="92" t="s">
        <v>228</v>
      </c>
      <c r="B250" s="90" t="s">
        <v>227</v>
      </c>
      <c r="C250" s="90" t="s">
        <v>72</v>
      </c>
      <c r="D250" s="89">
        <f>SUM(D251,D254)</f>
        <v>759.9</v>
      </c>
      <c r="E250" s="89">
        <f>SUM(E251,E254)</f>
        <v>45</v>
      </c>
      <c r="F250" s="89">
        <f>SUM(F251,F254)</f>
        <v>45</v>
      </c>
    </row>
    <row r="251" spans="1:6" ht="173.25">
      <c r="A251" s="92" t="s">
        <v>226</v>
      </c>
      <c r="B251" s="90" t="s">
        <v>225</v>
      </c>
      <c r="C251" s="90" t="s">
        <v>72</v>
      </c>
      <c r="D251" s="89">
        <f>SUM(D253)</f>
        <v>759.9</v>
      </c>
      <c r="E251" s="89">
        <f>SUM(E253)</f>
        <v>0</v>
      </c>
      <c r="F251" s="89">
        <f>SUM(F253)</f>
        <v>0</v>
      </c>
    </row>
    <row r="252" spans="1:6" ht="204.75">
      <c r="A252" s="88" t="s">
        <v>224</v>
      </c>
      <c r="B252" s="86" t="s">
        <v>223</v>
      </c>
      <c r="C252" s="86" t="s">
        <v>72</v>
      </c>
      <c r="D252" s="85">
        <f>SUM(D253)</f>
        <v>759.9</v>
      </c>
      <c r="E252" s="85">
        <f>SUM(E253)</f>
        <v>0</v>
      </c>
      <c r="F252" s="85">
        <f>SUM(F253)</f>
        <v>0</v>
      </c>
    </row>
    <row r="253" spans="1:6" ht="28.5" customHeight="1">
      <c r="A253" s="88" t="s">
        <v>71</v>
      </c>
      <c r="B253" s="86" t="s">
        <v>223</v>
      </c>
      <c r="C253" s="86" t="s">
        <v>70</v>
      </c>
      <c r="D253" s="85">
        <v>759.9</v>
      </c>
      <c r="E253" s="85"/>
      <c r="F253" s="85"/>
    </row>
    <row r="254" spans="1:6" ht="110.25" outlineLevel="1">
      <c r="A254" s="92" t="s">
        <v>222</v>
      </c>
      <c r="B254" s="90" t="s">
        <v>221</v>
      </c>
      <c r="C254" s="90" t="s">
        <v>72</v>
      </c>
      <c r="D254" s="89">
        <f>SUM(D255,D257,D259,D261)</f>
        <v>0</v>
      </c>
      <c r="E254" s="89">
        <f>SUM(E255,E257,E259,E261)</f>
        <v>45</v>
      </c>
      <c r="F254" s="89">
        <f>SUM(F255,F257,F259,F261)</f>
        <v>45</v>
      </c>
    </row>
    <row r="255" spans="1:6" ht="173.25" outlineLevel="5">
      <c r="A255" s="88" t="s">
        <v>220</v>
      </c>
      <c r="B255" s="86" t="s">
        <v>219</v>
      </c>
      <c r="C255" s="86" t="s">
        <v>72</v>
      </c>
      <c r="D255" s="85">
        <f>SUM(D256)</f>
        <v>0</v>
      </c>
      <c r="E255" s="85">
        <f>SUM(E256)</f>
        <v>5</v>
      </c>
      <c r="F255" s="85">
        <f>SUM(F256)</f>
        <v>5</v>
      </c>
    </row>
    <row r="256" spans="1:6" ht="33" customHeight="1" outlineLevel="6">
      <c r="A256" s="88" t="s">
        <v>71</v>
      </c>
      <c r="B256" s="86" t="s">
        <v>219</v>
      </c>
      <c r="C256" s="86" t="s">
        <v>70</v>
      </c>
      <c r="D256" s="85"/>
      <c r="E256" s="85">
        <v>5</v>
      </c>
      <c r="F256" s="85">
        <v>5</v>
      </c>
    </row>
    <row r="257" spans="1:6" ht="157.5" outlineLevel="5">
      <c r="A257" s="88" t="s">
        <v>218</v>
      </c>
      <c r="B257" s="86" t="s">
        <v>217</v>
      </c>
      <c r="C257" s="86" t="s">
        <v>72</v>
      </c>
      <c r="D257" s="85">
        <f>SUM(D258)</f>
        <v>0</v>
      </c>
      <c r="E257" s="85">
        <f>SUM(E258)</f>
        <v>10</v>
      </c>
      <c r="F257" s="85">
        <f>SUM(F258)</f>
        <v>10</v>
      </c>
    </row>
    <row r="258" spans="1:6" ht="32.25" customHeight="1" outlineLevel="6">
      <c r="A258" s="88" t="s">
        <v>71</v>
      </c>
      <c r="B258" s="86" t="s">
        <v>217</v>
      </c>
      <c r="C258" s="86" t="s">
        <v>70</v>
      </c>
      <c r="D258" s="85"/>
      <c r="E258" s="85">
        <v>10</v>
      </c>
      <c r="F258" s="85">
        <v>10</v>
      </c>
    </row>
    <row r="259" spans="1:6" ht="189" customHeight="1" outlineLevel="5">
      <c r="A259" s="88" t="s">
        <v>216</v>
      </c>
      <c r="B259" s="86" t="s">
        <v>215</v>
      </c>
      <c r="C259" s="86" t="s">
        <v>72</v>
      </c>
      <c r="D259" s="85">
        <f>SUM(D260)</f>
        <v>0</v>
      </c>
      <c r="E259" s="85">
        <f>SUM(E260)</f>
        <v>10</v>
      </c>
      <c r="F259" s="85">
        <f>SUM(F260)</f>
        <v>10</v>
      </c>
    </row>
    <row r="260" spans="1:6" ht="15.75" outlineLevel="6">
      <c r="A260" s="88" t="s">
        <v>107</v>
      </c>
      <c r="B260" s="86" t="s">
        <v>215</v>
      </c>
      <c r="C260" s="86" t="s">
        <v>105</v>
      </c>
      <c r="D260" s="85"/>
      <c r="E260" s="85">
        <v>10</v>
      </c>
      <c r="F260" s="85">
        <v>10</v>
      </c>
    </row>
    <row r="261" spans="1:6" ht="189" outlineLevel="5">
      <c r="A261" s="88" t="s">
        <v>214</v>
      </c>
      <c r="B261" s="86" t="s">
        <v>213</v>
      </c>
      <c r="C261" s="86" t="s">
        <v>72</v>
      </c>
      <c r="D261" s="85">
        <f>SUM(D262)</f>
        <v>0</v>
      </c>
      <c r="E261" s="85">
        <f>SUM(E262)</f>
        <v>20</v>
      </c>
      <c r="F261" s="85">
        <f>SUM(F262)</f>
        <v>20</v>
      </c>
    </row>
    <row r="262" spans="1:6" ht="15.75" outlineLevel="6">
      <c r="A262" s="88" t="s">
        <v>107</v>
      </c>
      <c r="B262" s="86" t="s">
        <v>213</v>
      </c>
      <c r="C262" s="86" t="s">
        <v>105</v>
      </c>
      <c r="D262" s="85"/>
      <c r="E262" s="85">
        <v>20</v>
      </c>
      <c r="F262" s="85">
        <v>20</v>
      </c>
    </row>
    <row r="263" spans="1:6" ht="63">
      <c r="A263" s="92" t="s">
        <v>212</v>
      </c>
      <c r="B263" s="90" t="s">
        <v>211</v>
      </c>
      <c r="C263" s="90" t="s">
        <v>72</v>
      </c>
      <c r="D263" s="98">
        <f>SUM(D264,D276)</f>
        <v>33094.289000000004</v>
      </c>
      <c r="E263" s="89">
        <f>SUM(E264,E276)</f>
        <v>7137.6</v>
      </c>
      <c r="F263" s="89">
        <f>SUM(F264,F276)</f>
        <v>7747.8</v>
      </c>
    </row>
    <row r="264" spans="1:6" ht="110.25" outlineLevel="1">
      <c r="A264" s="92" t="s">
        <v>210</v>
      </c>
      <c r="B264" s="90" t="s">
        <v>209</v>
      </c>
      <c r="C264" s="90" t="s">
        <v>72</v>
      </c>
      <c r="D264" s="98">
        <f>SUM(D265,D267,D269,D271)</f>
        <v>31894.289</v>
      </c>
      <c r="E264" s="89">
        <f>SUM(E265,E267,E269,E271)</f>
        <v>6137.6</v>
      </c>
      <c r="F264" s="89">
        <f>SUM(F265,F267,F269,F271)</f>
        <v>6747.8</v>
      </c>
    </row>
    <row r="265" spans="1:6" ht="142.5" customHeight="1" outlineLevel="5">
      <c r="A265" s="88" t="s">
        <v>208</v>
      </c>
      <c r="B265" s="86" t="s">
        <v>207</v>
      </c>
      <c r="C265" s="86" t="s">
        <v>72</v>
      </c>
      <c r="D265" s="97">
        <f>SUM(D266)</f>
        <v>630.5289</v>
      </c>
      <c r="E265" s="85">
        <f>SUM(E266)</f>
        <v>0</v>
      </c>
      <c r="F265" s="85">
        <f>SUM(F266)</f>
        <v>0</v>
      </c>
    </row>
    <row r="266" spans="1:6" ht="33" customHeight="1" outlineLevel="6">
      <c r="A266" s="88" t="s">
        <v>71</v>
      </c>
      <c r="B266" s="86" t="s">
        <v>207</v>
      </c>
      <c r="C266" s="86" t="s">
        <v>70</v>
      </c>
      <c r="D266" s="97">
        <v>630.5289</v>
      </c>
      <c r="E266" s="85">
        <v>0</v>
      </c>
      <c r="F266" s="85">
        <v>0</v>
      </c>
    </row>
    <row r="267" spans="1:6" ht="126.75" customHeight="1" outlineLevel="5">
      <c r="A267" s="88" t="s">
        <v>206</v>
      </c>
      <c r="B267" s="86" t="s">
        <v>205</v>
      </c>
      <c r="C267" s="86" t="s">
        <v>72</v>
      </c>
      <c r="D267" s="85">
        <f>SUM(D268)</f>
        <v>3802.61</v>
      </c>
      <c r="E267" s="85">
        <f>SUM(E268)</f>
        <v>5337.6</v>
      </c>
      <c r="F267" s="85">
        <f>SUM(F268)</f>
        <v>5947.8</v>
      </c>
    </row>
    <row r="268" spans="1:6" ht="31.5" customHeight="1" outlineLevel="6">
      <c r="A268" s="88" t="s">
        <v>71</v>
      </c>
      <c r="B268" s="86" t="s">
        <v>205</v>
      </c>
      <c r="C268" s="86" t="s">
        <v>70</v>
      </c>
      <c r="D268" s="85">
        <v>3802.61</v>
      </c>
      <c r="E268" s="85">
        <v>5337.6</v>
      </c>
      <c r="F268" s="85">
        <v>5947.8</v>
      </c>
    </row>
    <row r="269" spans="1:6" ht="159.75" customHeight="1" outlineLevel="5">
      <c r="A269" s="88" t="s">
        <v>204</v>
      </c>
      <c r="B269" s="86" t="s">
        <v>203</v>
      </c>
      <c r="C269" s="86" t="s">
        <v>72</v>
      </c>
      <c r="D269" s="85">
        <f>SUM(D270)</f>
        <v>815.6</v>
      </c>
      <c r="E269" s="85">
        <f>SUM(E270)</f>
        <v>800</v>
      </c>
      <c r="F269" s="85">
        <f>SUM(F270)</f>
        <v>800</v>
      </c>
    </row>
    <row r="270" spans="1:6" ht="32.25" customHeight="1" outlineLevel="6">
      <c r="A270" s="88" t="s">
        <v>71</v>
      </c>
      <c r="B270" s="86" t="s">
        <v>203</v>
      </c>
      <c r="C270" s="86" t="s">
        <v>70</v>
      </c>
      <c r="D270" s="85">
        <v>815.6</v>
      </c>
      <c r="E270" s="85">
        <v>800</v>
      </c>
      <c r="F270" s="85">
        <v>800</v>
      </c>
    </row>
    <row r="271" spans="1:6" ht="32.25" customHeight="1" outlineLevel="6">
      <c r="A271" s="88" t="s">
        <v>75</v>
      </c>
      <c r="B271" s="86" t="s">
        <v>202</v>
      </c>
      <c r="C271" s="86" t="s">
        <v>72</v>
      </c>
      <c r="D271" s="97">
        <f>SUM(D272,D274)</f>
        <v>26645.5501</v>
      </c>
      <c r="E271" s="85">
        <f>SUM(E272,E274)</f>
        <v>0</v>
      </c>
      <c r="F271" s="85">
        <f>SUM(F272,F274)</f>
        <v>0</v>
      </c>
    </row>
    <row r="272" spans="1:6" ht="190.5" customHeight="1" outlineLevel="6">
      <c r="A272" s="87" t="s">
        <v>201</v>
      </c>
      <c r="B272" s="86" t="s">
        <v>200</v>
      </c>
      <c r="C272" s="86" t="s">
        <v>72</v>
      </c>
      <c r="D272" s="85">
        <f>SUM(D273)</f>
        <v>24397</v>
      </c>
      <c r="E272" s="85">
        <f>SUM(E273)</f>
        <v>0</v>
      </c>
      <c r="F272" s="85">
        <f>SUM(F273)</f>
        <v>0</v>
      </c>
    </row>
    <row r="273" spans="1:6" ht="32.25" customHeight="1" outlineLevel="6">
      <c r="A273" s="88" t="s">
        <v>71</v>
      </c>
      <c r="B273" s="86" t="s">
        <v>200</v>
      </c>
      <c r="C273" s="86" t="s">
        <v>70</v>
      </c>
      <c r="D273" s="85">
        <v>24397</v>
      </c>
      <c r="E273" s="85"/>
      <c r="F273" s="85"/>
    </row>
    <row r="274" spans="1:6" ht="156" customHeight="1" outlineLevel="6">
      <c r="A274" s="88" t="s">
        <v>199</v>
      </c>
      <c r="B274" s="86" t="s">
        <v>198</v>
      </c>
      <c r="C274" s="86" t="s">
        <v>72</v>
      </c>
      <c r="D274" s="97">
        <f>SUM(D275)</f>
        <v>2248.5501</v>
      </c>
      <c r="E274" s="85">
        <f>SUM(E275)</f>
        <v>0</v>
      </c>
      <c r="F274" s="85">
        <f>SUM(F275)</f>
        <v>0</v>
      </c>
    </row>
    <row r="275" spans="1:6" ht="32.25" customHeight="1" outlineLevel="6">
      <c r="A275" s="88" t="s">
        <v>71</v>
      </c>
      <c r="B275" s="86" t="s">
        <v>198</v>
      </c>
      <c r="C275" s="86" t="s">
        <v>70</v>
      </c>
      <c r="D275" s="97">
        <v>2248.5501</v>
      </c>
      <c r="E275" s="85"/>
      <c r="F275" s="85"/>
    </row>
    <row r="276" spans="1:6" ht="110.25" customHeight="1" outlineLevel="1">
      <c r="A276" s="92" t="s">
        <v>197</v>
      </c>
      <c r="B276" s="90" t="s">
        <v>196</v>
      </c>
      <c r="C276" s="90" t="s">
        <v>72</v>
      </c>
      <c r="D276" s="89">
        <f>SUM(D277)</f>
        <v>1200</v>
      </c>
      <c r="E276" s="89">
        <f>SUM(E277)</f>
        <v>1000</v>
      </c>
      <c r="F276" s="89">
        <f>SUM(F277)</f>
        <v>1000</v>
      </c>
    </row>
    <row r="277" spans="1:6" ht="186" customHeight="1" outlineLevel="5">
      <c r="A277" s="88" t="s">
        <v>195</v>
      </c>
      <c r="B277" s="86" t="s">
        <v>194</v>
      </c>
      <c r="C277" s="86" t="s">
        <v>72</v>
      </c>
      <c r="D277" s="85">
        <f>SUM(D278)</f>
        <v>1200</v>
      </c>
      <c r="E277" s="85">
        <f>SUM(E278)</f>
        <v>1000</v>
      </c>
      <c r="F277" s="85">
        <f>SUM(F278)</f>
        <v>1000</v>
      </c>
    </row>
    <row r="278" spans="1:6" ht="15.75" outlineLevel="6">
      <c r="A278" s="88" t="s">
        <v>107</v>
      </c>
      <c r="B278" s="86" t="s">
        <v>194</v>
      </c>
      <c r="C278" s="86" t="s">
        <v>105</v>
      </c>
      <c r="D278" s="85">
        <v>1200</v>
      </c>
      <c r="E278" s="85">
        <v>1000</v>
      </c>
      <c r="F278" s="85">
        <v>1000</v>
      </c>
    </row>
    <row r="279" spans="1:6" ht="78.75" customHeight="1">
      <c r="A279" s="92" t="s">
        <v>193</v>
      </c>
      <c r="B279" s="90" t="s">
        <v>192</v>
      </c>
      <c r="C279" s="90" t="s">
        <v>72</v>
      </c>
      <c r="D279" s="89">
        <f>SUM(D280)</f>
        <v>1658.8</v>
      </c>
      <c r="E279" s="89">
        <f>SUM(E280)</f>
        <v>1642.5</v>
      </c>
      <c r="F279" s="89">
        <f>SUM(F280)</f>
        <v>1677.8</v>
      </c>
    </row>
    <row r="280" spans="1:6" ht="158.25" customHeight="1" outlineLevel="1">
      <c r="A280" s="92" t="s">
        <v>191</v>
      </c>
      <c r="B280" s="90" t="s">
        <v>190</v>
      </c>
      <c r="C280" s="90" t="s">
        <v>72</v>
      </c>
      <c r="D280" s="89">
        <f>SUM(D281)</f>
        <v>1658.8</v>
      </c>
      <c r="E280" s="89">
        <f>SUM(E281)</f>
        <v>1642.5</v>
      </c>
      <c r="F280" s="89">
        <f>SUM(F281)</f>
        <v>1677.8</v>
      </c>
    </row>
    <row r="281" spans="1:6" ht="189.75" customHeight="1" outlineLevel="5">
      <c r="A281" s="88" t="s">
        <v>189</v>
      </c>
      <c r="B281" s="86" t="s">
        <v>188</v>
      </c>
      <c r="C281" s="86" t="s">
        <v>72</v>
      </c>
      <c r="D281" s="85">
        <f>SUM(D282:D284)</f>
        <v>1658.8</v>
      </c>
      <c r="E281" s="85">
        <f>SUM(E282:E284)</f>
        <v>1642.5</v>
      </c>
      <c r="F281" s="85">
        <f>SUM(F282:F284)</f>
        <v>1677.8</v>
      </c>
    </row>
    <row r="282" spans="1:6" ht="94.5" outlineLevel="6">
      <c r="A282" s="88" t="s">
        <v>131</v>
      </c>
      <c r="B282" s="86" t="s">
        <v>188</v>
      </c>
      <c r="C282" s="86" t="s">
        <v>130</v>
      </c>
      <c r="D282" s="85">
        <v>1577.9</v>
      </c>
      <c r="E282" s="85">
        <v>1516</v>
      </c>
      <c r="F282" s="85">
        <v>1516</v>
      </c>
    </row>
    <row r="283" spans="1:6" ht="33" customHeight="1" outlineLevel="6">
      <c r="A283" s="88" t="s">
        <v>71</v>
      </c>
      <c r="B283" s="86" t="s">
        <v>188</v>
      </c>
      <c r="C283" s="86" t="s">
        <v>70</v>
      </c>
      <c r="D283" s="85">
        <v>79.8</v>
      </c>
      <c r="E283" s="85">
        <v>124.5</v>
      </c>
      <c r="F283" s="85">
        <v>159.8</v>
      </c>
    </row>
    <row r="284" spans="1:6" ht="15.75" outlineLevel="6">
      <c r="A284" s="88" t="s">
        <v>107</v>
      </c>
      <c r="B284" s="86" t="s">
        <v>188</v>
      </c>
      <c r="C284" s="86" t="s">
        <v>105</v>
      </c>
      <c r="D284" s="85">
        <v>1.1</v>
      </c>
      <c r="E284" s="85">
        <v>2</v>
      </c>
      <c r="F284" s="85">
        <v>2</v>
      </c>
    </row>
    <row r="285" spans="1:6" ht="94.5">
      <c r="A285" s="92" t="s">
        <v>187</v>
      </c>
      <c r="B285" s="90" t="s">
        <v>186</v>
      </c>
      <c r="C285" s="90" t="s">
        <v>72</v>
      </c>
      <c r="D285" s="94">
        <f>SUM(D286,D289)</f>
        <v>3680.277</v>
      </c>
      <c r="E285" s="89">
        <f>SUM(E286,E289)</f>
        <v>3804.5</v>
      </c>
      <c r="F285" s="89">
        <f>SUM(F286,F289)</f>
        <v>3901.6</v>
      </c>
    </row>
    <row r="286" spans="1:6" ht="157.5" outlineLevel="1">
      <c r="A286" s="92" t="s">
        <v>185</v>
      </c>
      <c r="B286" s="90" t="s">
        <v>184</v>
      </c>
      <c r="C286" s="90" t="s">
        <v>72</v>
      </c>
      <c r="D286" s="94">
        <f>SUM(D287)</f>
        <v>39.577</v>
      </c>
      <c r="E286" s="89">
        <f>SUM(E287)</f>
        <v>200</v>
      </c>
      <c r="F286" s="89">
        <f>SUM(F287)</f>
        <v>200</v>
      </c>
    </row>
    <row r="287" spans="1:6" ht="174" customHeight="1" outlineLevel="5">
      <c r="A287" s="88" t="s">
        <v>183</v>
      </c>
      <c r="B287" s="86" t="s">
        <v>182</v>
      </c>
      <c r="C287" s="86" t="s">
        <v>72</v>
      </c>
      <c r="D287" s="93">
        <f>SUM(D288)</f>
        <v>39.577</v>
      </c>
      <c r="E287" s="85">
        <f>SUM(E288)</f>
        <v>200</v>
      </c>
      <c r="F287" s="85">
        <f>SUM(F288)</f>
        <v>200</v>
      </c>
    </row>
    <row r="288" spans="1:6" ht="15.75" outlineLevel="6">
      <c r="A288" s="88" t="s">
        <v>107</v>
      </c>
      <c r="B288" s="86" t="s">
        <v>182</v>
      </c>
      <c r="C288" s="86" t="s">
        <v>105</v>
      </c>
      <c r="D288" s="93">
        <v>39.577</v>
      </c>
      <c r="E288" s="85">
        <v>200</v>
      </c>
      <c r="F288" s="85">
        <v>200</v>
      </c>
    </row>
    <row r="289" spans="1:6" ht="157.5" outlineLevel="1">
      <c r="A289" s="92" t="s">
        <v>181</v>
      </c>
      <c r="B289" s="90" t="s">
        <v>180</v>
      </c>
      <c r="C289" s="90" t="s">
        <v>72</v>
      </c>
      <c r="D289" s="89">
        <f>SUM(D290)</f>
        <v>3640.7</v>
      </c>
      <c r="E289" s="89">
        <f>SUM(E290)</f>
        <v>3604.5</v>
      </c>
      <c r="F289" s="89">
        <f>SUM(F290)</f>
        <v>3701.6</v>
      </c>
    </row>
    <row r="290" spans="1:6" ht="185.25" customHeight="1" outlineLevel="5">
      <c r="A290" s="88" t="s">
        <v>179</v>
      </c>
      <c r="B290" s="86" t="s">
        <v>178</v>
      </c>
      <c r="C290" s="86" t="s">
        <v>72</v>
      </c>
      <c r="D290" s="85">
        <f>SUM(D291:D293)</f>
        <v>3640.7</v>
      </c>
      <c r="E290" s="85">
        <f>SUM(E291:E293)</f>
        <v>3604.5</v>
      </c>
      <c r="F290" s="85">
        <f>SUM(F291:F293)</f>
        <v>3701.6</v>
      </c>
    </row>
    <row r="291" spans="1:6" ht="94.5" outlineLevel="6">
      <c r="A291" s="88" t="s">
        <v>131</v>
      </c>
      <c r="B291" s="86" t="s">
        <v>178</v>
      </c>
      <c r="C291" s="86" t="s">
        <v>130</v>
      </c>
      <c r="D291" s="85">
        <v>3354.5</v>
      </c>
      <c r="E291" s="85">
        <v>3351.5</v>
      </c>
      <c r="F291" s="85">
        <v>3354.5</v>
      </c>
    </row>
    <row r="292" spans="1:6" ht="33" customHeight="1" outlineLevel="6">
      <c r="A292" s="88" t="s">
        <v>71</v>
      </c>
      <c r="B292" s="86" t="s">
        <v>178</v>
      </c>
      <c r="C292" s="86" t="s">
        <v>70</v>
      </c>
      <c r="D292" s="85">
        <v>285.2</v>
      </c>
      <c r="E292" s="85">
        <v>251</v>
      </c>
      <c r="F292" s="85">
        <v>345.1</v>
      </c>
    </row>
    <row r="293" spans="1:6" ht="15.75" outlineLevel="6">
      <c r="A293" s="88" t="s">
        <v>107</v>
      </c>
      <c r="B293" s="86" t="s">
        <v>178</v>
      </c>
      <c r="C293" s="86" t="s">
        <v>105</v>
      </c>
      <c r="D293" s="85">
        <v>1</v>
      </c>
      <c r="E293" s="85">
        <v>2</v>
      </c>
      <c r="F293" s="85">
        <v>2</v>
      </c>
    </row>
    <row r="294" spans="1:6" ht="63">
      <c r="A294" s="92" t="s">
        <v>177</v>
      </c>
      <c r="B294" s="90" t="s">
        <v>176</v>
      </c>
      <c r="C294" s="90" t="s">
        <v>72</v>
      </c>
      <c r="D294" s="96">
        <f>SUM(D295,D303,D306,D315,D322,D327)</f>
        <v>18152.823149999997</v>
      </c>
      <c r="E294" s="89">
        <f>SUM(E295,E303,E306,E315,E322,E327)</f>
        <v>17772.4</v>
      </c>
      <c r="F294" s="89">
        <f>SUM(F295,F303,F306,F315,F322,F327)</f>
        <v>19127</v>
      </c>
    </row>
    <row r="295" spans="1:6" ht="94.5" outlineLevel="1">
      <c r="A295" s="92" t="s">
        <v>175</v>
      </c>
      <c r="B295" s="90" t="s">
        <v>174</v>
      </c>
      <c r="C295" s="90" t="s">
        <v>72</v>
      </c>
      <c r="D295" s="89">
        <f>SUM(D296,D298,D301)</f>
        <v>57.6</v>
      </c>
      <c r="E295" s="89">
        <f>SUM(E296,E301)</f>
        <v>78</v>
      </c>
      <c r="F295" s="89">
        <f>SUM(F296,F301)</f>
        <v>78</v>
      </c>
    </row>
    <row r="296" spans="1:6" ht="144" customHeight="1" outlineLevel="5">
      <c r="A296" s="88" t="s">
        <v>173</v>
      </c>
      <c r="B296" s="86" t="s">
        <v>172</v>
      </c>
      <c r="C296" s="86" t="s">
        <v>72</v>
      </c>
      <c r="D296" s="85">
        <f>SUM(D297)</f>
        <v>10</v>
      </c>
      <c r="E296" s="85">
        <f>SUM(E297)</f>
        <v>60</v>
      </c>
      <c r="F296" s="85">
        <f>SUM(F297)</f>
        <v>60</v>
      </c>
    </row>
    <row r="297" spans="1:6" ht="31.5" customHeight="1" outlineLevel="6">
      <c r="A297" s="88" t="s">
        <v>71</v>
      </c>
      <c r="B297" s="86" t="s">
        <v>172</v>
      </c>
      <c r="C297" s="86" t="s">
        <v>70</v>
      </c>
      <c r="D297" s="85">
        <v>10</v>
      </c>
      <c r="E297" s="85">
        <v>60</v>
      </c>
      <c r="F297" s="85">
        <v>60</v>
      </c>
    </row>
    <row r="298" spans="1:6" ht="31.5" customHeight="1" outlineLevel="6">
      <c r="A298" s="88" t="s">
        <v>75</v>
      </c>
      <c r="B298" s="86" t="s">
        <v>171</v>
      </c>
      <c r="C298" s="86" t="s">
        <v>72</v>
      </c>
      <c r="D298" s="85">
        <f>SUM(D299)</f>
        <v>30</v>
      </c>
      <c r="E298" s="85">
        <f>SUM(E299)</f>
        <v>0</v>
      </c>
      <c r="F298" s="85">
        <f>SUM(F299)</f>
        <v>0</v>
      </c>
    </row>
    <row r="299" spans="1:6" ht="251.25" customHeight="1" outlineLevel="6">
      <c r="A299" s="87" t="s">
        <v>170</v>
      </c>
      <c r="B299" s="86" t="s">
        <v>169</v>
      </c>
      <c r="C299" s="86" t="s">
        <v>72</v>
      </c>
      <c r="D299" s="85">
        <f>SUM(D300)</f>
        <v>30</v>
      </c>
      <c r="E299" s="85">
        <f>SUM(E300)</f>
        <v>0</v>
      </c>
      <c r="F299" s="85">
        <f>SUM(F300)</f>
        <v>0</v>
      </c>
    </row>
    <row r="300" spans="1:6" ht="31.5" customHeight="1" outlineLevel="6">
      <c r="A300" s="88" t="s">
        <v>71</v>
      </c>
      <c r="B300" s="86" t="s">
        <v>169</v>
      </c>
      <c r="C300" s="86" t="s">
        <v>70</v>
      </c>
      <c r="D300" s="85">
        <v>30</v>
      </c>
      <c r="E300" s="85"/>
      <c r="F300" s="85"/>
    </row>
    <row r="301" spans="1:6" ht="124.5" customHeight="1" outlineLevel="5">
      <c r="A301" s="88" t="s">
        <v>168</v>
      </c>
      <c r="B301" s="86" t="s">
        <v>167</v>
      </c>
      <c r="C301" s="86" t="s">
        <v>72</v>
      </c>
      <c r="D301" s="85">
        <f>SUM(D302)</f>
        <v>17.6</v>
      </c>
      <c r="E301" s="85">
        <f>SUM(E302)</f>
        <v>18</v>
      </c>
      <c r="F301" s="85">
        <f>SUM(F302)</f>
        <v>18</v>
      </c>
    </row>
    <row r="302" spans="1:6" ht="17.25" customHeight="1" outlineLevel="6">
      <c r="A302" s="88" t="s">
        <v>107</v>
      </c>
      <c r="B302" s="86" t="s">
        <v>167</v>
      </c>
      <c r="C302" s="86" t="s">
        <v>105</v>
      </c>
      <c r="D302" s="85">
        <v>17.6</v>
      </c>
      <c r="E302" s="85">
        <v>18</v>
      </c>
      <c r="F302" s="85">
        <v>18</v>
      </c>
    </row>
    <row r="303" spans="1:6" ht="94.5" outlineLevel="1">
      <c r="A303" s="92" t="s">
        <v>166</v>
      </c>
      <c r="B303" s="90" t="s">
        <v>165</v>
      </c>
      <c r="C303" s="90" t="s">
        <v>72</v>
      </c>
      <c r="D303" s="89">
        <f>SUM(D304)</f>
        <v>582.5</v>
      </c>
      <c r="E303" s="89">
        <f>SUM(E304)</f>
        <v>692.5</v>
      </c>
      <c r="F303" s="89">
        <f>SUM(F304)</f>
        <v>692.5</v>
      </c>
    </row>
    <row r="304" spans="1:6" ht="156" customHeight="1" outlineLevel="5">
      <c r="A304" s="88" t="s">
        <v>164</v>
      </c>
      <c r="B304" s="86" t="s">
        <v>162</v>
      </c>
      <c r="C304" s="86" t="s">
        <v>72</v>
      </c>
      <c r="D304" s="85">
        <f>SUM(D305)</f>
        <v>582.5</v>
      </c>
      <c r="E304" s="85">
        <f>SUM(E305)</f>
        <v>692.5</v>
      </c>
      <c r="F304" s="85">
        <f>SUM(F305)</f>
        <v>692.5</v>
      </c>
    </row>
    <row r="305" spans="1:6" ht="31.5" outlineLevel="6">
      <c r="A305" s="88" t="s">
        <v>163</v>
      </c>
      <c r="B305" s="86" t="s">
        <v>162</v>
      </c>
      <c r="C305" s="86" t="s">
        <v>161</v>
      </c>
      <c r="D305" s="85">
        <v>582.5</v>
      </c>
      <c r="E305" s="85">
        <v>692.5</v>
      </c>
      <c r="F305" s="85">
        <v>692.5</v>
      </c>
    </row>
    <row r="306" spans="1:6" ht="110.25" outlineLevel="1">
      <c r="A306" s="92" t="s">
        <v>160</v>
      </c>
      <c r="B306" s="90" t="s">
        <v>159</v>
      </c>
      <c r="C306" s="90" t="s">
        <v>72</v>
      </c>
      <c r="D306" s="89">
        <f>SUM(D307,D309,D311,D313)</f>
        <v>275.7</v>
      </c>
      <c r="E306" s="89">
        <f>SUM(E307,E309,E311,E313)</f>
        <v>361.7</v>
      </c>
      <c r="F306" s="89">
        <f>SUM(F307,F309,F311,F313)</f>
        <v>567.9000000000001</v>
      </c>
    </row>
    <row r="307" spans="1:6" ht="199.5" customHeight="1" outlineLevel="4">
      <c r="A307" s="88" t="s">
        <v>158</v>
      </c>
      <c r="B307" s="86" t="s">
        <v>157</v>
      </c>
      <c r="C307" s="86" t="s">
        <v>72</v>
      </c>
      <c r="D307" s="85">
        <f>SUM(D308)</f>
        <v>184.7</v>
      </c>
      <c r="E307" s="85">
        <f>SUM(E308)</f>
        <v>208.7</v>
      </c>
      <c r="F307" s="85">
        <f>SUM(F308)</f>
        <v>355.1</v>
      </c>
    </row>
    <row r="308" spans="1:6" ht="33" customHeight="1" outlineLevel="6">
      <c r="A308" s="88" t="s">
        <v>71</v>
      </c>
      <c r="B308" s="86" t="s">
        <v>157</v>
      </c>
      <c r="C308" s="86" t="s">
        <v>70</v>
      </c>
      <c r="D308" s="85">
        <v>184.7</v>
      </c>
      <c r="E308" s="85">
        <v>208.7</v>
      </c>
      <c r="F308" s="85">
        <v>355.1</v>
      </c>
    </row>
    <row r="309" spans="1:6" ht="138" customHeight="1" outlineLevel="5">
      <c r="A309" s="88" t="s">
        <v>156</v>
      </c>
      <c r="B309" s="86" t="s">
        <v>155</v>
      </c>
      <c r="C309" s="86" t="s">
        <v>72</v>
      </c>
      <c r="D309" s="85">
        <f>SUM(D310)</f>
        <v>63</v>
      </c>
      <c r="E309" s="85">
        <f>SUM(E310)</f>
        <v>80</v>
      </c>
      <c r="F309" s="85">
        <f>SUM(F310)</f>
        <v>90</v>
      </c>
    </row>
    <row r="310" spans="1:6" ht="33" customHeight="1" outlineLevel="6">
      <c r="A310" s="88" t="s">
        <v>71</v>
      </c>
      <c r="B310" s="86" t="s">
        <v>155</v>
      </c>
      <c r="C310" s="86" t="s">
        <v>70</v>
      </c>
      <c r="D310" s="85">
        <v>63</v>
      </c>
      <c r="E310" s="85">
        <v>80</v>
      </c>
      <c r="F310" s="85">
        <v>90</v>
      </c>
    </row>
    <row r="311" spans="1:6" ht="124.5" customHeight="1" outlineLevel="5">
      <c r="A311" s="88" t="s">
        <v>154</v>
      </c>
      <c r="B311" s="86" t="s">
        <v>153</v>
      </c>
      <c r="C311" s="86" t="s">
        <v>72</v>
      </c>
      <c r="D311" s="85">
        <f>SUM(D312)</f>
        <v>28</v>
      </c>
      <c r="E311" s="85">
        <f>SUM(E312)</f>
        <v>7</v>
      </c>
      <c r="F311" s="85">
        <f>SUM(F312)</f>
        <v>56.8</v>
      </c>
    </row>
    <row r="312" spans="1:6" ht="33.75" customHeight="1" outlineLevel="6">
      <c r="A312" s="88" t="s">
        <v>71</v>
      </c>
      <c r="B312" s="86" t="s">
        <v>153</v>
      </c>
      <c r="C312" s="86" t="s">
        <v>70</v>
      </c>
      <c r="D312" s="85">
        <v>28</v>
      </c>
      <c r="E312" s="85">
        <v>7</v>
      </c>
      <c r="F312" s="85">
        <v>56.8</v>
      </c>
    </row>
    <row r="313" spans="1:6" ht="141.75" customHeight="1" outlineLevel="6">
      <c r="A313" s="88" t="s">
        <v>152</v>
      </c>
      <c r="B313" s="86" t="s">
        <v>151</v>
      </c>
      <c r="C313" s="86" t="s">
        <v>72</v>
      </c>
      <c r="D313" s="85">
        <f>SUM(D314)</f>
        <v>0</v>
      </c>
      <c r="E313" s="85">
        <f>SUM(E314)</f>
        <v>66</v>
      </c>
      <c r="F313" s="85">
        <f>SUM(F314)</f>
        <v>66</v>
      </c>
    </row>
    <row r="314" spans="1:6" ht="30" customHeight="1" outlineLevel="6">
      <c r="A314" s="88" t="s">
        <v>71</v>
      </c>
      <c r="B314" s="86" t="s">
        <v>151</v>
      </c>
      <c r="C314" s="86" t="s">
        <v>70</v>
      </c>
      <c r="D314" s="93"/>
      <c r="E314" s="85">
        <v>66</v>
      </c>
      <c r="F314" s="85">
        <v>66</v>
      </c>
    </row>
    <row r="315" spans="1:6" ht="139.5" customHeight="1" outlineLevel="1">
      <c r="A315" s="92" t="s">
        <v>150</v>
      </c>
      <c r="B315" s="90" t="s">
        <v>149</v>
      </c>
      <c r="C315" s="90" t="s">
        <v>72</v>
      </c>
      <c r="D315" s="96">
        <f>SUM(D316,D318,D320)</f>
        <v>577.03955</v>
      </c>
      <c r="E315" s="89">
        <f>SUM(E316,E318,E320)</f>
        <v>246</v>
      </c>
      <c r="F315" s="89">
        <f>SUM(F316,F318,F320)</f>
        <v>348.7</v>
      </c>
    </row>
    <row r="316" spans="1:6" ht="156.75" customHeight="1" outlineLevel="5">
      <c r="A316" s="88" t="s">
        <v>148</v>
      </c>
      <c r="B316" s="86" t="s">
        <v>147</v>
      </c>
      <c r="C316" s="86" t="s">
        <v>72</v>
      </c>
      <c r="D316" s="85">
        <f>SUM(D317)</f>
        <v>72</v>
      </c>
      <c r="E316" s="85">
        <f>SUM(E317)</f>
        <v>66.5</v>
      </c>
      <c r="F316" s="85">
        <f>SUM(F317)</f>
        <v>93.5</v>
      </c>
    </row>
    <row r="317" spans="1:6" ht="34.5" customHeight="1" outlineLevel="6">
      <c r="A317" s="88" t="s">
        <v>71</v>
      </c>
      <c r="B317" s="86" t="s">
        <v>147</v>
      </c>
      <c r="C317" s="86" t="s">
        <v>70</v>
      </c>
      <c r="D317" s="85">
        <v>72</v>
      </c>
      <c r="E317" s="85">
        <v>66.5</v>
      </c>
      <c r="F317" s="85">
        <v>93.5</v>
      </c>
    </row>
    <row r="318" spans="1:6" ht="154.5" customHeight="1" outlineLevel="5">
      <c r="A318" s="88" t="s">
        <v>146</v>
      </c>
      <c r="B318" s="86" t="s">
        <v>145</v>
      </c>
      <c r="C318" s="86" t="s">
        <v>72</v>
      </c>
      <c r="D318" s="85">
        <f>SUM(D319)</f>
        <v>28</v>
      </c>
      <c r="E318" s="85">
        <f>SUM(E319)</f>
        <v>66.5</v>
      </c>
      <c r="F318" s="85">
        <f>SUM(F319)</f>
        <v>93.5</v>
      </c>
    </row>
    <row r="319" spans="1:6" ht="32.25" customHeight="1" outlineLevel="6">
      <c r="A319" s="88" t="s">
        <v>71</v>
      </c>
      <c r="B319" s="86" t="s">
        <v>145</v>
      </c>
      <c r="C319" s="86" t="s">
        <v>70</v>
      </c>
      <c r="D319" s="85">
        <v>28</v>
      </c>
      <c r="E319" s="85">
        <v>66.5</v>
      </c>
      <c r="F319" s="85">
        <v>93.5</v>
      </c>
    </row>
    <row r="320" spans="1:6" ht="159" customHeight="1" outlineLevel="5">
      <c r="A320" s="88" t="s">
        <v>144</v>
      </c>
      <c r="B320" s="86" t="s">
        <v>143</v>
      </c>
      <c r="C320" s="86" t="s">
        <v>72</v>
      </c>
      <c r="D320" s="95">
        <f>SUM(D321)</f>
        <v>477.03955</v>
      </c>
      <c r="E320" s="85">
        <f>SUM(E321)</f>
        <v>113</v>
      </c>
      <c r="F320" s="85">
        <f>SUM(F321)</f>
        <v>161.7</v>
      </c>
    </row>
    <row r="321" spans="1:6" ht="30" customHeight="1" outlineLevel="6">
      <c r="A321" s="88" t="s">
        <v>71</v>
      </c>
      <c r="B321" s="86" t="s">
        <v>143</v>
      </c>
      <c r="C321" s="86" t="s">
        <v>70</v>
      </c>
      <c r="D321" s="95">
        <v>477.03955</v>
      </c>
      <c r="E321" s="85">
        <v>113</v>
      </c>
      <c r="F321" s="85">
        <v>161.7</v>
      </c>
    </row>
    <row r="322" spans="1:6" ht="94.5" outlineLevel="1">
      <c r="A322" s="92" t="s">
        <v>142</v>
      </c>
      <c r="B322" s="90" t="s">
        <v>141</v>
      </c>
      <c r="C322" s="90" t="s">
        <v>72</v>
      </c>
      <c r="D322" s="96">
        <f>SUM(D323,D325)</f>
        <v>59.34352</v>
      </c>
      <c r="E322" s="89">
        <f>SUM(E323,E325)</f>
        <v>51</v>
      </c>
      <c r="F322" s="89">
        <f>SUM(F323,F325)</f>
        <v>58</v>
      </c>
    </row>
    <row r="323" spans="1:6" ht="111.75" customHeight="1" outlineLevel="5">
      <c r="A323" s="88" t="s">
        <v>140</v>
      </c>
      <c r="B323" s="86" t="s">
        <v>139</v>
      </c>
      <c r="C323" s="86" t="s">
        <v>72</v>
      </c>
      <c r="D323" s="95">
        <f>SUM(D324)</f>
        <v>29.1122</v>
      </c>
      <c r="E323" s="85">
        <f>SUM(E324)</f>
        <v>15</v>
      </c>
      <c r="F323" s="85">
        <f>SUM(F324)</f>
        <v>20</v>
      </c>
    </row>
    <row r="324" spans="1:6" ht="28.5" customHeight="1" outlineLevel="6">
      <c r="A324" s="88" t="s">
        <v>71</v>
      </c>
      <c r="B324" s="86" t="s">
        <v>139</v>
      </c>
      <c r="C324" s="86" t="s">
        <v>70</v>
      </c>
      <c r="D324" s="95">
        <v>29.1122</v>
      </c>
      <c r="E324" s="85">
        <v>15</v>
      </c>
      <c r="F324" s="85">
        <v>20</v>
      </c>
    </row>
    <row r="325" spans="1:6" ht="108.75" customHeight="1" outlineLevel="5">
      <c r="A325" s="88" t="s">
        <v>138</v>
      </c>
      <c r="B325" s="86" t="s">
        <v>137</v>
      </c>
      <c r="C325" s="86" t="s">
        <v>72</v>
      </c>
      <c r="D325" s="95">
        <f>SUM(D326)</f>
        <v>30.23132</v>
      </c>
      <c r="E325" s="85">
        <f>SUM(E326)</f>
        <v>36</v>
      </c>
      <c r="F325" s="85">
        <f>SUM(F326)</f>
        <v>38</v>
      </c>
    </row>
    <row r="326" spans="1:6" ht="32.25" customHeight="1" outlineLevel="6">
      <c r="A326" s="88" t="s">
        <v>71</v>
      </c>
      <c r="B326" s="86" t="s">
        <v>137</v>
      </c>
      <c r="C326" s="86" t="s">
        <v>70</v>
      </c>
      <c r="D326" s="95">
        <v>30.23132</v>
      </c>
      <c r="E326" s="85">
        <v>36</v>
      </c>
      <c r="F326" s="85">
        <v>38</v>
      </c>
    </row>
    <row r="327" spans="1:6" ht="126" outlineLevel="1">
      <c r="A327" s="92" t="s">
        <v>136</v>
      </c>
      <c r="B327" s="90" t="s">
        <v>135</v>
      </c>
      <c r="C327" s="90" t="s">
        <v>72</v>
      </c>
      <c r="D327" s="96">
        <f>SUM(D328,D330,D334)</f>
        <v>16600.640079999997</v>
      </c>
      <c r="E327" s="89">
        <f>SUM(E328,E330,E334)</f>
        <v>16343.2</v>
      </c>
      <c r="F327" s="89">
        <f>SUM(F328,F330,F334)</f>
        <v>17381.9</v>
      </c>
    </row>
    <row r="328" spans="1:6" ht="154.5" customHeight="1" outlineLevel="5">
      <c r="A328" s="88" t="s">
        <v>134</v>
      </c>
      <c r="B328" s="86" t="s">
        <v>133</v>
      </c>
      <c r="C328" s="86" t="s">
        <v>72</v>
      </c>
      <c r="D328" s="85">
        <f>SUM(D329)</f>
        <v>1009</v>
      </c>
      <c r="E328" s="85">
        <f>SUM(E329)</f>
        <v>1009</v>
      </c>
      <c r="F328" s="85">
        <f>SUM(F329)</f>
        <v>1009</v>
      </c>
    </row>
    <row r="329" spans="1:6" ht="94.5" outlineLevel="6">
      <c r="A329" s="88" t="s">
        <v>131</v>
      </c>
      <c r="B329" s="86" t="s">
        <v>133</v>
      </c>
      <c r="C329" s="86" t="s">
        <v>130</v>
      </c>
      <c r="D329" s="85">
        <v>1009</v>
      </c>
      <c r="E329" s="85">
        <v>1009</v>
      </c>
      <c r="F329" s="85">
        <v>1009</v>
      </c>
    </row>
    <row r="330" spans="1:6" ht="158.25" customHeight="1" outlineLevel="5">
      <c r="A330" s="88" t="s">
        <v>132</v>
      </c>
      <c r="B330" s="86" t="s">
        <v>129</v>
      </c>
      <c r="C330" s="86" t="s">
        <v>72</v>
      </c>
      <c r="D330" s="95">
        <f>SUM(D331:D333)</f>
        <v>15406.64008</v>
      </c>
      <c r="E330" s="85">
        <f>SUM(E331:E333)</f>
        <v>15139.2</v>
      </c>
      <c r="F330" s="85">
        <f>SUM(F331:F333)</f>
        <v>16178.4</v>
      </c>
    </row>
    <row r="331" spans="1:6" ht="94.5" outlineLevel="6">
      <c r="A331" s="88" t="s">
        <v>131</v>
      </c>
      <c r="B331" s="86" t="s">
        <v>129</v>
      </c>
      <c r="C331" s="86" t="s">
        <v>130</v>
      </c>
      <c r="D331" s="85">
        <v>12443.4</v>
      </c>
      <c r="E331" s="85">
        <v>12384.5</v>
      </c>
      <c r="F331" s="85">
        <v>12387.5</v>
      </c>
    </row>
    <row r="332" spans="1:6" ht="30.75" customHeight="1" outlineLevel="6">
      <c r="A332" s="88" t="s">
        <v>71</v>
      </c>
      <c r="B332" s="86" t="s">
        <v>129</v>
      </c>
      <c r="C332" s="86" t="s">
        <v>70</v>
      </c>
      <c r="D332" s="95">
        <v>2942.24008</v>
      </c>
      <c r="E332" s="85">
        <v>2717.7</v>
      </c>
      <c r="F332" s="85">
        <v>3718.9</v>
      </c>
    </row>
    <row r="333" spans="1:6" ht="15.75" outlineLevel="6">
      <c r="A333" s="88" t="s">
        <v>107</v>
      </c>
      <c r="B333" s="86" t="s">
        <v>129</v>
      </c>
      <c r="C333" s="86" t="s">
        <v>105</v>
      </c>
      <c r="D333" s="85">
        <v>21</v>
      </c>
      <c r="E333" s="85">
        <v>37</v>
      </c>
      <c r="F333" s="85">
        <v>72</v>
      </c>
    </row>
    <row r="334" spans="1:6" ht="171" customHeight="1" outlineLevel="5">
      <c r="A334" s="88" t="s">
        <v>128</v>
      </c>
      <c r="B334" s="86" t="s">
        <v>127</v>
      </c>
      <c r="C334" s="86" t="s">
        <v>72</v>
      </c>
      <c r="D334" s="85">
        <f>SUM(D335)</f>
        <v>185</v>
      </c>
      <c r="E334" s="85">
        <f>SUM(E335)</f>
        <v>195</v>
      </c>
      <c r="F334" s="85">
        <f>SUM(F335)</f>
        <v>194.5</v>
      </c>
    </row>
    <row r="335" spans="1:6" ht="30" customHeight="1" outlineLevel="6">
      <c r="A335" s="88" t="s">
        <v>71</v>
      </c>
      <c r="B335" s="86" t="s">
        <v>127</v>
      </c>
      <c r="C335" s="86" t="s">
        <v>70</v>
      </c>
      <c r="D335" s="85">
        <v>185</v>
      </c>
      <c r="E335" s="85">
        <v>195</v>
      </c>
      <c r="F335" s="85">
        <v>194.5</v>
      </c>
    </row>
    <row r="336" spans="1:6" ht="63">
      <c r="A336" s="92" t="s">
        <v>126</v>
      </c>
      <c r="B336" s="90" t="s">
        <v>125</v>
      </c>
      <c r="C336" s="90" t="s">
        <v>72</v>
      </c>
      <c r="D336" s="89">
        <f>SUM(D337)</f>
        <v>6</v>
      </c>
      <c r="E336" s="89">
        <f>SUM(E337)</f>
        <v>0</v>
      </c>
      <c r="F336" s="89">
        <f>SUM(F337)</f>
        <v>0</v>
      </c>
    </row>
    <row r="337" spans="1:6" ht="31.5" outlineLevel="1">
      <c r="A337" s="88" t="s">
        <v>75</v>
      </c>
      <c r="B337" s="86" t="s">
        <v>124</v>
      </c>
      <c r="C337" s="86" t="s">
        <v>72</v>
      </c>
      <c r="D337" s="85">
        <f>SUM(D338)</f>
        <v>6</v>
      </c>
      <c r="E337" s="85">
        <f>SUM(E338)</f>
        <v>0</v>
      </c>
      <c r="F337" s="85">
        <f>SUM(F338)</f>
        <v>0</v>
      </c>
    </row>
    <row r="338" spans="1:6" ht="141.75" outlineLevel="5">
      <c r="A338" s="88" t="s">
        <v>123</v>
      </c>
      <c r="B338" s="86" t="s">
        <v>122</v>
      </c>
      <c r="C338" s="86" t="s">
        <v>72</v>
      </c>
      <c r="D338" s="85">
        <f>SUM(D339)</f>
        <v>6</v>
      </c>
      <c r="E338" s="85">
        <f>SUM(E339)</f>
        <v>0</v>
      </c>
      <c r="F338" s="85">
        <f>SUM(F339)</f>
        <v>0</v>
      </c>
    </row>
    <row r="339" spans="1:6" ht="33" customHeight="1" outlineLevel="6">
      <c r="A339" s="88" t="s">
        <v>71</v>
      </c>
      <c r="B339" s="86" t="s">
        <v>122</v>
      </c>
      <c r="C339" s="86" t="s">
        <v>70</v>
      </c>
      <c r="D339" s="85">
        <v>6</v>
      </c>
      <c r="E339" s="85">
        <v>0</v>
      </c>
      <c r="F339" s="85">
        <v>0</v>
      </c>
    </row>
    <row r="340" spans="1:6" ht="63">
      <c r="A340" s="92" t="s">
        <v>121</v>
      </c>
      <c r="B340" s="90" t="s">
        <v>120</v>
      </c>
      <c r="C340" s="90" t="s">
        <v>72</v>
      </c>
      <c r="D340" s="94">
        <f>SUM(D341)</f>
        <v>1526.543</v>
      </c>
      <c r="E340" s="89">
        <f>SUM(E341)</f>
        <v>380.3</v>
      </c>
      <c r="F340" s="89">
        <f>SUM(F341)</f>
        <v>380.3</v>
      </c>
    </row>
    <row r="341" spans="1:6" ht="15.75" outlineLevel="1">
      <c r="A341" s="92" t="s">
        <v>79</v>
      </c>
      <c r="B341" s="90" t="s">
        <v>119</v>
      </c>
      <c r="C341" s="90" t="s">
        <v>72</v>
      </c>
      <c r="D341" s="94">
        <f>SUM(D342,D344,D346,D348,D350,D352,D365)</f>
        <v>1526.543</v>
      </c>
      <c r="E341" s="89">
        <f>SUM(E342,E344,E346,E348,E350,E352,E365)</f>
        <v>380.3</v>
      </c>
      <c r="F341" s="89">
        <f>SUM(F342,F344,F346,F348,F350,F352,F365)</f>
        <v>380.3</v>
      </c>
    </row>
    <row r="342" spans="1:6" ht="157.5" customHeight="1" outlineLevel="5">
      <c r="A342" s="88" t="s">
        <v>118</v>
      </c>
      <c r="B342" s="86" t="s">
        <v>117</v>
      </c>
      <c r="C342" s="86" t="s">
        <v>72</v>
      </c>
      <c r="D342" s="85">
        <f>SUM(D343)</f>
        <v>178.5</v>
      </c>
      <c r="E342" s="85">
        <f>SUM(E343)</f>
        <v>130</v>
      </c>
      <c r="F342" s="85">
        <f>SUM(F343)</f>
        <v>150</v>
      </c>
    </row>
    <row r="343" spans="1:6" ht="33" customHeight="1" outlineLevel="6">
      <c r="A343" s="88" t="s">
        <v>71</v>
      </c>
      <c r="B343" s="86" t="s">
        <v>117</v>
      </c>
      <c r="C343" s="86" t="s">
        <v>70</v>
      </c>
      <c r="D343" s="85">
        <v>178.5</v>
      </c>
      <c r="E343" s="85">
        <v>130</v>
      </c>
      <c r="F343" s="85">
        <v>150</v>
      </c>
    </row>
    <row r="344" spans="1:6" ht="110.25" customHeight="1" outlineLevel="6">
      <c r="A344" s="87" t="s">
        <v>116</v>
      </c>
      <c r="B344" s="86" t="s">
        <v>115</v>
      </c>
      <c r="C344" s="86" t="s">
        <v>72</v>
      </c>
      <c r="D344" s="93">
        <f>SUM(D345)</f>
        <v>80.423</v>
      </c>
      <c r="E344" s="85">
        <f>SUM(E345)</f>
        <v>0</v>
      </c>
      <c r="F344" s="85">
        <f>SUM(F345)</f>
        <v>0</v>
      </c>
    </row>
    <row r="345" spans="1:6" ht="33" customHeight="1" outlineLevel="6">
      <c r="A345" s="87" t="s">
        <v>71</v>
      </c>
      <c r="B345" s="86" t="s">
        <v>115</v>
      </c>
      <c r="C345" s="86" t="s">
        <v>70</v>
      </c>
      <c r="D345" s="93">
        <v>80.423</v>
      </c>
      <c r="E345" s="85"/>
      <c r="F345" s="85"/>
    </row>
    <row r="346" spans="1:6" ht="220.5" customHeight="1" outlineLevel="6">
      <c r="A346" s="87" t="s">
        <v>114</v>
      </c>
      <c r="B346" s="86" t="s">
        <v>112</v>
      </c>
      <c r="C346" s="86" t="s">
        <v>72</v>
      </c>
      <c r="D346" s="85">
        <f>SUM(D347)</f>
        <v>390</v>
      </c>
      <c r="E346" s="85">
        <f>SUM(E347)</f>
        <v>0</v>
      </c>
      <c r="F346" s="85">
        <f>SUM(F347)</f>
        <v>0</v>
      </c>
    </row>
    <row r="347" spans="1:6" ht="61.5" customHeight="1" outlineLevel="6">
      <c r="A347" s="87" t="s">
        <v>113</v>
      </c>
      <c r="B347" s="86" t="s">
        <v>112</v>
      </c>
      <c r="C347" s="86" t="s">
        <v>111</v>
      </c>
      <c r="D347" s="85">
        <v>390</v>
      </c>
      <c r="E347" s="85"/>
      <c r="F347" s="85"/>
    </row>
    <row r="348" spans="1:6" ht="126" outlineLevel="5">
      <c r="A348" s="88" t="s">
        <v>110</v>
      </c>
      <c r="B348" s="86" t="s">
        <v>109</v>
      </c>
      <c r="C348" s="86" t="s">
        <v>72</v>
      </c>
      <c r="D348" s="85">
        <f>SUM(D349)</f>
        <v>173.3</v>
      </c>
      <c r="E348" s="85">
        <f>SUM(E349)</f>
        <v>173.3</v>
      </c>
      <c r="F348" s="85">
        <f>SUM(F349)</f>
        <v>173.3</v>
      </c>
    </row>
    <row r="349" spans="1:6" ht="63" outlineLevel="6">
      <c r="A349" s="88" t="s">
        <v>69</v>
      </c>
      <c r="B349" s="86" t="s">
        <v>109</v>
      </c>
      <c r="C349" s="86" t="s">
        <v>67</v>
      </c>
      <c r="D349" s="85">
        <v>173.3</v>
      </c>
      <c r="E349" s="85">
        <v>173.3</v>
      </c>
      <c r="F349" s="85">
        <v>173.3</v>
      </c>
    </row>
    <row r="350" spans="1:6" ht="220.5" outlineLevel="6">
      <c r="A350" s="87" t="s">
        <v>108</v>
      </c>
      <c r="B350" s="86" t="s">
        <v>106</v>
      </c>
      <c r="C350" s="86" t="s">
        <v>72</v>
      </c>
      <c r="D350" s="85">
        <f>SUM(D351)</f>
        <v>41.52</v>
      </c>
      <c r="E350" s="85">
        <f>SUM(E351)</f>
        <v>0</v>
      </c>
      <c r="F350" s="85">
        <f>SUM(F351)</f>
        <v>0</v>
      </c>
    </row>
    <row r="351" spans="1:6" ht="15.75" outlineLevel="6">
      <c r="A351" s="88" t="s">
        <v>107</v>
      </c>
      <c r="B351" s="86" t="s">
        <v>106</v>
      </c>
      <c r="C351" s="86" t="s">
        <v>105</v>
      </c>
      <c r="D351" s="85">
        <v>41.52</v>
      </c>
      <c r="E351" s="85"/>
      <c r="F351" s="85"/>
    </row>
    <row r="352" spans="1:6" ht="31.5" outlineLevel="6">
      <c r="A352" s="88" t="s">
        <v>75</v>
      </c>
      <c r="B352" s="86" t="s">
        <v>104</v>
      </c>
      <c r="C352" s="86" t="s">
        <v>72</v>
      </c>
      <c r="D352" s="85">
        <f>SUM(D353,D355,D357,D359,D361,D363)</f>
        <v>541.3</v>
      </c>
      <c r="E352" s="85">
        <f>SUM(E353,E355,E357,E359,E361,E363)</f>
        <v>7</v>
      </c>
      <c r="F352" s="85">
        <f>SUM(F353,F355,F357,F359,F361,F363)</f>
        <v>7</v>
      </c>
    </row>
    <row r="353" spans="1:6" ht="123.75" customHeight="1" outlineLevel="5">
      <c r="A353" s="87" t="s">
        <v>103</v>
      </c>
      <c r="B353" s="86" t="s">
        <v>102</v>
      </c>
      <c r="C353" s="86" t="s">
        <v>72</v>
      </c>
      <c r="D353" s="85">
        <f>SUM(D354)</f>
        <v>7</v>
      </c>
      <c r="E353" s="85">
        <f>SUM(E354)</f>
        <v>7</v>
      </c>
      <c r="F353" s="85">
        <f>SUM(F354)</f>
        <v>7</v>
      </c>
    </row>
    <row r="354" spans="1:6" ht="32.25" customHeight="1" outlineLevel="6">
      <c r="A354" s="88" t="s">
        <v>71</v>
      </c>
      <c r="B354" s="86" t="s">
        <v>102</v>
      </c>
      <c r="C354" s="86" t="s">
        <v>70</v>
      </c>
      <c r="D354" s="85">
        <v>7</v>
      </c>
      <c r="E354" s="85">
        <v>7</v>
      </c>
      <c r="F354" s="85">
        <v>7</v>
      </c>
    </row>
    <row r="355" spans="1:6" ht="157.5" outlineLevel="5">
      <c r="A355" s="88" t="s">
        <v>101</v>
      </c>
      <c r="B355" s="86" t="s">
        <v>100</v>
      </c>
      <c r="C355" s="86" t="s">
        <v>72</v>
      </c>
      <c r="D355" s="85">
        <f>SUM(D356)</f>
        <v>6</v>
      </c>
      <c r="E355" s="85">
        <f>SUM(E356)</f>
        <v>0</v>
      </c>
      <c r="F355" s="85">
        <f>SUM(F356)</f>
        <v>0</v>
      </c>
    </row>
    <row r="356" spans="1:6" ht="31.5" customHeight="1" outlineLevel="6">
      <c r="A356" s="88" t="s">
        <v>71</v>
      </c>
      <c r="B356" s="86" t="s">
        <v>100</v>
      </c>
      <c r="C356" s="86" t="s">
        <v>70</v>
      </c>
      <c r="D356" s="85">
        <v>6</v>
      </c>
      <c r="E356" s="85">
        <v>0</v>
      </c>
      <c r="F356" s="85">
        <v>0</v>
      </c>
    </row>
    <row r="357" spans="1:6" ht="123.75" customHeight="1" outlineLevel="5">
      <c r="A357" s="88" t="s">
        <v>99</v>
      </c>
      <c r="B357" s="86" t="s">
        <v>98</v>
      </c>
      <c r="C357" s="86" t="s">
        <v>72</v>
      </c>
      <c r="D357" s="85">
        <f>SUM(D358)</f>
        <v>73.3</v>
      </c>
      <c r="E357" s="85">
        <f>SUM(E358)</f>
        <v>0</v>
      </c>
      <c r="F357" s="85">
        <f>SUM(F358)</f>
        <v>0</v>
      </c>
    </row>
    <row r="358" spans="1:6" ht="27.75" customHeight="1" outlineLevel="6">
      <c r="A358" s="88" t="s">
        <v>71</v>
      </c>
      <c r="B358" s="86" t="s">
        <v>98</v>
      </c>
      <c r="C358" s="86" t="s">
        <v>70</v>
      </c>
      <c r="D358" s="85">
        <v>73.3</v>
      </c>
      <c r="E358" s="85">
        <v>0</v>
      </c>
      <c r="F358" s="85">
        <v>0</v>
      </c>
    </row>
    <row r="359" spans="1:6" ht="205.5" customHeight="1" outlineLevel="5">
      <c r="A359" s="88" t="s">
        <v>97</v>
      </c>
      <c r="B359" s="86" t="s">
        <v>96</v>
      </c>
      <c r="C359" s="86" t="s">
        <v>72</v>
      </c>
      <c r="D359" s="85">
        <f>SUM(D360)</f>
        <v>271</v>
      </c>
      <c r="E359" s="85">
        <f>SUM(E360)</f>
        <v>0</v>
      </c>
      <c r="F359" s="85">
        <f>SUM(F360)</f>
        <v>0</v>
      </c>
    </row>
    <row r="360" spans="1:6" ht="34.5" customHeight="1" outlineLevel="6">
      <c r="A360" s="88" t="s">
        <v>71</v>
      </c>
      <c r="B360" s="86" t="s">
        <v>96</v>
      </c>
      <c r="C360" s="86" t="s">
        <v>70</v>
      </c>
      <c r="D360" s="85">
        <v>271</v>
      </c>
      <c r="E360" s="85">
        <v>0</v>
      </c>
      <c r="F360" s="85">
        <v>0</v>
      </c>
    </row>
    <row r="361" spans="1:6" ht="208.5" customHeight="1" outlineLevel="6">
      <c r="A361" s="87" t="s">
        <v>95</v>
      </c>
      <c r="B361" s="86" t="s">
        <v>94</v>
      </c>
      <c r="C361" s="86" t="s">
        <v>72</v>
      </c>
      <c r="D361" s="85">
        <f>SUM(D362)</f>
        <v>104</v>
      </c>
      <c r="E361" s="85">
        <f>SUM(E362)</f>
        <v>0</v>
      </c>
      <c r="F361" s="85">
        <f>SUM(F362)</f>
        <v>0</v>
      </c>
    </row>
    <row r="362" spans="1:6" ht="18" customHeight="1" outlineLevel="6">
      <c r="A362" s="87" t="s">
        <v>92</v>
      </c>
      <c r="B362" s="86" t="s">
        <v>94</v>
      </c>
      <c r="C362" s="86" t="s">
        <v>82</v>
      </c>
      <c r="D362" s="85">
        <v>104</v>
      </c>
      <c r="E362" s="85"/>
      <c r="F362" s="85"/>
    </row>
    <row r="363" spans="1:6" ht="205.5" customHeight="1" outlineLevel="6">
      <c r="A363" s="87" t="s">
        <v>93</v>
      </c>
      <c r="B363" s="86" t="s">
        <v>91</v>
      </c>
      <c r="C363" s="86" t="s">
        <v>72</v>
      </c>
      <c r="D363" s="85">
        <f>SUM(D364)</f>
        <v>80</v>
      </c>
      <c r="E363" s="85">
        <f>SUM(E364)</f>
        <v>0</v>
      </c>
      <c r="F363" s="85">
        <f>SUM(F364)</f>
        <v>0</v>
      </c>
    </row>
    <row r="364" spans="1:6" ht="18" customHeight="1" outlineLevel="6">
      <c r="A364" s="87" t="s">
        <v>92</v>
      </c>
      <c r="B364" s="86" t="s">
        <v>91</v>
      </c>
      <c r="C364" s="86" t="s">
        <v>82</v>
      </c>
      <c r="D364" s="85">
        <v>80</v>
      </c>
      <c r="E364" s="85"/>
      <c r="F364" s="85"/>
    </row>
    <row r="365" spans="1:6" ht="126" outlineLevel="5">
      <c r="A365" s="88" t="s">
        <v>90</v>
      </c>
      <c r="B365" s="86" t="s">
        <v>89</v>
      </c>
      <c r="C365" s="86" t="s">
        <v>72</v>
      </c>
      <c r="D365" s="85">
        <f>SUM(D366)</f>
        <v>121.5</v>
      </c>
      <c r="E365" s="85">
        <f>SUM(E366)</f>
        <v>70</v>
      </c>
      <c r="F365" s="85">
        <f>SUM(F366)</f>
        <v>50</v>
      </c>
    </row>
    <row r="366" spans="1:6" ht="34.5" customHeight="1" outlineLevel="6">
      <c r="A366" s="88" t="s">
        <v>71</v>
      </c>
      <c r="B366" s="86" t="s">
        <v>89</v>
      </c>
      <c r="C366" s="86" t="s">
        <v>70</v>
      </c>
      <c r="D366" s="85">
        <v>121.5</v>
      </c>
      <c r="E366" s="85">
        <v>70</v>
      </c>
      <c r="F366" s="85">
        <v>50</v>
      </c>
    </row>
    <row r="367" spans="1:6" ht="81" customHeight="1">
      <c r="A367" s="92" t="s">
        <v>88</v>
      </c>
      <c r="B367" s="90" t="s">
        <v>87</v>
      </c>
      <c r="C367" s="90" t="s">
        <v>72</v>
      </c>
      <c r="D367" s="89">
        <f>SUM(D368)</f>
        <v>0.2</v>
      </c>
      <c r="E367" s="89">
        <f>SUM(E368)</f>
        <v>0</v>
      </c>
      <c r="F367" s="89">
        <f>SUM(F368)</f>
        <v>6.6</v>
      </c>
    </row>
    <row r="368" spans="1:6" ht="18.75" customHeight="1">
      <c r="A368" s="92" t="s">
        <v>79</v>
      </c>
      <c r="B368" s="90" t="s">
        <v>86</v>
      </c>
      <c r="C368" s="90" t="s">
        <v>72</v>
      </c>
      <c r="D368" s="89">
        <f>SUM(D369)</f>
        <v>0.2</v>
      </c>
      <c r="E368" s="89">
        <f>SUM(E369)</f>
        <v>0</v>
      </c>
      <c r="F368" s="89">
        <f>SUM(F369)</f>
        <v>6.6</v>
      </c>
    </row>
    <row r="369" spans="1:6" ht="157.5" customHeight="1" outlineLevel="4">
      <c r="A369" s="88" t="s">
        <v>85</v>
      </c>
      <c r="B369" s="86" t="s">
        <v>83</v>
      </c>
      <c r="C369" s="86" t="s">
        <v>72</v>
      </c>
      <c r="D369" s="85">
        <f>SUM(D370)</f>
        <v>0.2</v>
      </c>
      <c r="E369" s="85">
        <f>SUM(E370)</f>
        <v>0</v>
      </c>
      <c r="F369" s="85">
        <f>SUM(F370)</f>
        <v>6.6</v>
      </c>
    </row>
    <row r="370" spans="1:6" ht="15.75" outlineLevel="6">
      <c r="A370" s="88" t="s">
        <v>84</v>
      </c>
      <c r="B370" s="86" t="s">
        <v>83</v>
      </c>
      <c r="C370" s="86" t="s">
        <v>82</v>
      </c>
      <c r="D370" s="85">
        <v>0.2</v>
      </c>
      <c r="E370" s="85">
        <v>0</v>
      </c>
      <c r="F370" s="85">
        <v>6.6</v>
      </c>
    </row>
    <row r="371" spans="1:6" ht="31.5" outlineLevel="6">
      <c r="A371" s="91" t="s">
        <v>81</v>
      </c>
      <c r="B371" s="90" t="s">
        <v>80</v>
      </c>
      <c r="C371" s="90" t="s">
        <v>72</v>
      </c>
      <c r="D371" s="89">
        <f>SUM(D372)</f>
        <v>1310</v>
      </c>
      <c r="E371" s="89">
        <f>SUM(E372)</f>
        <v>0</v>
      </c>
      <c r="F371" s="89">
        <f>SUM(F372)</f>
        <v>0</v>
      </c>
    </row>
    <row r="372" spans="1:6" ht="15.75" outlineLevel="6">
      <c r="A372" s="91" t="s">
        <v>79</v>
      </c>
      <c r="B372" s="90" t="s">
        <v>78</v>
      </c>
      <c r="C372" s="90" t="s">
        <v>72</v>
      </c>
      <c r="D372" s="89">
        <f>SUM(D373,D376)</f>
        <v>1310</v>
      </c>
      <c r="E372" s="89">
        <f>SUM(E373,E376)</f>
        <v>0</v>
      </c>
      <c r="F372" s="89">
        <f>SUM(F373,F376)</f>
        <v>0</v>
      </c>
    </row>
    <row r="373" spans="1:6" ht="108" customHeight="1" outlineLevel="6">
      <c r="A373" s="87" t="s">
        <v>77</v>
      </c>
      <c r="B373" s="86" t="s">
        <v>76</v>
      </c>
      <c r="C373" s="86" t="s">
        <v>72</v>
      </c>
      <c r="D373" s="85">
        <f>SUM(D374)</f>
        <v>60</v>
      </c>
      <c r="E373" s="85">
        <f>SUM(E374)</f>
        <v>0</v>
      </c>
      <c r="F373" s="85">
        <f>SUM(F374)</f>
        <v>0</v>
      </c>
    </row>
    <row r="374" spans="1:6" ht="30" customHeight="1" outlineLevel="6">
      <c r="A374" s="87" t="s">
        <v>71</v>
      </c>
      <c r="B374" s="86" t="s">
        <v>76</v>
      </c>
      <c r="C374" s="86" t="s">
        <v>70</v>
      </c>
      <c r="D374" s="85">
        <v>60</v>
      </c>
      <c r="E374" s="85"/>
      <c r="F374" s="85"/>
    </row>
    <row r="375" spans="1:6" ht="30" customHeight="1" outlineLevel="6">
      <c r="A375" s="88" t="s">
        <v>75</v>
      </c>
      <c r="B375" s="86" t="s">
        <v>74</v>
      </c>
      <c r="C375" s="86" t="s">
        <v>72</v>
      </c>
      <c r="D375" s="85">
        <f>SUM(D376)</f>
        <v>1250</v>
      </c>
      <c r="E375" s="85">
        <f>SUM(E376)</f>
        <v>0</v>
      </c>
      <c r="F375" s="85">
        <f>SUM(F376)</f>
        <v>0</v>
      </c>
    </row>
    <row r="376" spans="1:6" ht="96" customHeight="1" outlineLevel="6">
      <c r="A376" s="87" t="s">
        <v>73</v>
      </c>
      <c r="B376" s="86" t="s">
        <v>68</v>
      </c>
      <c r="C376" s="86" t="s">
        <v>72</v>
      </c>
      <c r="D376" s="85">
        <f>SUM(D377:D378)</f>
        <v>1250</v>
      </c>
      <c r="E376" s="85">
        <f>SUM(E377:E378)</f>
        <v>0</v>
      </c>
      <c r="F376" s="85">
        <f>SUM(F377:F378)</f>
        <v>0</v>
      </c>
    </row>
    <row r="377" spans="1:6" ht="33.75" customHeight="1" outlineLevel="6">
      <c r="A377" s="87" t="s">
        <v>71</v>
      </c>
      <c r="B377" s="86" t="s">
        <v>68</v>
      </c>
      <c r="C377" s="86" t="s">
        <v>70</v>
      </c>
      <c r="D377" s="85">
        <v>1050</v>
      </c>
      <c r="E377" s="85"/>
      <c r="F377" s="85"/>
    </row>
    <row r="378" spans="1:6" ht="62.25" customHeight="1" outlineLevel="6">
      <c r="A378" s="87" t="s">
        <v>69</v>
      </c>
      <c r="B378" s="86" t="s">
        <v>68</v>
      </c>
      <c r="C378" s="86" t="s">
        <v>67</v>
      </c>
      <c r="D378" s="85">
        <v>200</v>
      </c>
      <c r="E378" s="85"/>
      <c r="F378" s="85"/>
    </row>
    <row r="379" spans="1:6" ht="22.5" customHeight="1">
      <c r="A379" s="84" t="s">
        <v>66</v>
      </c>
      <c r="B379" s="84"/>
      <c r="C379" s="84"/>
      <c r="D379" s="83">
        <f>SUM(D28,D163,D190,D198,D207,D217,D250,D263,D279,D285,D294,D336,D340,D367,D371)</f>
        <v>197678.48323</v>
      </c>
      <c r="E379" s="82">
        <f>SUM(E28,E163,E190,E198,E207,E217,E250,E263,E279,E285,E294,E336,E340,E367,E371)</f>
        <v>142409.1</v>
      </c>
      <c r="F379" s="82">
        <f>SUM(F28,F163,F190,F198,F207,F217,F250,F263,F279,F285,F294,F336,F340,F367,F371)</f>
        <v>140533.4</v>
      </c>
    </row>
    <row r="380" spans="1:6" ht="15">
      <c r="A380" s="81"/>
      <c r="B380" s="81"/>
      <c r="C380" s="81"/>
      <c r="D380" s="81"/>
      <c r="E380" s="81"/>
      <c r="F380" s="81"/>
    </row>
  </sheetData>
  <sheetProtection/>
  <mergeCells count="6">
    <mergeCell ref="A23:F23"/>
    <mergeCell ref="A25:A26"/>
    <mergeCell ref="B25:B26"/>
    <mergeCell ref="C25:C26"/>
    <mergeCell ref="D25:F25"/>
    <mergeCell ref="A379:C379"/>
  </mergeCells>
  <printOptions/>
  <pageMargins left="0.7874015748031497" right="0" top="0.3937007874015748" bottom="0.1968503937007874" header="0" footer="0"/>
  <pageSetup fitToHeight="0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5">
      <selection activeCell="D39" sqref="D39"/>
    </sheetView>
  </sheetViews>
  <sheetFormatPr defaultColWidth="9.140625" defaultRowHeight="15"/>
  <cols>
    <col min="1" max="1" width="14.28125" style="3" customWidth="1"/>
    <col min="2" max="2" width="24.140625" style="3" customWidth="1"/>
    <col min="3" max="3" width="37.140625" style="3" customWidth="1"/>
    <col min="4" max="4" width="11.7109375" style="3" customWidth="1"/>
    <col min="5" max="5" width="10.140625" style="3" customWidth="1"/>
    <col min="6" max="6" width="9.57421875" style="3" customWidth="1"/>
    <col min="7" max="16384" width="9.140625" style="3" customWidth="1"/>
  </cols>
  <sheetData>
    <row r="1" ht="15.75">
      <c r="F1" s="2" t="s">
        <v>33</v>
      </c>
    </row>
    <row r="2" ht="15.75">
      <c r="F2" s="2" t="s">
        <v>0</v>
      </c>
    </row>
    <row r="3" ht="15.75">
      <c r="F3" s="2" t="s">
        <v>65</v>
      </c>
    </row>
    <row r="4" ht="15.75">
      <c r="F4" s="2" t="s">
        <v>60</v>
      </c>
    </row>
    <row r="5" ht="15.75">
      <c r="F5" s="2" t="s">
        <v>0</v>
      </c>
    </row>
    <row r="6" ht="15.75">
      <c r="F6" s="2" t="s">
        <v>64</v>
      </c>
    </row>
    <row r="7" ht="15.75">
      <c r="F7" s="2" t="s">
        <v>60</v>
      </c>
    </row>
    <row r="8" ht="15.75">
      <c r="F8" s="2" t="s">
        <v>0</v>
      </c>
    </row>
    <row r="9" ht="15.75">
      <c r="F9" s="2" t="s">
        <v>63</v>
      </c>
    </row>
    <row r="10" ht="15.75">
      <c r="F10" s="2" t="s">
        <v>30</v>
      </c>
    </row>
    <row r="11" ht="15.75">
      <c r="F11" s="2" t="s">
        <v>0</v>
      </c>
    </row>
    <row r="12" ht="15.75">
      <c r="F12" s="2" t="s">
        <v>62</v>
      </c>
    </row>
    <row r="13" ht="15.75">
      <c r="F13" s="2" t="s">
        <v>60</v>
      </c>
    </row>
    <row r="14" ht="15.75">
      <c r="F14" s="2" t="s">
        <v>0</v>
      </c>
    </row>
    <row r="15" ht="15.75">
      <c r="F15" s="2" t="s">
        <v>61</v>
      </c>
    </row>
    <row r="16" ht="15.75">
      <c r="F16" s="2" t="s">
        <v>60</v>
      </c>
    </row>
    <row r="17" ht="15.75">
      <c r="F17" s="2" t="s">
        <v>0</v>
      </c>
    </row>
    <row r="18" ht="15.75">
      <c r="F18" s="2" t="s">
        <v>59</v>
      </c>
    </row>
    <row r="19" spans="3:6" ht="13.5" customHeight="1">
      <c r="C19" s="2"/>
      <c r="D19" s="2"/>
      <c r="E19" s="2"/>
      <c r="F19" s="2" t="s">
        <v>58</v>
      </c>
    </row>
    <row r="20" spans="3:6" ht="15.75">
      <c r="C20" s="80"/>
      <c r="D20" s="80"/>
      <c r="E20" s="80"/>
      <c r="F20" s="2" t="s">
        <v>0</v>
      </c>
    </row>
    <row r="21" spans="3:6" ht="15.75">
      <c r="C21" s="80"/>
      <c r="D21" s="80"/>
      <c r="E21" s="80"/>
      <c r="F21" s="2" t="s">
        <v>57</v>
      </c>
    </row>
    <row r="22" spans="2:5" ht="15" customHeight="1">
      <c r="B22" s="2"/>
      <c r="C22" s="80"/>
      <c r="D22" s="80"/>
      <c r="E22" s="80"/>
    </row>
    <row r="23" spans="1:7" ht="97.5" customHeight="1">
      <c r="A23" s="49" t="s">
        <v>56</v>
      </c>
      <c r="B23" s="49"/>
      <c r="C23" s="49"/>
      <c r="D23" s="49"/>
      <c r="E23" s="49"/>
      <c r="F23" s="49"/>
      <c r="G23" s="79"/>
    </row>
    <row r="24" spans="1:6" ht="15.75">
      <c r="A24" s="78"/>
      <c r="B24" s="77"/>
      <c r="C24" s="77"/>
      <c r="D24" s="76"/>
      <c r="E24" s="76"/>
      <c r="F24" s="75"/>
    </row>
    <row r="25" spans="1:6" ht="33.75" customHeight="1">
      <c r="A25" s="74" t="s">
        <v>1</v>
      </c>
      <c r="B25" s="73"/>
      <c r="C25" s="45" t="s">
        <v>55</v>
      </c>
      <c r="D25" s="47" t="s">
        <v>3</v>
      </c>
      <c r="E25" s="72"/>
      <c r="F25" s="72"/>
    </row>
    <row r="26" spans="1:6" ht="93.75" customHeight="1">
      <c r="A26" s="71" t="s">
        <v>54</v>
      </c>
      <c r="B26" s="71" t="s">
        <v>53</v>
      </c>
      <c r="C26" s="70"/>
      <c r="D26" s="30" t="s">
        <v>23</v>
      </c>
      <c r="E26" s="30" t="s">
        <v>52</v>
      </c>
      <c r="F26" s="30" t="s">
        <v>25</v>
      </c>
    </row>
    <row r="27" spans="1:6" ht="14.25" customHeight="1">
      <c r="A27" s="30">
        <v>1</v>
      </c>
      <c r="B27" s="30">
        <v>2</v>
      </c>
      <c r="C27" s="41">
        <v>3</v>
      </c>
      <c r="D27" s="41">
        <v>4</v>
      </c>
      <c r="E27" s="41">
        <v>5</v>
      </c>
      <c r="F27" s="33">
        <v>6</v>
      </c>
    </row>
    <row r="28" spans="1:6" ht="52.5" customHeight="1">
      <c r="A28" s="33">
        <v>112</v>
      </c>
      <c r="B28" s="32"/>
      <c r="C28" s="30" t="s">
        <v>51</v>
      </c>
      <c r="D28" s="69">
        <f>SUM(D29)</f>
        <v>4773.919480000011</v>
      </c>
      <c r="E28" s="68">
        <f>SUM(E29)</f>
        <v>1436.5</v>
      </c>
      <c r="F28" s="68">
        <f>SUM(F29)</f>
        <v>1579.2999999999884</v>
      </c>
    </row>
    <row r="29" spans="1:6" ht="51" customHeight="1">
      <c r="A29" s="66">
        <v>112</v>
      </c>
      <c r="B29" s="32" t="s">
        <v>50</v>
      </c>
      <c r="C29" s="67" t="s">
        <v>5</v>
      </c>
      <c r="D29" s="37">
        <f>SUM(D30)</f>
        <v>4773.919480000011</v>
      </c>
      <c r="E29" s="34">
        <f>SUM(E30)</f>
        <v>1436.5</v>
      </c>
      <c r="F29" s="34">
        <f>SUM(F30)</f>
        <v>1579.2999999999884</v>
      </c>
    </row>
    <row r="30" spans="1:6" ht="33" customHeight="1">
      <c r="A30" s="66">
        <v>112</v>
      </c>
      <c r="B30" s="32" t="s">
        <v>49</v>
      </c>
      <c r="C30" s="35" t="s">
        <v>7</v>
      </c>
      <c r="D30" s="37">
        <f>SUM(D31,D35)</f>
        <v>4773.919480000011</v>
      </c>
      <c r="E30" s="34">
        <f>SUM(E31,E35)</f>
        <v>1436.5</v>
      </c>
      <c r="F30" s="34">
        <f>SUM(F31,F35)</f>
        <v>1579.2999999999884</v>
      </c>
    </row>
    <row r="31" spans="1:6" ht="14.25" customHeight="1">
      <c r="A31" s="63">
        <v>112</v>
      </c>
      <c r="B31" s="21" t="s">
        <v>48</v>
      </c>
      <c r="C31" s="62" t="s">
        <v>9</v>
      </c>
      <c r="D31" s="38">
        <f>SUM(D32)</f>
        <v>-192904.56375</v>
      </c>
      <c r="E31" s="28">
        <f>SUM(E32)</f>
        <v>-143092.6</v>
      </c>
      <c r="F31" s="28">
        <f>SUM(F32)</f>
        <v>-143538.1</v>
      </c>
    </row>
    <row r="32" spans="1:6" ht="15" customHeight="1">
      <c r="A32" s="60">
        <v>112</v>
      </c>
      <c r="B32" s="16" t="s">
        <v>47</v>
      </c>
      <c r="C32" s="59" t="s">
        <v>11</v>
      </c>
      <c r="D32" s="58">
        <f>SUM(D33)</f>
        <v>-192904.56375</v>
      </c>
      <c r="E32" s="29">
        <f>SUM(E33)</f>
        <v>-143092.6</v>
      </c>
      <c r="F32" s="29">
        <f>SUM(F33)</f>
        <v>-143538.1</v>
      </c>
    </row>
    <row r="33" spans="1:6" ht="26.25" customHeight="1">
      <c r="A33" s="60">
        <v>112</v>
      </c>
      <c r="B33" s="16" t="s">
        <v>46</v>
      </c>
      <c r="C33" s="59" t="s">
        <v>27</v>
      </c>
      <c r="D33" s="58">
        <f>SUM(D34)</f>
        <v>-192904.56375</v>
      </c>
      <c r="E33" s="29">
        <f>SUM(E34)</f>
        <v>-143092.6</v>
      </c>
      <c r="F33" s="29">
        <f>SUM(F34)</f>
        <v>-143538.1</v>
      </c>
    </row>
    <row r="34" spans="1:6" ht="27" customHeight="1">
      <c r="A34" s="65">
        <v>112</v>
      </c>
      <c r="B34" s="19" t="s">
        <v>45</v>
      </c>
      <c r="C34" s="20" t="s">
        <v>13</v>
      </c>
      <c r="D34" s="40">
        <v>-192904.56375</v>
      </c>
      <c r="E34" s="64">
        <v>-143092.6</v>
      </c>
      <c r="F34" s="52">
        <v>-143538.1</v>
      </c>
    </row>
    <row r="35" spans="1:6" ht="15" customHeight="1">
      <c r="A35" s="63">
        <v>112</v>
      </c>
      <c r="B35" s="21" t="s">
        <v>44</v>
      </c>
      <c r="C35" s="62" t="s">
        <v>16</v>
      </c>
      <c r="D35" s="61">
        <f>SUM(D36)</f>
        <v>197678.48323</v>
      </c>
      <c r="E35" s="28">
        <f>SUM(E36)</f>
        <v>144529.1</v>
      </c>
      <c r="F35" s="28">
        <f>SUM(F36)</f>
        <v>145117.4</v>
      </c>
    </row>
    <row r="36" spans="1:6" ht="15.75" customHeight="1">
      <c r="A36" s="60">
        <v>112</v>
      </c>
      <c r="B36" s="16" t="s">
        <v>43</v>
      </c>
      <c r="C36" s="59" t="s">
        <v>42</v>
      </c>
      <c r="D36" s="58">
        <f>SUM(D37)</f>
        <v>197678.48323</v>
      </c>
      <c r="E36" s="29">
        <f>SUM(E37)</f>
        <v>144529.1</v>
      </c>
      <c r="F36" s="29">
        <f>SUM(F37)</f>
        <v>145117.4</v>
      </c>
    </row>
    <row r="37" spans="1:6" ht="25.5" customHeight="1">
      <c r="A37" s="60">
        <v>112</v>
      </c>
      <c r="B37" s="16" t="s">
        <v>41</v>
      </c>
      <c r="C37" s="59" t="s">
        <v>40</v>
      </c>
      <c r="D37" s="58">
        <f>SUM(D38)</f>
        <v>197678.48323</v>
      </c>
      <c r="E37" s="29">
        <f>SUM(E38)</f>
        <v>144529.1</v>
      </c>
      <c r="F37" s="29">
        <f>SUM(F38)</f>
        <v>145117.4</v>
      </c>
    </row>
    <row r="38" spans="1:6" ht="23.25" customHeight="1">
      <c r="A38" s="57">
        <v>112</v>
      </c>
      <c r="B38" s="56" t="s">
        <v>39</v>
      </c>
      <c r="C38" s="55" t="s">
        <v>21</v>
      </c>
      <c r="D38" s="54">
        <v>197678.48323</v>
      </c>
      <c r="E38" s="53">
        <v>144529.1</v>
      </c>
      <c r="F38" s="52">
        <v>145117.4</v>
      </c>
    </row>
  </sheetData>
  <sheetProtection/>
  <mergeCells count="5">
    <mergeCell ref="A23:F23"/>
    <mergeCell ref="A24:C24"/>
    <mergeCell ref="A25:B25"/>
    <mergeCell ref="C25:C26"/>
    <mergeCell ref="D25:F25"/>
  </mergeCells>
  <printOptions/>
  <pageMargins left="0.5905511811023623" right="0" top="0.5905511811023623" bottom="0.3937007874015748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22">
      <selection activeCell="C38" sqref="C38"/>
    </sheetView>
  </sheetViews>
  <sheetFormatPr defaultColWidth="9.140625" defaultRowHeight="15"/>
  <cols>
    <col min="1" max="1" width="27.8515625" style="3" customWidth="1"/>
    <col min="2" max="2" width="38.28125" style="3" customWidth="1"/>
    <col min="3" max="3" width="11.421875" style="3" customWidth="1"/>
    <col min="4" max="4" width="9.57421875" style="3" customWidth="1"/>
    <col min="5" max="5" width="9.7109375" style="3" customWidth="1"/>
    <col min="6" max="16384" width="9.140625" style="3" customWidth="1"/>
  </cols>
  <sheetData>
    <row r="1" spans="4:5" ht="15.75">
      <c r="D1" s="1"/>
      <c r="E1" s="2" t="s">
        <v>37</v>
      </c>
    </row>
    <row r="2" spans="4:5" ht="15.75">
      <c r="D2" s="5"/>
      <c r="E2" s="2" t="s">
        <v>0</v>
      </c>
    </row>
    <row r="3" spans="3:5" ht="15" customHeight="1">
      <c r="C3" s="43" t="s">
        <v>38</v>
      </c>
      <c r="D3" s="44"/>
      <c r="E3" s="44"/>
    </row>
    <row r="4" spans="4:5" ht="15.75">
      <c r="D4" s="1"/>
      <c r="E4" s="2" t="s">
        <v>30</v>
      </c>
    </row>
    <row r="5" spans="4:5" ht="15.75">
      <c r="D5" s="5"/>
      <c r="E5" s="2" t="s">
        <v>0</v>
      </c>
    </row>
    <row r="6" spans="3:5" ht="15" customHeight="1">
      <c r="C6" s="43" t="s">
        <v>36</v>
      </c>
      <c r="D6" s="44"/>
      <c r="E6" s="44"/>
    </row>
    <row r="7" spans="4:5" ht="15.75">
      <c r="D7" s="1"/>
      <c r="E7" s="2" t="s">
        <v>30</v>
      </c>
    </row>
    <row r="8" spans="4:5" ht="15.75">
      <c r="D8" s="5"/>
      <c r="E8" s="2" t="s">
        <v>0</v>
      </c>
    </row>
    <row r="9" spans="3:5" ht="15" customHeight="1">
      <c r="C9" s="43" t="s">
        <v>35</v>
      </c>
      <c r="D9" s="44"/>
      <c r="E9" s="44"/>
    </row>
    <row r="10" spans="4:5" ht="15.75">
      <c r="D10" s="1"/>
      <c r="E10" s="2" t="s">
        <v>33</v>
      </c>
    </row>
    <row r="11" spans="4:5" ht="15.75">
      <c r="D11" s="5"/>
      <c r="E11" s="2" t="s">
        <v>0</v>
      </c>
    </row>
    <row r="12" spans="3:5" ht="15" customHeight="1">
      <c r="C12" s="43" t="s">
        <v>34</v>
      </c>
      <c r="D12" s="44"/>
      <c r="E12" s="44"/>
    </row>
    <row r="13" spans="4:5" ht="15.75">
      <c r="D13" s="1"/>
      <c r="E13" s="2" t="s">
        <v>30</v>
      </c>
    </row>
    <row r="14" spans="4:5" ht="15.75">
      <c r="D14" s="5"/>
      <c r="E14" s="2" t="s">
        <v>0</v>
      </c>
    </row>
    <row r="15" spans="3:5" ht="15" customHeight="1">
      <c r="C15" s="43" t="s">
        <v>32</v>
      </c>
      <c r="D15" s="44"/>
      <c r="E15" s="44"/>
    </row>
    <row r="16" spans="4:5" ht="15.75">
      <c r="D16" s="1"/>
      <c r="E16" s="2" t="s">
        <v>30</v>
      </c>
    </row>
    <row r="17" spans="4:5" ht="15.75">
      <c r="D17" s="5"/>
      <c r="E17" s="2" t="s">
        <v>0</v>
      </c>
    </row>
    <row r="18" spans="3:5" ht="15" customHeight="1">
      <c r="C18" s="43" t="s">
        <v>31</v>
      </c>
      <c r="D18" s="44"/>
      <c r="E18" s="44"/>
    </row>
    <row r="19" spans="1:6" ht="15.75">
      <c r="A19"/>
      <c r="D19" s="1"/>
      <c r="E19" s="2" t="s">
        <v>22</v>
      </c>
      <c r="F19" s="4"/>
    </row>
    <row r="20" spans="4:6" ht="15.75">
      <c r="D20" s="5"/>
      <c r="E20" s="2" t="s">
        <v>0</v>
      </c>
      <c r="F20" s="5"/>
    </row>
    <row r="21" spans="1:6" ht="15.75" customHeight="1">
      <c r="A21"/>
      <c r="C21" s="43" t="s">
        <v>29</v>
      </c>
      <c r="D21" s="44"/>
      <c r="E21" s="44"/>
      <c r="F21" s="4"/>
    </row>
    <row r="22" spans="1:6" ht="12.75">
      <c r="A22" s="6"/>
      <c r="B22" s="7"/>
      <c r="D22" s="8"/>
      <c r="E22" s="8"/>
      <c r="F22" s="8"/>
    </row>
    <row r="23" spans="1:5" ht="50.25" customHeight="1">
      <c r="A23" s="49" t="s">
        <v>28</v>
      </c>
      <c r="B23" s="50"/>
      <c r="C23" s="50"/>
      <c r="D23" s="51"/>
      <c r="E23" s="51"/>
    </row>
    <row r="24" spans="1:3" ht="14.25" customHeight="1">
      <c r="A24" s="11"/>
      <c r="B24" s="11"/>
      <c r="C24" s="12"/>
    </row>
    <row r="25" spans="1:5" ht="41.25" customHeight="1">
      <c r="A25" s="45" t="s">
        <v>1</v>
      </c>
      <c r="B25" s="45" t="s">
        <v>2</v>
      </c>
      <c r="C25" s="47" t="s">
        <v>3</v>
      </c>
      <c r="D25" s="48"/>
      <c r="E25" s="48"/>
    </row>
    <row r="26" spans="1:5" ht="27" customHeight="1">
      <c r="A26" s="46"/>
      <c r="B26" s="46"/>
      <c r="C26" s="30" t="s">
        <v>23</v>
      </c>
      <c r="D26" s="31" t="s">
        <v>24</v>
      </c>
      <c r="E26" s="31" t="s">
        <v>25</v>
      </c>
    </row>
    <row r="27" spans="1:5" ht="15.75" customHeight="1">
      <c r="A27" s="9">
        <v>1</v>
      </c>
      <c r="B27" s="9">
        <v>2</v>
      </c>
      <c r="C27" s="31">
        <v>3</v>
      </c>
      <c r="D27" s="33">
        <v>4</v>
      </c>
      <c r="E27" s="33">
        <v>5</v>
      </c>
    </row>
    <row r="28" spans="1:5" ht="47.25">
      <c r="A28" s="13" t="s">
        <v>4</v>
      </c>
      <c r="B28" s="14" t="s">
        <v>5</v>
      </c>
      <c r="C28" s="36">
        <f>SUM(C29)</f>
        <v>4773.919480000011</v>
      </c>
      <c r="D28" s="26">
        <f>SUM(D29)</f>
        <v>1436.5</v>
      </c>
      <c r="E28" s="26">
        <f>SUM(E29)</f>
        <v>1579.2999999999884</v>
      </c>
    </row>
    <row r="29" spans="1:5" ht="31.5" customHeight="1">
      <c r="A29" s="32" t="s">
        <v>6</v>
      </c>
      <c r="B29" s="35" t="s">
        <v>7</v>
      </c>
      <c r="C29" s="37">
        <f>SUM(C30,C34)</f>
        <v>4773.919480000011</v>
      </c>
      <c r="D29" s="34">
        <f>SUM(D30,D34)</f>
        <v>1436.5</v>
      </c>
      <c r="E29" s="34">
        <f>SUM(E30,E34)</f>
        <v>1579.2999999999884</v>
      </c>
    </row>
    <row r="30" spans="1:5" ht="18" customHeight="1">
      <c r="A30" s="15" t="s">
        <v>8</v>
      </c>
      <c r="B30" s="15" t="s">
        <v>9</v>
      </c>
      <c r="C30" s="38">
        <f>SUM(C31)</f>
        <v>-192904.56375</v>
      </c>
      <c r="D30" s="28">
        <f aca="true" t="shared" si="0" ref="D30:E32">SUM(D31)</f>
        <v>-143092.6</v>
      </c>
      <c r="E30" s="28">
        <f t="shared" si="0"/>
        <v>-143538.1</v>
      </c>
    </row>
    <row r="31" spans="1:5" ht="17.25" customHeight="1">
      <c r="A31" s="16" t="s">
        <v>10</v>
      </c>
      <c r="B31" s="16" t="s">
        <v>11</v>
      </c>
      <c r="C31" s="39">
        <f>SUM(C32)</f>
        <v>-192904.56375</v>
      </c>
      <c r="D31" s="29">
        <f t="shared" si="0"/>
        <v>-143092.6</v>
      </c>
      <c r="E31" s="29">
        <f t="shared" si="0"/>
        <v>-143538.1</v>
      </c>
    </row>
    <row r="32" spans="1:5" ht="23.25" customHeight="1">
      <c r="A32" s="17" t="s">
        <v>12</v>
      </c>
      <c r="B32" s="18" t="s">
        <v>27</v>
      </c>
      <c r="C32" s="39">
        <f>SUM(C33)</f>
        <v>-192904.56375</v>
      </c>
      <c r="D32" s="29">
        <f t="shared" si="0"/>
        <v>-143092.6</v>
      </c>
      <c r="E32" s="29">
        <f t="shared" si="0"/>
        <v>-143538.1</v>
      </c>
    </row>
    <row r="33" spans="1:5" ht="25.5" customHeight="1">
      <c r="A33" s="19" t="s">
        <v>14</v>
      </c>
      <c r="B33" s="20" t="s">
        <v>13</v>
      </c>
      <c r="C33" s="40">
        <v>-192904.56375</v>
      </c>
      <c r="D33" s="27">
        <v>-143092.6</v>
      </c>
      <c r="E33" s="27">
        <v>-143538.1</v>
      </c>
    </row>
    <row r="34" spans="1:5" ht="15.75" customHeight="1">
      <c r="A34" s="21" t="s">
        <v>15</v>
      </c>
      <c r="B34" s="21" t="s">
        <v>16</v>
      </c>
      <c r="C34" s="38">
        <f>SUM(C35)</f>
        <v>197678.48323</v>
      </c>
      <c r="D34" s="28">
        <f aca="true" t="shared" si="1" ref="D34:E36">SUM(D35)</f>
        <v>144529.1</v>
      </c>
      <c r="E34" s="28">
        <f t="shared" si="1"/>
        <v>145117.4</v>
      </c>
    </row>
    <row r="35" spans="1:5" ht="18.75" customHeight="1">
      <c r="A35" s="22" t="s">
        <v>17</v>
      </c>
      <c r="B35" s="22" t="s">
        <v>18</v>
      </c>
      <c r="C35" s="39">
        <f>SUM(C36)</f>
        <v>197678.48323</v>
      </c>
      <c r="D35" s="29">
        <f t="shared" si="1"/>
        <v>144529.1</v>
      </c>
      <c r="E35" s="29">
        <f t="shared" si="1"/>
        <v>145117.4</v>
      </c>
    </row>
    <row r="36" spans="1:5" s="10" customFormat="1" ht="26.25" customHeight="1">
      <c r="A36" s="23" t="s">
        <v>19</v>
      </c>
      <c r="B36" s="24" t="s">
        <v>26</v>
      </c>
      <c r="C36" s="39">
        <f>SUM(C37)</f>
        <v>197678.48323</v>
      </c>
      <c r="D36" s="29">
        <f t="shared" si="1"/>
        <v>144529.1</v>
      </c>
      <c r="E36" s="29">
        <f t="shared" si="1"/>
        <v>145117.4</v>
      </c>
    </row>
    <row r="37" spans="1:5" s="10" customFormat="1" ht="24">
      <c r="A37" s="19" t="s">
        <v>20</v>
      </c>
      <c r="B37" s="25" t="s">
        <v>21</v>
      </c>
      <c r="C37" s="40">
        <v>197678.48323</v>
      </c>
      <c r="D37" s="27">
        <v>144529.1</v>
      </c>
      <c r="E37" s="27">
        <v>145117.4</v>
      </c>
    </row>
  </sheetData>
  <sheetProtection/>
  <mergeCells count="11">
    <mergeCell ref="C18:E18"/>
    <mergeCell ref="C3:E3"/>
    <mergeCell ref="C6:E6"/>
    <mergeCell ref="C9:E9"/>
    <mergeCell ref="C12:E12"/>
    <mergeCell ref="C15:E15"/>
    <mergeCell ref="A25:A26"/>
    <mergeCell ref="B25:B26"/>
    <mergeCell ref="C25:E25"/>
    <mergeCell ref="C21:E21"/>
    <mergeCell ref="A23:E23"/>
  </mergeCells>
  <printOptions/>
  <pageMargins left="0.7874015748031497" right="0" top="0.3937007874015748" bottom="0.3937007874015748" header="0" footer="0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Admin</cp:lastModifiedBy>
  <cp:lastPrinted>2014-10-14T11:12:30Z</cp:lastPrinted>
  <dcterms:created xsi:type="dcterms:W3CDTF">2013-01-01T13:25:55Z</dcterms:created>
  <dcterms:modified xsi:type="dcterms:W3CDTF">2014-12-23T08:38:54Z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