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2 кв.  " sheetId="1" r:id="rId1"/>
  </sheets>
  <definedNames>
    <definedName name="_xlnm.Print_Titles" localSheetId="0">'2 кв.  '!$6:$7</definedName>
  </definedNames>
  <calcPr fullCalcOnLoad="1"/>
</workbook>
</file>

<file path=xl/sharedStrings.xml><?xml version="1.0" encoding="utf-8"?>
<sst xmlns="http://schemas.openxmlformats.org/spreadsheetml/2006/main" count="225" uniqueCount="217">
  <si>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</si>
  <si>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</si>
  <si>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</si>
  <si>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</si>
  <si>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</si>
  <si>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</si>
  <si>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Обеспечение деятельности муниципальных учреждений культуры (учреждения клубного типа)</t>
  </si>
  <si>
    <t>01101S0340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</si>
  <si>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</si>
  <si>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</si>
  <si>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</si>
  <si>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</si>
  <si>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</si>
  <si>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</si>
  <si>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Обеспечение деятельности муниципальных учреждений культуры (библиотеки)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</si>
  <si>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</si>
  <si>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</si>
  <si>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</si>
  <si>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</si>
  <si>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</si>
  <si>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</si>
  <si>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Обеспечение деятельности муниципальных учреждений культуры</t>
  </si>
  <si>
    <t>0140102008</t>
  </si>
  <si>
    <t xml:space="preserve">              Проведение различных по форме и тематике культурно-массовых и спортивных мероприятий</t>
  </si>
  <si>
    <t>0140108805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</si>
  <si>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</si>
  <si>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</si>
  <si>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</si>
  <si>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</si>
  <si>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</si>
  <si>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</si>
  <si>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</si>
  <si>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</si>
  <si>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</si>
  <si>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 xml:space="preserve">              Капитальный ремонт и ремонт автомобильных дорог общего пользования местного значения</t>
  </si>
  <si>
    <t>0210102012</t>
  </si>
  <si>
    <t xml:space="preserve">              Содержание автомобильных дорог общего пользования местного значения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</si>
  <si>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</si>
  <si>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</si>
  <si>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</si>
  <si>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</si>
  <si>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</si>
  <si>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Организация уличного освещения населенных пунктов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</si>
  <si>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</si>
  <si>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</si>
  <si>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</si>
  <si>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</si>
  <si>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</si>
  <si>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Обеспечение мер противопожарной безопасности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</si>
  <si>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</si>
  <si>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</si>
  <si>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</si>
  <si>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</si>
  <si>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</si>
  <si>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Прочие мероприятия по благоустройству и озеленению населенных пунктов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</si>
  <si>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</si>
  <si>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</si>
  <si>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</si>
  <si>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</si>
  <si>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</si>
  <si>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</si>
  <si>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</si>
  <si>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</si>
  <si>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</si>
  <si>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</si>
  <si>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</si>
  <si>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</si>
  <si>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</si>
  <si>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Ремонт и содержание муниципального жилого фонда</t>
  </si>
  <si>
    <t>0320109001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</si>
  <si>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</si>
  <si>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</si>
  <si>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</si>
  <si>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</si>
  <si>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</si>
  <si>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>0330102030</t>
  </si>
  <si>
    <t xml:space="preserve">              Организация обеспечения водоснабжения и водоотведения</t>
  </si>
  <si>
    <t>0330102031</t>
  </si>
  <si>
    <t xml:space="preserve">              Организация технического обслуживания и текущего ремонта систем газоснабжения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</si>
  <si>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</si>
  <si>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</si>
  <si>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</si>
  <si>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Субсидии на возмещение убытков, возникающих при обеспечении жителей услугами бытового обслуживания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</si>
  <si>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</si>
  <si>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</si>
  <si>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</si>
  <si>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</si>
  <si>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</si>
  <si>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</si>
  <si>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</si>
  <si>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</si>
  <si>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</si>
  <si>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</si>
  <si>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</si>
  <si>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</si>
  <si>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</si>
  <si>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Публикации в районных, региональных и республиканских средствах массовой информации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</si>
  <si>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</si>
  <si>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</si>
  <si>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</si>
  <si>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</si>
  <si>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</si>
  <si>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</si>
  <si>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Приобретение объектов недвижимого имущества в муниципальную собственность</t>
  </si>
  <si>
    <t>1210104002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</si>
  <si>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</si>
  <si>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</si>
  <si>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</si>
  <si>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</si>
  <si>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</si>
  <si>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</si>
  <si>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</si>
  <si>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</si>
  <si>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</si>
  <si>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</si>
  <si>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</si>
  <si>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 xml:space="preserve">              Осуществление первичного воинского учета на территориях, где отсутствуют военные комиссариаты</t>
  </si>
  <si>
    <t>Всего расходов:</t>
  </si>
  <si>
    <t>(руб.)</t>
  </si>
  <si>
    <t>Целевая статья</t>
  </si>
  <si>
    <t>Наименование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</si>
  <si>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</si>
  <si>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</si>
  <si>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</si>
  <si>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</si>
  <si>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</si>
  <si>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</si>
  <si>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</si>
  <si>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Исполнено</t>
  </si>
  <si>
    <t>% исполнения</t>
  </si>
  <si>
    <t>0110102001</t>
  </si>
  <si>
    <t>Проведение различных по форме и тематике культурно-массовых мероприятий</t>
  </si>
  <si>
    <t>0110180340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</si>
  <si>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</si>
  <si>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</si>
  <si>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>0120102003</t>
  </si>
  <si>
    <t>03101L9602</t>
  </si>
  <si>
    <t>Муниципальная программа савинского городского поселения "Развитие экономического потенциала Савинского городского поселения"</t>
  </si>
  <si>
    <t>Подпрограмма "Развитие малого и среднего предпринимательства в Савинском городском поселении"</t>
  </si>
  <si>
    <t>0720000000</t>
  </si>
  <si>
    <t>0700000000</t>
  </si>
  <si>
    <t>0210180510</t>
  </si>
  <si>
    <t>02101S0510</t>
  </si>
  <si>
    <t>Обеспечение мероприятий по формированию современной городской среды</t>
  </si>
  <si>
    <t>4100000000</t>
  </si>
  <si>
    <t>4190000000</t>
  </si>
  <si>
    <t>4190002043</t>
  </si>
  <si>
    <t>Иные непрограмные мероприятия</t>
  </si>
  <si>
    <t>01201L5191</t>
  </si>
  <si>
    <t>Комплектование книжных фондов библиотек муниципальных образований за счет местного бюджета</t>
  </si>
  <si>
    <t>4200000000</t>
  </si>
  <si>
    <t>4290000000</t>
  </si>
  <si>
    <t>4290051200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</si>
  <si>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</si>
  <si>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непрограммные мероприятия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</si>
  <si>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</si>
  <si>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</si>
  <si>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1400000000</t>
  </si>
  <si>
    <t>1410000000</t>
  </si>
  <si>
    <t>1410100000</t>
  </si>
  <si>
    <t xml:space="preserve">     Подпрограмма "Развитие событийного туризма на территории Савинского городского поселения"</t>
  </si>
  <si>
    <t>0150000000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</si>
  <si>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</si>
  <si>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</si>
  <si>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</si>
  <si>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</si>
  <si>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</si>
  <si>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</si>
  <si>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</si>
  <si>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</si>
  <si>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</si>
  <si>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 xml:space="preserve">     Основное мероприятие "Поддержка начинающих субъектов малого и среднего предпринимательства"</t>
  </si>
  <si>
    <t>0720200000</t>
  </si>
  <si>
    <t xml:space="preserve">        Осуществление полномочий по созданию условий для развития малого и среднего предпринимательства</t>
  </si>
  <si>
    <t>0720208815</t>
  </si>
  <si>
    <t xml:space="preserve">          Основное мероприятие "Поддержка субъектов малого и среднего предпринимательства, приобретающих оборудование в лизинг"</t>
  </si>
  <si>
    <t>07203000000</t>
  </si>
  <si>
    <t xml:space="preserve">      Подпрограмма "развитие и модернизация защиты населения от угроз чрезвычайных ситуаций и пожаров"</t>
  </si>
  <si>
    <t xml:space="preserve">    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</si>
  <si>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 xml:space="preserve">        Осуществление полномочий по организации и осуществлению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</t>
  </si>
  <si>
    <t>1410108816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</si>
  <si>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</si>
  <si>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 xml:space="preserve">        Осуществление полномочий в сфере профилактики правонарушений</t>
  </si>
  <si>
    <t>4190008814</t>
  </si>
  <si>
    <t>01101L4670</t>
  </si>
  <si>
    <t>Обеспечение развития и укрепления материально-технической базы муниципальных домов культуры, за счет средств местного бюджета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</si>
  <si>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тои числе на формирование муниципальных дорожных фондов за счет местного бюджета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</si>
  <si>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бюджетва</t>
  </si>
  <si>
    <t>0411010000</t>
  </si>
  <si>
    <t xml:space="preserve">Составление (изменений) списков кандидатов в прияжные заседатели федеральных судов общей юрисдикции в Российской Федерации </t>
  </si>
  <si>
    <t>4300000000</t>
  </si>
  <si>
    <t>4390000000</t>
  </si>
  <si>
    <t>4390081980</t>
  </si>
  <si>
    <t>43900S1980</t>
  </si>
  <si>
    <t>азы избирателей депутатам Ивановской областной Думы</t>
  </si>
  <si>
    <t>Укрепление материально-технической базы муниципальных учреждений культуры Ивановской области</t>
  </si>
  <si>
    <t>Укрепление материально-технической базы муниципальных учреждений культуры Ивановской области, за счет средств местного бюджета</t>
  </si>
  <si>
    <t xml:space="preserve">          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</si>
  <si>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ВСЕГО РАСХОДОВ ПО НЕПРОГРАММНЫМ НАПРАВЛЕНИЯМ ДЕЯТЕЛЬНОСТИ</t>
  </si>
  <si>
    <t xml:space="preserve">    Муниципальная программа Савинского городского поселения "Защита населения и территории Савинского городского поселения от чрезвычайных ситуаций, обеспечение пожарной безопасности и безопасности людей на водных объектах"</t>
  </si>
  <si>
    <t>Объем расходов на реализацию мероприятий муниципальных программ Савинского городского поселения по состоянию на 01.07.2018 г.</t>
  </si>
  <si>
    <t>0310109502</t>
  </si>
  <si>
    <t>0310109602</t>
  </si>
  <si>
    <t>0310183200</t>
  </si>
  <si>
    <t>0340000000</t>
  </si>
  <si>
    <t>0340100000</t>
  </si>
  <si>
    <t>0340102009</t>
  </si>
  <si>
    <t>04101L5550</t>
  </si>
  <si>
    <t>07203L5272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</si>
  <si>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</si>
  <si>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корпорации_Фонда содействия реформированию жилищно-комунального хозяйства</t>
  </si>
  <si>
    <t xml:space="preserve">      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</si>
  <si>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Достройка жилого дома в п.Савино</t>
  </si>
  <si>
    <t xml:space="preserve">      Подпрограмма "Социальное жилье"</t>
  </si>
  <si>
    <t xml:space="preserve">          Основное мероприятие "Мероприятие по увеличению муниципального жилищного фонда"</t>
  </si>
  <si>
    <t>Улучшение жилищных условий граждан, признанных в установленном порядке нуждающимися в жилых помещениях</t>
  </si>
  <si>
    <t>Государственная поддержка субъекта малого и среднего предпринимательства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</si>
</sst>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[$-FC19]d\ mmmm\ yyyy\ &quot;г.&quot;"/>
    <numFmt numFmtId="183" formatCode="0.0000"/>
    <numFmt numFmtId="184" formatCode="0.000"/>
    <numFmt numFmtId="185" formatCode="0.0"/>
    <numFmt numFmtId="186" formatCode="0.000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0" fontId="36" fillId="20" borderId="0">
      <alignment shrinkToFit="1"/>
      <protection/>
    </xf>
    <xf numFmtId="0" fontId="38" fillId="0" borderId="3">
      <alignment horizontal="right"/>
      <protection/>
    </xf>
    <xf numFmtId="4" fontId="38" fillId="21" borderId="3">
      <alignment horizontal="right" vertical="top" shrinkToFit="1"/>
      <protection/>
    </xf>
    <xf numFmtId="4" fontId="38" fillId="22" borderId="3">
      <alignment horizontal="right" vertical="top" shrinkToFit="1"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49" fontId="36" fillId="0" borderId="2">
      <alignment horizontal="center" vertical="top" shrinkToFit="1"/>
      <protection/>
    </xf>
    <xf numFmtId="49" fontId="36" fillId="0" borderId="2">
      <alignment horizontal="center" vertical="top" shrinkToFit="1"/>
      <protection/>
    </xf>
    <xf numFmtId="49" fontId="36" fillId="0" borderId="2">
      <alignment horizontal="center" vertical="top" shrinkToFit="1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20" borderId="4">
      <alignment/>
      <protection/>
    </xf>
    <xf numFmtId="0" fontId="36" fillId="20" borderId="4">
      <alignment horizontal="center"/>
      <protection/>
    </xf>
    <xf numFmtId="4" fontId="38" fillId="0" borderId="2">
      <alignment horizontal="right" vertical="top" shrinkToFit="1"/>
      <protection/>
    </xf>
    <xf numFmtId="49" fontId="36" fillId="0" borderId="2">
      <alignment horizontal="left" vertical="top" wrapText="1" indent="2"/>
      <protection/>
    </xf>
    <xf numFmtId="4" fontId="36" fillId="0" borderId="2">
      <alignment horizontal="right" vertical="top" shrinkToFit="1"/>
      <protection/>
    </xf>
    <xf numFmtId="0" fontId="36" fillId="20" borderId="4">
      <alignment shrinkToFit="1"/>
      <protection/>
    </xf>
    <xf numFmtId="0" fontId="36" fillId="20" borderId="3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55" fillId="36" borderId="14" xfId="63" applyNumberFormat="1" applyFont="1" applyFill="1" applyBorder="1" applyProtection="1">
      <alignment horizontal="right" vertical="top" shrinkToFit="1"/>
      <protection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4" fontId="56" fillId="36" borderId="14" xfId="63" applyNumberFormat="1" applyFont="1" applyFill="1" applyBorder="1" applyProtection="1">
      <alignment horizontal="right" vertical="top" shrinkToFit="1"/>
      <protection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57" fillId="36" borderId="14" xfId="51" applyNumberFormat="1" applyFont="1" applyFill="1" applyBorder="1" applyAlignment="1" applyProtection="1">
      <alignment horizontal="justify" vertical="top" wrapText="1"/>
      <protection/>
    </xf>
    <xf numFmtId="49" fontId="56" fillId="36" borderId="14" xfId="60" applyNumberFormat="1" applyFont="1" applyFill="1" applyBorder="1" applyProtection="1">
      <alignment horizontal="center" vertical="top" shrinkToFit="1"/>
      <protection/>
    </xf>
    <xf numFmtId="0" fontId="58" fillId="36" borderId="14" xfId="51" applyNumberFormat="1" applyFont="1" applyFill="1" applyBorder="1" applyAlignment="1" applyProtection="1">
      <alignment horizontal="justify" vertical="top" wrapText="1"/>
      <protection/>
    </xf>
    <xf numFmtId="49" fontId="55" fillId="36" borderId="14" xfId="60" applyNumberFormat="1" applyFont="1" applyFill="1" applyBorder="1" applyProtection="1">
      <alignment horizontal="center" vertical="top" shrinkToFit="1"/>
      <protection/>
    </xf>
    <xf numFmtId="0" fontId="0" fillId="0" borderId="0" xfId="0" applyAlignment="1" applyProtection="1">
      <alignment vertical="top"/>
      <protection locked="0"/>
    </xf>
    <xf numFmtId="185" fontId="5" fillId="0" borderId="14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4" fontId="55" fillId="36" borderId="0" xfId="48" applyNumberFormat="1" applyFont="1" applyFill="1" applyBorder="1" applyProtection="1">
      <alignment horizontal="right" vertical="top" shrinkToFit="1"/>
      <protection/>
    </xf>
    <xf numFmtId="180" fontId="56" fillId="36" borderId="14" xfId="63" applyNumberFormat="1" applyFont="1" applyFill="1" applyBorder="1" applyProtection="1">
      <alignment horizontal="right" vertical="top" shrinkToFit="1"/>
      <protection/>
    </xf>
    <xf numFmtId="185" fontId="6" fillId="0" borderId="14" xfId="0" applyNumberFormat="1" applyFont="1" applyBorder="1" applyAlignment="1" applyProtection="1">
      <alignment vertical="top"/>
      <protection locked="0"/>
    </xf>
    <xf numFmtId="4" fontId="7" fillId="0" borderId="14" xfId="0" applyNumberFormat="1" applyFont="1" applyBorder="1" applyAlignment="1" applyProtection="1">
      <alignment vertical="top"/>
      <protection locked="0"/>
    </xf>
    <xf numFmtId="4" fontId="7" fillId="0" borderId="14" xfId="0" applyNumberFormat="1" applyFont="1" applyBorder="1" applyAlignment="1" applyProtection="1">
      <alignment/>
      <protection locked="0"/>
    </xf>
    <xf numFmtId="185" fontId="7" fillId="0" borderId="14" xfId="0" applyNumberFormat="1" applyFont="1" applyBorder="1" applyAlignment="1" applyProtection="1">
      <alignment vertical="top"/>
      <protection locked="0"/>
    </xf>
    <xf numFmtId="0" fontId="59" fillId="0" borderId="14" xfId="60" applyNumberFormat="1" applyFont="1" applyBorder="1" applyAlignment="1" applyProtection="1">
      <alignment horizontal="left"/>
      <protection locked="0"/>
    </xf>
    <xf numFmtId="0" fontId="59" fillId="0" borderId="14" xfId="60" applyNumberFormat="1" applyFont="1" applyBorder="1" applyAlignment="1">
      <alignment horizontal="left"/>
      <protection/>
    </xf>
    <xf numFmtId="0" fontId="55" fillId="0" borderId="2" xfId="51" applyNumberFormat="1" applyFont="1" applyAlignment="1" applyProtection="1">
      <alignment horizontal="justify" vertical="top" wrapText="1"/>
      <protection/>
    </xf>
    <xf numFmtId="0" fontId="56" fillId="0" borderId="2" xfId="59" applyNumberFormat="1" applyFont="1" applyAlignment="1" applyProtection="1">
      <alignment horizontal="justify" vertical="top" wrapText="1"/>
      <protection/>
    </xf>
    <xf numFmtId="49" fontId="55" fillId="0" borderId="2" xfId="60" applyNumberFormat="1" applyFont="1" applyProtection="1">
      <alignment horizontal="center" vertical="top" shrinkToFit="1"/>
      <protection/>
    </xf>
    <xf numFmtId="49" fontId="56" fillId="0" borderId="2" xfId="60" applyNumberFormat="1" applyFont="1" applyProtection="1">
      <alignment horizontal="center" vertical="top" shrinkToFit="1"/>
      <protection/>
    </xf>
    <xf numFmtId="0" fontId="56" fillId="0" borderId="2" xfId="55" applyNumberFormat="1" applyFont="1" applyAlignment="1" applyProtection="1">
      <alignment horizontal="justify" vertical="top" wrapText="1"/>
      <protection/>
    </xf>
    <xf numFmtId="0" fontId="56" fillId="0" borderId="2" xfId="52" applyNumberFormat="1" applyFont="1" applyAlignment="1" applyProtection="1">
      <alignment horizontal="justify" vertical="top" wrapText="1"/>
      <protection/>
    </xf>
    <xf numFmtId="0" fontId="55" fillId="0" borderId="2" xfId="57" applyNumberFormat="1" applyFont="1" applyAlignment="1" applyProtection="1">
      <alignment horizontal="justify" vertical="top" wrapText="1"/>
      <protection/>
    </xf>
    <xf numFmtId="0" fontId="55" fillId="0" borderId="2" xfId="59" applyNumberFormat="1" applyFont="1" applyAlignment="1" applyProtection="1">
      <alignment horizontal="justify" vertical="top" wrapText="1"/>
      <protection/>
    </xf>
    <xf numFmtId="49" fontId="55" fillId="0" borderId="2" xfId="62" applyNumberFormat="1" applyFont="1" applyProtection="1">
      <alignment horizontal="center" vertical="top" shrinkToFit="1"/>
      <protection/>
    </xf>
    <xf numFmtId="49" fontId="56" fillId="0" borderId="2" xfId="61" applyNumberFormat="1" applyFont="1" applyProtection="1">
      <alignment horizontal="center" vertical="top" shrinkToFit="1"/>
      <protection/>
    </xf>
    <xf numFmtId="49" fontId="55" fillId="0" borderId="2" xfId="61" applyNumberFormat="1" applyFont="1" applyProtection="1">
      <alignment horizontal="center" vertical="top" shrinkToFit="1"/>
      <protection/>
    </xf>
    <xf numFmtId="0" fontId="56" fillId="0" borderId="2" xfId="58" applyNumberFormat="1" applyFont="1" applyAlignment="1" applyProtection="1">
      <alignment horizontal="justify" vertical="top" wrapText="1"/>
      <protection/>
    </xf>
    <xf numFmtId="0" fontId="55" fillId="0" borderId="2" xfId="58" applyNumberFormat="1" applyFont="1" applyAlignment="1" applyProtection="1">
      <alignment horizontal="justify" vertical="top" wrapText="1"/>
      <protection/>
    </xf>
    <xf numFmtId="0" fontId="7" fillId="0" borderId="14" xfId="0" applyFont="1" applyBorder="1" applyAlignment="1" applyProtection="1">
      <alignment vertical="top"/>
      <protection locked="0"/>
    </xf>
    <xf numFmtId="0" fontId="56" fillId="0" borderId="2" xfId="50" applyNumberFormat="1" applyFont="1" applyBorder="1" applyAlignment="1" applyProtection="1">
      <alignment horizontal="justify" vertical="top" wrapText="1"/>
      <protection/>
    </xf>
    <xf numFmtId="4" fontId="5" fillId="36" borderId="14" xfId="0" applyNumberFormat="1" applyFont="1" applyFill="1" applyBorder="1" applyAlignment="1" applyProtection="1">
      <alignment vertical="top"/>
      <protection locked="0"/>
    </xf>
    <xf numFmtId="0" fontId="0" fillId="36" borderId="14" xfId="0" applyFill="1" applyBorder="1" applyAlignment="1" applyProtection="1">
      <alignment/>
      <protection locked="0"/>
    </xf>
    <xf numFmtId="185" fontId="5" fillId="36" borderId="14" xfId="0" applyNumberFormat="1" applyFont="1" applyFill="1" applyBorder="1" applyAlignment="1" applyProtection="1">
      <alignment vertical="top"/>
      <protection locked="0"/>
    </xf>
    <xf numFmtId="49" fontId="55" fillId="0" borderId="15" xfId="60" applyNumberFormat="1" applyFont="1" applyBorder="1" applyProtection="1">
      <alignment horizontal="center" vertical="top" shrinkToFit="1"/>
      <protection/>
    </xf>
    <xf numFmtId="0" fontId="55" fillId="0" borderId="15" xfId="51" applyNumberFormat="1" applyFont="1" applyBorder="1" applyAlignment="1" applyProtection="1">
      <alignment horizontal="justify" vertical="top" wrapText="1"/>
      <protection/>
    </xf>
    <xf numFmtId="0" fontId="55" fillId="0" borderId="14" xfId="51" applyNumberFormat="1" applyFont="1" applyBorder="1" applyAlignment="1" applyProtection="1">
      <alignment horizontal="justify" vertical="top" wrapText="1"/>
      <protection/>
    </xf>
    <xf numFmtId="49" fontId="55" fillId="0" borderId="14" xfId="60" applyNumberFormat="1" applyFont="1" applyBorder="1" applyProtection="1">
      <alignment horizontal="center" vertical="top" shrinkToFit="1"/>
      <protection/>
    </xf>
    <xf numFmtId="0" fontId="56" fillId="0" borderId="2" xfId="51" applyNumberFormat="1" applyFont="1" applyAlignment="1" applyProtection="1">
      <alignment horizontal="justify" vertical="top" wrapText="1"/>
      <protection/>
    </xf>
    <xf numFmtId="0" fontId="56" fillId="36" borderId="2" xfId="53" applyNumberFormat="1" applyFont="1" applyFill="1" applyAlignment="1" applyProtection="1">
      <alignment horizontal="justify" vertical="top" wrapText="1"/>
      <protection/>
    </xf>
    <xf numFmtId="0" fontId="55" fillId="36" borderId="0" xfId="47" applyNumberFormat="1" applyFont="1" applyFill="1" applyBorder="1" applyProtection="1">
      <alignment horizontal="right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0" fillId="0" borderId="0" xfId="41" applyNumberFormat="1" applyFont="1" applyBorder="1" applyAlignment="1" applyProtection="1">
      <alignment horizontal="center" wrapText="1"/>
      <protection locked="0"/>
    </xf>
    <xf numFmtId="0" fontId="56" fillId="0" borderId="0" xfId="42" applyNumberFormat="1" applyFont="1" applyBorder="1" applyProtection="1">
      <alignment horizontal="right"/>
      <protection/>
    </xf>
    <xf numFmtId="0" fontId="56" fillId="0" borderId="0" xfId="42" applyFont="1" applyBorder="1">
      <alignment horizontal="right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60" fillId="0" borderId="0" xfId="41" applyNumberFormat="1" applyFont="1" applyBorder="1" applyProtection="1">
      <alignment horizontal="center"/>
      <protection/>
    </xf>
    <xf numFmtId="0" fontId="60" fillId="0" borderId="0" xfId="41" applyFont="1" applyBorder="1">
      <alignment horizontal="center"/>
      <protection/>
    </xf>
    <xf numFmtId="0" fontId="37" fillId="0" borderId="0" xfId="41" applyNumberFormat="1" applyBorder="1" applyProtection="1">
      <alignment horizontal="center"/>
      <protection/>
    </xf>
    <xf numFmtId="0" fontId="37" fillId="0" borderId="0" xfId="41" applyBorder="1">
      <alignment horizontal="center"/>
      <protection/>
    </xf>
    <xf numFmtId="0" fontId="55" fillId="0" borderId="19" xfId="44" applyNumberFormat="1" applyFont="1" applyBorder="1" applyAlignment="1" applyProtection="1">
      <alignment horizontal="center" vertical="center" wrapText="1"/>
      <protection/>
    </xf>
    <xf numFmtId="0" fontId="55" fillId="0" borderId="20" xfId="44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59" fillId="0" borderId="21" xfId="60" applyNumberFormat="1" applyFont="1" applyBorder="1" applyAlignment="1" applyProtection="1">
      <alignment horizontal="left"/>
      <protection locked="0"/>
    </xf>
    <xf numFmtId="0" fontId="59" fillId="0" borderId="22" xfId="6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 10" xfId="52"/>
    <cellStyle name="xl34 11" xfId="53"/>
    <cellStyle name="xl34 12" xfId="54"/>
    <cellStyle name="xl34 13" xfId="55"/>
    <cellStyle name="xl34 4" xfId="56"/>
    <cellStyle name="xl34 7" xfId="57"/>
    <cellStyle name="xl34 8" xfId="58"/>
    <cellStyle name="xl34 9" xfId="59"/>
    <cellStyle name="xl35" xfId="60"/>
    <cellStyle name="xl35 10" xfId="61"/>
    <cellStyle name="xl35 8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K114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13" sqref="J113"/>
    </sheetView>
  </sheetViews>
  <sheetFormatPr defaultColWidth="9.140625" defaultRowHeight="15" outlineLevelRow="6"/>
  <cols>
    <col min="1" max="1" width="40.00390625" style="1" customWidth="1"/>
    <col min="2" max="2" width="10.7109375" style="1" customWidth="1"/>
    <col min="3" max="3" width="11.7109375" style="1" customWidth="1"/>
    <col min="4" max="4" width="12.8515625" style="1" customWidth="1"/>
    <col min="5" max="5" width="11.7109375" style="1" customWidth="1"/>
    <col min="6" max="6" width="12.421875" style="1" customWidth="1"/>
    <col min="7" max="7" width="13.8515625" style="1" customWidth="1"/>
    <col min="8" max="8" width="14.140625" style="1" customWidth="1"/>
    <col min="9" max="9" width="12.7109375" style="1" customWidth="1"/>
    <col min="10" max="10" width="12.57421875" style="1" customWidth="1"/>
    <col min="11" max="11" width="9.140625" style="12" customWidth="1"/>
    <col min="12" max="16384" width="9.140625" style="1" customWidth="1"/>
  </cols>
  <sheetData>
    <row r="2" spans="1:11" ht="67.5" customHeight="1">
      <c r="A2" s="52" t="s">
        <v>200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5" ht="15.75" customHeight="1">
      <c r="A3" s="57"/>
      <c r="B3" s="58"/>
      <c r="C3" s="58"/>
      <c r="D3" s="58"/>
      <c r="E3" s="58"/>
    </row>
    <row r="4" spans="1:5" ht="15.75" customHeight="1">
      <c r="A4" s="59"/>
      <c r="B4" s="60"/>
      <c r="C4" s="60"/>
      <c r="D4" s="60"/>
      <c r="E4" s="60"/>
    </row>
    <row r="5" spans="1:11" ht="16.5" customHeight="1">
      <c r="A5" s="53"/>
      <c r="B5" s="54"/>
      <c r="C5" s="54"/>
      <c r="D5" s="54"/>
      <c r="E5" s="54"/>
      <c r="K5" s="14" t="s">
        <v>118</v>
      </c>
    </row>
    <row r="6" spans="1:11" ht="24" customHeight="1">
      <c r="A6" s="61" t="s">
        <v>120</v>
      </c>
      <c r="B6" s="61" t="s">
        <v>119</v>
      </c>
      <c r="C6" s="56" t="s">
        <v>121</v>
      </c>
      <c r="D6" s="49" t="s">
        <v>122</v>
      </c>
      <c r="E6" s="50"/>
      <c r="F6" s="51"/>
      <c r="G6" s="55" t="s">
        <v>128</v>
      </c>
      <c r="H6" s="48" t="s">
        <v>122</v>
      </c>
      <c r="I6" s="48"/>
      <c r="J6" s="48"/>
      <c r="K6" s="66" t="s">
        <v>129</v>
      </c>
    </row>
    <row r="7" spans="1:11" ht="55.5" customHeight="1">
      <c r="A7" s="62"/>
      <c r="B7" s="62"/>
      <c r="C7" s="63"/>
      <c r="D7" s="4" t="s">
        <v>123</v>
      </c>
      <c r="E7" s="4" t="s">
        <v>124</v>
      </c>
      <c r="F7" s="4" t="s">
        <v>125</v>
      </c>
      <c r="G7" s="55"/>
      <c r="H7" s="4" t="s">
        <v>123</v>
      </c>
      <c r="I7" s="4" t="s">
        <v>124</v>
      </c>
      <c r="J7" s="4" t="s">
        <v>125</v>
      </c>
      <c r="K7" s="66"/>
    </row>
    <row r="8" spans="1:11" ht="57" customHeight="1" outlineLevel="1">
      <c r="A8" s="10" t="s">
        <v>155</v>
      </c>
      <c r="B8" s="11" t="s">
        <v>0</v>
      </c>
      <c r="C8" s="2">
        <f aca="true" t="shared" si="0" ref="C8:J8">SUM(C9+C16+C23+C29)</f>
        <v>17275030</v>
      </c>
      <c r="D8" s="2">
        <f t="shared" si="0"/>
        <v>1892</v>
      </c>
      <c r="E8" s="2">
        <f t="shared" si="0"/>
        <v>6484191</v>
      </c>
      <c r="F8" s="2">
        <f t="shared" si="0"/>
        <v>10788947</v>
      </c>
      <c r="G8" s="2">
        <f t="shared" si="0"/>
        <v>8039136.800000001</v>
      </c>
      <c r="H8" s="2">
        <f t="shared" si="0"/>
        <v>0</v>
      </c>
      <c r="I8" s="2">
        <f t="shared" si="0"/>
        <v>2622140.1399999997</v>
      </c>
      <c r="J8" s="2">
        <f t="shared" si="0"/>
        <v>5416996.66</v>
      </c>
      <c r="K8" s="13">
        <f>SUM(G8/C8*100)</f>
        <v>46.53616694153354</v>
      </c>
    </row>
    <row r="9" spans="1:11" ht="47.25" customHeight="1" outlineLevel="2">
      <c r="A9" s="10" t="s">
        <v>1</v>
      </c>
      <c r="B9" s="11" t="s">
        <v>2</v>
      </c>
      <c r="C9" s="2">
        <f aca="true" t="shared" si="1" ref="C9:J9">SUM(C10)</f>
        <v>11431991</v>
      </c>
      <c r="D9" s="2">
        <f t="shared" si="1"/>
        <v>0</v>
      </c>
      <c r="E9" s="2">
        <f t="shared" si="1"/>
        <v>4906308</v>
      </c>
      <c r="F9" s="2">
        <f t="shared" si="1"/>
        <v>6525683</v>
      </c>
      <c r="G9" s="2">
        <f t="shared" si="1"/>
        <v>5091669.720000001</v>
      </c>
      <c r="H9" s="2">
        <f t="shared" si="1"/>
        <v>0</v>
      </c>
      <c r="I9" s="2">
        <f t="shared" si="1"/>
        <v>1805553.13</v>
      </c>
      <c r="J9" s="2">
        <f t="shared" si="1"/>
        <v>3286116.59</v>
      </c>
      <c r="K9" s="13">
        <f aca="true" t="shared" si="2" ref="K9:K93">SUM(G9/C9*100)</f>
        <v>44.53878348924523</v>
      </c>
    </row>
    <row r="10" spans="1:11" ht="49.5" customHeight="1" outlineLevel="4">
      <c r="A10" s="10" t="s">
        <v>3</v>
      </c>
      <c r="B10" s="11" t="s">
        <v>4</v>
      </c>
      <c r="C10" s="2">
        <f aca="true" t="shared" si="3" ref="C10:J10">SUM(C11:C15)</f>
        <v>11431991</v>
      </c>
      <c r="D10" s="2">
        <f t="shared" si="3"/>
        <v>0</v>
      </c>
      <c r="E10" s="2">
        <f t="shared" si="3"/>
        <v>4906308</v>
      </c>
      <c r="F10" s="2">
        <f t="shared" si="3"/>
        <v>6525683</v>
      </c>
      <c r="G10" s="2">
        <f t="shared" si="3"/>
        <v>5091669.720000001</v>
      </c>
      <c r="H10" s="2">
        <f t="shared" si="3"/>
        <v>0</v>
      </c>
      <c r="I10" s="2">
        <f t="shared" si="3"/>
        <v>1805553.13</v>
      </c>
      <c r="J10" s="2">
        <f t="shared" si="3"/>
        <v>3286116.59</v>
      </c>
      <c r="K10" s="13">
        <f t="shared" si="2"/>
        <v>44.53878348924523</v>
      </c>
    </row>
    <row r="11" spans="1:11" ht="42.75" customHeight="1" outlineLevel="6">
      <c r="A11" s="8" t="s">
        <v>6</v>
      </c>
      <c r="B11" s="9" t="s">
        <v>5</v>
      </c>
      <c r="C11" s="5">
        <f>SUM(D11:F11)</f>
        <v>5672766</v>
      </c>
      <c r="D11" s="5"/>
      <c r="E11" s="5"/>
      <c r="F11" s="5">
        <v>5672766</v>
      </c>
      <c r="G11" s="7">
        <f>SUM(H11:J11)</f>
        <v>3100315.61</v>
      </c>
      <c r="H11" s="3"/>
      <c r="I11" s="3"/>
      <c r="J11" s="7">
        <v>3100315.61</v>
      </c>
      <c r="K11" s="13">
        <f t="shared" si="2"/>
        <v>54.65262642597985</v>
      </c>
    </row>
    <row r="12" spans="1:11" ht="42.75" customHeight="1" outlineLevel="6">
      <c r="A12" s="8" t="s">
        <v>131</v>
      </c>
      <c r="B12" s="9" t="s">
        <v>130</v>
      </c>
      <c r="C12" s="5">
        <f>SUM(D12:F12)</f>
        <v>83000</v>
      </c>
      <c r="D12" s="5"/>
      <c r="E12" s="5"/>
      <c r="F12" s="5">
        <v>83000</v>
      </c>
      <c r="G12" s="7">
        <f>SUM(H12:J12)</f>
        <v>53000</v>
      </c>
      <c r="H12" s="3"/>
      <c r="I12" s="3"/>
      <c r="J12" s="7">
        <v>53000</v>
      </c>
      <c r="K12" s="13">
        <f t="shared" si="2"/>
        <v>63.85542168674698</v>
      </c>
    </row>
    <row r="13" spans="1:11" ht="93" customHeight="1" outlineLevel="6">
      <c r="A13" s="8" t="s">
        <v>133</v>
      </c>
      <c r="B13" s="9" t="s">
        <v>132</v>
      </c>
      <c r="C13" s="5">
        <f>SUM(D13:F13)</f>
        <v>3556308</v>
      </c>
      <c r="D13" s="5"/>
      <c r="E13" s="5">
        <v>3556308</v>
      </c>
      <c r="F13" s="5"/>
      <c r="G13" s="7">
        <f>SUM(H13:J13)</f>
        <v>1805553.13</v>
      </c>
      <c r="H13" s="3"/>
      <c r="I13" s="7">
        <v>1805553.13</v>
      </c>
      <c r="J13" s="7"/>
      <c r="K13" s="13">
        <f t="shared" si="2"/>
        <v>50.77043748741672</v>
      </c>
    </row>
    <row r="14" spans="1:11" ht="63.75" customHeight="1" outlineLevel="6">
      <c r="A14" s="8" t="s">
        <v>185</v>
      </c>
      <c r="B14" s="9" t="s">
        <v>184</v>
      </c>
      <c r="C14" s="5">
        <f>SUM(D14:F14)</f>
        <v>1932743</v>
      </c>
      <c r="D14" s="5"/>
      <c r="E14" s="5">
        <v>1350000</v>
      </c>
      <c r="F14" s="5">
        <v>582743</v>
      </c>
      <c r="G14" s="38">
        <f>SUM(H14:J14)</f>
        <v>0</v>
      </c>
      <c r="H14" s="39"/>
      <c r="I14" s="38"/>
      <c r="J14" s="38"/>
      <c r="K14" s="40">
        <f t="shared" si="2"/>
        <v>0</v>
      </c>
    </row>
    <row r="15" spans="1:11" ht="71.25" customHeight="1" outlineLevel="6">
      <c r="A15" s="8" t="s">
        <v>8</v>
      </c>
      <c r="B15" s="9" t="s">
        <v>7</v>
      </c>
      <c r="C15" s="5">
        <f>SUM(D15:F15)</f>
        <v>187174</v>
      </c>
      <c r="D15" s="5"/>
      <c r="E15" s="5"/>
      <c r="F15" s="5">
        <v>187174</v>
      </c>
      <c r="G15" s="7">
        <f>SUM(H15:J15)</f>
        <v>132800.98</v>
      </c>
      <c r="H15" s="3"/>
      <c r="I15" s="3"/>
      <c r="J15" s="7">
        <v>132800.98</v>
      </c>
      <c r="K15" s="13">
        <f t="shared" si="2"/>
        <v>70.95054868731769</v>
      </c>
    </row>
    <row r="16" spans="1:11" ht="42.75" customHeight="1" outlineLevel="2">
      <c r="A16" s="10" t="s">
        <v>9</v>
      </c>
      <c r="B16" s="11" t="s">
        <v>10</v>
      </c>
      <c r="C16" s="2">
        <f aca="true" t="shared" si="4" ref="C16:J16">SUM(C17)</f>
        <v>3978313</v>
      </c>
      <c r="D16" s="2">
        <f t="shared" si="4"/>
        <v>1892</v>
      </c>
      <c r="E16" s="2">
        <f t="shared" si="4"/>
        <v>1577883</v>
      </c>
      <c r="F16" s="2">
        <f t="shared" si="4"/>
        <v>2398538</v>
      </c>
      <c r="G16" s="2">
        <f t="shared" si="4"/>
        <v>2053143.8800000001</v>
      </c>
      <c r="H16" s="2">
        <f t="shared" si="4"/>
        <v>0</v>
      </c>
      <c r="I16" s="2">
        <f t="shared" si="4"/>
        <v>816587.01</v>
      </c>
      <c r="J16" s="2">
        <f t="shared" si="4"/>
        <v>1236556.87</v>
      </c>
      <c r="K16" s="13">
        <f t="shared" si="2"/>
        <v>51.60840486909905</v>
      </c>
    </row>
    <row r="17" spans="1:11" ht="42.75" customHeight="1" outlineLevel="4">
      <c r="A17" s="10" t="s">
        <v>11</v>
      </c>
      <c r="B17" s="11" t="s">
        <v>12</v>
      </c>
      <c r="C17" s="2">
        <f aca="true" t="shared" si="5" ref="C17:J17">SUM(C18:C22)</f>
        <v>3978313</v>
      </c>
      <c r="D17" s="2">
        <f t="shared" si="5"/>
        <v>1892</v>
      </c>
      <c r="E17" s="2">
        <f t="shared" si="5"/>
        <v>1577883</v>
      </c>
      <c r="F17" s="2">
        <f t="shared" si="5"/>
        <v>2398538</v>
      </c>
      <c r="G17" s="2">
        <f t="shared" si="5"/>
        <v>2053143.8800000001</v>
      </c>
      <c r="H17" s="2">
        <f t="shared" si="5"/>
        <v>0</v>
      </c>
      <c r="I17" s="2">
        <f t="shared" si="5"/>
        <v>816587.01</v>
      </c>
      <c r="J17" s="2">
        <f t="shared" si="5"/>
        <v>1236556.87</v>
      </c>
      <c r="K17" s="13">
        <f t="shared" si="2"/>
        <v>51.60840486909905</v>
      </c>
    </row>
    <row r="18" spans="1:11" ht="42.75" customHeight="1" outlineLevel="6">
      <c r="A18" s="8" t="s">
        <v>14</v>
      </c>
      <c r="B18" s="9" t="s">
        <v>13</v>
      </c>
      <c r="C18" s="5">
        <f>SUM(D18:F18)</f>
        <v>2305390</v>
      </c>
      <c r="D18" s="5"/>
      <c r="E18" s="5"/>
      <c r="F18" s="5">
        <v>2305390</v>
      </c>
      <c r="G18" s="7">
        <f>SUM(H18:J18)</f>
        <v>1161807.03</v>
      </c>
      <c r="H18" s="6"/>
      <c r="I18" s="6"/>
      <c r="J18" s="7">
        <v>1161807.03</v>
      </c>
      <c r="K18" s="13">
        <f t="shared" si="2"/>
        <v>50.395248960045805</v>
      </c>
    </row>
    <row r="19" spans="1:11" ht="42.75" customHeight="1" outlineLevel="6">
      <c r="A19" s="8" t="s">
        <v>131</v>
      </c>
      <c r="B19" s="9" t="s">
        <v>135</v>
      </c>
      <c r="C19" s="5">
        <f>SUM(D19:F19)</f>
        <v>10000</v>
      </c>
      <c r="D19" s="5"/>
      <c r="E19" s="5"/>
      <c r="F19" s="5">
        <v>10000</v>
      </c>
      <c r="G19" s="18">
        <f>SUM(H19:J19)</f>
        <v>7200</v>
      </c>
      <c r="H19" s="19"/>
      <c r="I19" s="19"/>
      <c r="J19" s="18">
        <v>7200</v>
      </c>
      <c r="K19" s="20">
        <f t="shared" si="2"/>
        <v>72</v>
      </c>
    </row>
    <row r="20" spans="1:11" ht="95.25" customHeight="1" outlineLevel="6">
      <c r="A20" s="8" t="s">
        <v>133</v>
      </c>
      <c r="B20" s="9" t="s">
        <v>134</v>
      </c>
      <c r="C20" s="5">
        <f>SUM(D20:F20)</f>
        <v>1577883</v>
      </c>
      <c r="D20" s="5"/>
      <c r="E20" s="5">
        <v>1577883</v>
      </c>
      <c r="F20" s="5"/>
      <c r="G20" s="18">
        <f>SUM(H20:J20)</f>
        <v>816587.01</v>
      </c>
      <c r="H20" s="19"/>
      <c r="I20" s="18">
        <v>816587.01</v>
      </c>
      <c r="J20" s="18"/>
      <c r="K20" s="20">
        <f t="shared" si="2"/>
        <v>51.75206336591497</v>
      </c>
    </row>
    <row r="21" spans="1:11" ht="50.25" customHeight="1" outlineLevel="6">
      <c r="A21" s="8" t="s">
        <v>149</v>
      </c>
      <c r="B21" s="9" t="s">
        <v>148</v>
      </c>
      <c r="C21" s="5">
        <f>SUM(D21:F21)</f>
        <v>1993</v>
      </c>
      <c r="D21" s="5">
        <v>1892</v>
      </c>
      <c r="E21" s="5"/>
      <c r="F21" s="5">
        <v>101</v>
      </c>
      <c r="G21" s="18">
        <f>SUM(H21:J21)</f>
        <v>0</v>
      </c>
      <c r="H21" s="19"/>
      <c r="I21" s="18"/>
      <c r="J21" s="18"/>
      <c r="K21" s="13">
        <f t="shared" si="2"/>
        <v>0</v>
      </c>
    </row>
    <row r="22" spans="1:11" ht="71.25" customHeight="1" outlineLevel="6">
      <c r="A22" s="8" t="s">
        <v>8</v>
      </c>
      <c r="B22" s="9" t="s">
        <v>15</v>
      </c>
      <c r="C22" s="5">
        <f>SUM(D22:F22)</f>
        <v>83047</v>
      </c>
      <c r="D22" s="5"/>
      <c r="E22" s="5"/>
      <c r="F22" s="5">
        <v>83047</v>
      </c>
      <c r="G22" s="7">
        <f>SUM(H22:J22)</f>
        <v>67549.84</v>
      </c>
      <c r="H22" s="6"/>
      <c r="I22" s="6"/>
      <c r="J22" s="7">
        <v>67549.84</v>
      </c>
      <c r="K22" s="13">
        <f t="shared" si="2"/>
        <v>81.33928979975195</v>
      </c>
    </row>
    <row r="23" spans="1:11" ht="42.75" customHeight="1" outlineLevel="2">
      <c r="A23" s="10" t="s">
        <v>16</v>
      </c>
      <c r="B23" s="11" t="s">
        <v>17</v>
      </c>
      <c r="C23" s="2">
        <f aca="true" t="shared" si="6" ref="C23:J23">SUM(C24)</f>
        <v>1789726</v>
      </c>
      <c r="D23" s="2">
        <f t="shared" si="6"/>
        <v>0</v>
      </c>
      <c r="E23" s="2">
        <f t="shared" si="6"/>
        <v>0</v>
      </c>
      <c r="F23" s="2">
        <f t="shared" si="6"/>
        <v>1789726</v>
      </c>
      <c r="G23" s="2">
        <f t="shared" si="6"/>
        <v>886323.2</v>
      </c>
      <c r="H23" s="2">
        <f t="shared" si="6"/>
        <v>0</v>
      </c>
      <c r="I23" s="2">
        <f t="shared" si="6"/>
        <v>0</v>
      </c>
      <c r="J23" s="2">
        <f t="shared" si="6"/>
        <v>886323.2</v>
      </c>
      <c r="K23" s="13">
        <f t="shared" si="2"/>
        <v>49.52284316146717</v>
      </c>
    </row>
    <row r="24" spans="1:11" ht="42.75" customHeight="1" outlineLevel="4">
      <c r="A24" s="10" t="s">
        <v>18</v>
      </c>
      <c r="B24" s="11" t="s">
        <v>19</v>
      </c>
      <c r="C24" s="2">
        <f aca="true" t="shared" si="7" ref="C24:J24">SUM(C25:C28)</f>
        <v>1789726</v>
      </c>
      <c r="D24" s="2">
        <f t="shared" si="7"/>
        <v>0</v>
      </c>
      <c r="E24" s="2">
        <f t="shared" si="7"/>
        <v>0</v>
      </c>
      <c r="F24" s="2">
        <f t="shared" si="7"/>
        <v>1789726</v>
      </c>
      <c r="G24" s="2">
        <f t="shared" si="7"/>
        <v>886323.2</v>
      </c>
      <c r="H24" s="2">
        <f t="shared" si="7"/>
        <v>0</v>
      </c>
      <c r="I24" s="2">
        <f t="shared" si="7"/>
        <v>0</v>
      </c>
      <c r="J24" s="2">
        <f t="shared" si="7"/>
        <v>886323.2</v>
      </c>
      <c r="K24" s="13">
        <f t="shared" si="2"/>
        <v>49.52284316146717</v>
      </c>
    </row>
    <row r="25" spans="1:11" ht="28.5" customHeight="1" outlineLevel="6">
      <c r="A25" s="8" t="s">
        <v>21</v>
      </c>
      <c r="B25" s="9" t="s">
        <v>20</v>
      </c>
      <c r="C25" s="5">
        <f>SUM(D25:F25)</f>
        <v>1374726</v>
      </c>
      <c r="D25" s="5"/>
      <c r="E25" s="5"/>
      <c r="F25" s="5">
        <v>1374726</v>
      </c>
      <c r="G25" s="7">
        <f>SUM(H25:J25)</f>
        <v>704535.2</v>
      </c>
      <c r="H25" s="7"/>
      <c r="I25" s="7"/>
      <c r="J25" s="7">
        <v>704535.2</v>
      </c>
      <c r="K25" s="13">
        <f t="shared" si="2"/>
        <v>51.249136191502885</v>
      </c>
    </row>
    <row r="26" spans="1:11" ht="42.75" customHeight="1" outlineLevel="6">
      <c r="A26" s="8" t="s">
        <v>23</v>
      </c>
      <c r="B26" s="9" t="s">
        <v>22</v>
      </c>
      <c r="C26" s="5">
        <f>SUM(D26:F26)</f>
        <v>35000</v>
      </c>
      <c r="D26" s="5"/>
      <c r="E26" s="5"/>
      <c r="F26" s="5">
        <v>35000</v>
      </c>
      <c r="G26" s="7">
        <f>SUM(H26:J26)</f>
        <v>6500</v>
      </c>
      <c r="H26" s="7"/>
      <c r="I26" s="7"/>
      <c r="J26" s="7">
        <v>6500</v>
      </c>
      <c r="K26" s="13">
        <f t="shared" si="2"/>
        <v>18.571428571428573</v>
      </c>
    </row>
    <row r="27" spans="1:11" ht="123.75" customHeight="1" outlineLevel="6">
      <c r="A27" s="8" t="s">
        <v>25</v>
      </c>
      <c r="B27" s="9" t="s">
        <v>24</v>
      </c>
      <c r="C27" s="5">
        <f>SUM(D27:F27)</f>
        <v>250000</v>
      </c>
      <c r="D27" s="5"/>
      <c r="E27" s="5"/>
      <c r="F27" s="5">
        <v>250000</v>
      </c>
      <c r="G27" s="7">
        <f>SUM(H27:J27)</f>
        <v>114888</v>
      </c>
      <c r="H27" s="7"/>
      <c r="I27" s="7"/>
      <c r="J27" s="7">
        <v>114888</v>
      </c>
      <c r="K27" s="13">
        <f t="shared" si="2"/>
        <v>45.955200000000005</v>
      </c>
    </row>
    <row r="28" spans="1:11" ht="57" customHeight="1" outlineLevel="6">
      <c r="A28" s="8" t="s">
        <v>27</v>
      </c>
      <c r="B28" s="9" t="s">
        <v>26</v>
      </c>
      <c r="C28" s="5">
        <f>SUM(D28:F28)</f>
        <v>130000</v>
      </c>
      <c r="D28" s="5"/>
      <c r="E28" s="5"/>
      <c r="F28" s="5">
        <v>130000</v>
      </c>
      <c r="G28" s="7">
        <f>SUM(H28:J28)</f>
        <v>60400</v>
      </c>
      <c r="H28" s="7"/>
      <c r="I28" s="7"/>
      <c r="J28" s="7">
        <v>60400</v>
      </c>
      <c r="K28" s="13">
        <f t="shared" si="2"/>
        <v>46.46153846153846</v>
      </c>
    </row>
    <row r="29" spans="1:11" ht="57" customHeight="1" outlineLevel="1">
      <c r="A29" s="23" t="s">
        <v>160</v>
      </c>
      <c r="B29" s="11" t="s">
        <v>161</v>
      </c>
      <c r="C29" s="2">
        <f aca="true" t="shared" si="8" ref="C29:J30">SUM(C30)</f>
        <v>75000</v>
      </c>
      <c r="D29" s="2">
        <f t="shared" si="8"/>
        <v>0</v>
      </c>
      <c r="E29" s="2">
        <f t="shared" si="8"/>
        <v>0</v>
      </c>
      <c r="F29" s="2">
        <f t="shared" si="8"/>
        <v>75000</v>
      </c>
      <c r="G29" s="2">
        <f t="shared" si="8"/>
        <v>8000</v>
      </c>
      <c r="H29" s="2">
        <f t="shared" si="8"/>
        <v>0</v>
      </c>
      <c r="I29" s="2">
        <f t="shared" si="8"/>
        <v>0</v>
      </c>
      <c r="J29" s="2">
        <f t="shared" si="8"/>
        <v>8000</v>
      </c>
      <c r="K29" s="13">
        <f t="shared" si="2"/>
        <v>10.666666666666668</v>
      </c>
    </row>
    <row r="30" spans="1:11" ht="80.25" customHeight="1" outlineLevel="2">
      <c r="A30" s="23" t="s">
        <v>162</v>
      </c>
      <c r="B30" s="11" t="s">
        <v>163</v>
      </c>
      <c r="C30" s="2">
        <f t="shared" si="8"/>
        <v>75000</v>
      </c>
      <c r="D30" s="2">
        <f t="shared" si="8"/>
        <v>0</v>
      </c>
      <c r="E30" s="2">
        <f t="shared" si="8"/>
        <v>0</v>
      </c>
      <c r="F30" s="2">
        <f>SUM(F31)</f>
        <v>75000</v>
      </c>
      <c r="G30" s="2">
        <f>SUM(G31)</f>
        <v>8000</v>
      </c>
      <c r="H30" s="2">
        <f>SUM(H31)</f>
        <v>0</v>
      </c>
      <c r="I30" s="2">
        <f>SUM(I31)</f>
        <v>0</v>
      </c>
      <c r="J30" s="2">
        <f>SUM(J31)</f>
        <v>8000</v>
      </c>
      <c r="K30" s="13">
        <f t="shared" si="2"/>
        <v>10.666666666666668</v>
      </c>
    </row>
    <row r="31" spans="1:11" ht="50.25" customHeight="1" outlineLevel="4">
      <c r="A31" s="24" t="s">
        <v>164</v>
      </c>
      <c r="B31" s="9" t="s">
        <v>165</v>
      </c>
      <c r="C31" s="5">
        <f>SUM(D31:F31)</f>
        <v>75000</v>
      </c>
      <c r="D31" s="5"/>
      <c r="E31" s="5"/>
      <c r="F31" s="5">
        <v>75000</v>
      </c>
      <c r="G31" s="5">
        <f>SUM(H31:J31)</f>
        <v>8000</v>
      </c>
      <c r="H31" s="5"/>
      <c r="I31" s="5"/>
      <c r="J31" s="5">
        <v>8000</v>
      </c>
      <c r="K31" s="13">
        <f t="shared" si="2"/>
        <v>10.666666666666668</v>
      </c>
    </row>
    <row r="32" spans="1:11" ht="42.75" customHeight="1" outlineLevel="6">
      <c r="A32" s="10" t="s">
        <v>156</v>
      </c>
      <c r="B32" s="11" t="s">
        <v>28</v>
      </c>
      <c r="C32" s="2">
        <f>SUM(C33+C39+C42+C45)</f>
        <v>12911134.799999999</v>
      </c>
      <c r="D32" s="2">
        <f>SUM(D33+D39+D42+D45)</f>
        <v>0</v>
      </c>
      <c r="E32" s="2">
        <f>SUM(E33+E39+E42+E45)</f>
        <v>3000000</v>
      </c>
      <c r="F32" s="2">
        <f aca="true" t="shared" si="9" ref="F32:K32">SUM(F33+F39+F42+F45)</f>
        <v>9911134.799999999</v>
      </c>
      <c r="G32" s="2">
        <f t="shared" si="9"/>
        <v>2157458.2700000005</v>
      </c>
      <c r="H32" s="2">
        <f t="shared" si="9"/>
        <v>0</v>
      </c>
      <c r="I32" s="2">
        <f t="shared" si="9"/>
        <v>0</v>
      </c>
      <c r="J32" s="2">
        <f t="shared" si="9"/>
        <v>2157458.2700000005</v>
      </c>
      <c r="K32" s="2">
        <f t="shared" si="9"/>
        <v>76.6267881096988</v>
      </c>
    </row>
    <row r="33" spans="1:11" ht="42.75" customHeight="1" outlineLevel="6">
      <c r="A33" s="10" t="s">
        <v>29</v>
      </c>
      <c r="B33" s="11" t="s">
        <v>30</v>
      </c>
      <c r="C33" s="2">
        <f aca="true" t="shared" si="10" ref="C33:K33">SUM(C34)</f>
        <v>9673658.629999999</v>
      </c>
      <c r="D33" s="2">
        <f t="shared" si="10"/>
        <v>0</v>
      </c>
      <c r="E33" s="2">
        <f t="shared" si="10"/>
        <v>3000000</v>
      </c>
      <c r="F33" s="2">
        <f t="shared" si="10"/>
        <v>6673658.629999999</v>
      </c>
      <c r="G33" s="2">
        <f t="shared" si="10"/>
        <v>1423062.54</v>
      </c>
      <c r="H33" s="2">
        <f t="shared" si="10"/>
        <v>0</v>
      </c>
      <c r="I33" s="2">
        <f t="shared" si="10"/>
        <v>0</v>
      </c>
      <c r="J33" s="2">
        <f t="shared" si="10"/>
        <v>1423062.54</v>
      </c>
      <c r="K33" s="2">
        <f t="shared" si="10"/>
        <v>26.009133468900092</v>
      </c>
    </row>
    <row r="34" spans="1:11" ht="28.5" outlineLevel="6">
      <c r="A34" s="10" t="s">
        <v>31</v>
      </c>
      <c r="B34" s="11" t="s">
        <v>32</v>
      </c>
      <c r="C34" s="2">
        <f>SUM(C35:C38)</f>
        <v>9673658.629999999</v>
      </c>
      <c r="D34" s="2">
        <f aca="true" t="shared" si="11" ref="D34:J34">SUM(D35:D38)</f>
        <v>0</v>
      </c>
      <c r="E34" s="2">
        <f t="shared" si="11"/>
        <v>3000000</v>
      </c>
      <c r="F34" s="2">
        <f t="shared" si="11"/>
        <v>6673658.629999999</v>
      </c>
      <c r="G34" s="2">
        <f t="shared" si="11"/>
        <v>1423062.54</v>
      </c>
      <c r="H34" s="2">
        <f t="shared" si="11"/>
        <v>0</v>
      </c>
      <c r="I34" s="2">
        <f t="shared" si="11"/>
        <v>0</v>
      </c>
      <c r="J34" s="2">
        <f t="shared" si="11"/>
        <v>1423062.54</v>
      </c>
      <c r="K34" s="2">
        <f>SUM(K35:K36)</f>
        <v>26.009133468900092</v>
      </c>
    </row>
    <row r="35" spans="1:11" ht="54" customHeight="1" outlineLevel="6">
      <c r="A35" s="8" t="s">
        <v>34</v>
      </c>
      <c r="B35" s="9" t="s">
        <v>33</v>
      </c>
      <c r="C35" s="5">
        <f>SUM(D35:F35)</f>
        <v>790734.52</v>
      </c>
      <c r="D35" s="5"/>
      <c r="E35" s="5"/>
      <c r="F35" s="5">
        <v>790734.52</v>
      </c>
      <c r="G35" s="7">
        <f>SUM(H35:J35)</f>
        <v>0</v>
      </c>
      <c r="H35" s="7"/>
      <c r="I35" s="7"/>
      <c r="J35" s="7"/>
      <c r="K35" s="13">
        <f t="shared" si="2"/>
        <v>0</v>
      </c>
    </row>
    <row r="36" spans="1:11" ht="38.25" customHeight="1" outlineLevel="6">
      <c r="A36" s="8" t="s">
        <v>36</v>
      </c>
      <c r="B36" s="9" t="s">
        <v>35</v>
      </c>
      <c r="C36" s="5">
        <f>SUM(D36:F36)</f>
        <v>5471395.43</v>
      </c>
      <c r="D36" s="5"/>
      <c r="E36" s="5"/>
      <c r="F36" s="5">
        <v>5471395.43</v>
      </c>
      <c r="G36" s="7">
        <f>SUM(H36:J36)</f>
        <v>1423062.54</v>
      </c>
      <c r="H36" s="7"/>
      <c r="I36" s="7"/>
      <c r="J36" s="7">
        <v>1423062.54</v>
      </c>
      <c r="K36" s="13">
        <f t="shared" si="2"/>
        <v>26.009133468900092</v>
      </c>
    </row>
    <row r="37" spans="1:11" ht="99.75" customHeight="1" outlineLevel="6">
      <c r="A37" s="37" t="s">
        <v>209</v>
      </c>
      <c r="B37" s="9" t="s">
        <v>141</v>
      </c>
      <c r="C37" s="5">
        <f>SUM(D37:F37)</f>
        <v>3000000</v>
      </c>
      <c r="D37" s="5"/>
      <c r="E37" s="5">
        <v>3000000</v>
      </c>
      <c r="F37" s="5"/>
      <c r="G37" s="7"/>
      <c r="H37" s="7"/>
      <c r="I37" s="7"/>
      <c r="J37" s="7"/>
      <c r="K37" s="13"/>
    </row>
    <row r="38" spans="1:11" ht="93" customHeight="1" outlineLevel="6">
      <c r="A38" s="8" t="s">
        <v>186</v>
      </c>
      <c r="B38" s="9" t="s">
        <v>142</v>
      </c>
      <c r="C38" s="5">
        <f>SUM(D38:F38)</f>
        <v>411528.68</v>
      </c>
      <c r="D38" s="5"/>
      <c r="E38" s="5"/>
      <c r="F38" s="5">
        <v>411528.68</v>
      </c>
      <c r="G38" s="7">
        <f>SUM(H38:J38)</f>
        <v>0</v>
      </c>
      <c r="H38" s="7"/>
      <c r="I38" s="7"/>
      <c r="J38" s="7"/>
      <c r="K38" s="13">
        <f t="shared" si="2"/>
        <v>0</v>
      </c>
    </row>
    <row r="39" spans="1:11" ht="30.75" customHeight="1" outlineLevel="6">
      <c r="A39" s="10" t="s">
        <v>37</v>
      </c>
      <c r="B39" s="11" t="s">
        <v>38</v>
      </c>
      <c r="C39" s="2">
        <f aca="true" t="shared" si="12" ref="C39:J40">SUM(C40)</f>
        <v>1654600</v>
      </c>
      <c r="D39" s="2">
        <f t="shared" si="12"/>
        <v>0</v>
      </c>
      <c r="E39" s="2">
        <f t="shared" si="12"/>
        <v>0</v>
      </c>
      <c r="F39" s="2">
        <f t="shared" si="12"/>
        <v>1654600</v>
      </c>
      <c r="G39" s="2">
        <f t="shared" si="12"/>
        <v>400697.14</v>
      </c>
      <c r="H39" s="2">
        <f t="shared" si="12"/>
        <v>0</v>
      </c>
      <c r="I39" s="2">
        <f t="shared" si="12"/>
        <v>0</v>
      </c>
      <c r="J39" s="2">
        <f t="shared" si="12"/>
        <v>400697.14</v>
      </c>
      <c r="K39" s="13">
        <f t="shared" si="2"/>
        <v>24.217160643055724</v>
      </c>
    </row>
    <row r="40" spans="1:11" ht="30" customHeight="1" outlineLevel="2">
      <c r="A40" s="10" t="s">
        <v>39</v>
      </c>
      <c r="B40" s="11" t="s">
        <v>40</v>
      </c>
      <c r="C40" s="2">
        <f t="shared" si="12"/>
        <v>1654600</v>
      </c>
      <c r="D40" s="2">
        <f t="shared" si="12"/>
        <v>0</v>
      </c>
      <c r="E40" s="2">
        <f t="shared" si="12"/>
        <v>0</v>
      </c>
      <c r="F40" s="2">
        <f t="shared" si="12"/>
        <v>1654600</v>
      </c>
      <c r="G40" s="2">
        <f t="shared" si="12"/>
        <v>400697.14</v>
      </c>
      <c r="H40" s="2">
        <f t="shared" si="12"/>
        <v>0</v>
      </c>
      <c r="I40" s="2">
        <f t="shared" si="12"/>
        <v>0</v>
      </c>
      <c r="J40" s="2">
        <f t="shared" si="12"/>
        <v>400697.14</v>
      </c>
      <c r="K40" s="17">
        <f t="shared" si="2"/>
        <v>24.217160643055724</v>
      </c>
    </row>
    <row r="41" spans="1:11" ht="36" customHeight="1" outlineLevel="4">
      <c r="A41" s="8" t="s">
        <v>42</v>
      </c>
      <c r="B41" s="9" t="s">
        <v>41</v>
      </c>
      <c r="C41" s="5">
        <f>SUM(D41:F41)</f>
        <v>1654600</v>
      </c>
      <c r="D41" s="5"/>
      <c r="E41" s="5"/>
      <c r="F41" s="5">
        <v>1654600</v>
      </c>
      <c r="G41" s="5">
        <f>SUM(H41:J41)</f>
        <v>400697.14</v>
      </c>
      <c r="H41" s="5"/>
      <c r="I41" s="5"/>
      <c r="J41" s="5">
        <v>400697.14</v>
      </c>
      <c r="K41" s="13">
        <f t="shared" si="2"/>
        <v>24.217160643055724</v>
      </c>
    </row>
    <row r="42" spans="1:11" ht="28.5" customHeight="1" outlineLevel="6">
      <c r="A42" s="10" t="s">
        <v>43</v>
      </c>
      <c r="B42" s="11" t="s">
        <v>44</v>
      </c>
      <c r="C42" s="2">
        <f aca="true" t="shared" si="13" ref="C42:J43">SUM(C43)</f>
        <v>100000</v>
      </c>
      <c r="D42" s="2">
        <f t="shared" si="13"/>
        <v>0</v>
      </c>
      <c r="E42" s="2">
        <f t="shared" si="13"/>
        <v>0</v>
      </c>
      <c r="F42" s="2">
        <f t="shared" si="13"/>
        <v>100000</v>
      </c>
      <c r="G42" s="2">
        <f t="shared" si="13"/>
        <v>4178.83</v>
      </c>
      <c r="H42" s="2">
        <f t="shared" si="13"/>
        <v>0</v>
      </c>
      <c r="I42" s="2">
        <f t="shared" si="13"/>
        <v>0</v>
      </c>
      <c r="J42" s="2">
        <f t="shared" si="13"/>
        <v>4178.83</v>
      </c>
      <c r="K42" s="17">
        <f t="shared" si="2"/>
        <v>4.17883</v>
      </c>
    </row>
    <row r="43" spans="1:11" ht="42.75" customHeight="1" outlineLevel="2">
      <c r="A43" s="10" t="s">
        <v>45</v>
      </c>
      <c r="B43" s="11" t="s">
        <v>46</v>
      </c>
      <c r="C43" s="2">
        <f t="shared" si="13"/>
        <v>100000</v>
      </c>
      <c r="D43" s="2">
        <f t="shared" si="13"/>
        <v>0</v>
      </c>
      <c r="E43" s="2">
        <f t="shared" si="13"/>
        <v>0</v>
      </c>
      <c r="F43" s="2">
        <f t="shared" si="13"/>
        <v>100000</v>
      </c>
      <c r="G43" s="2">
        <f>SUM(G44)</f>
        <v>4178.83</v>
      </c>
      <c r="H43" s="2">
        <f>SUM(H44)</f>
        <v>0</v>
      </c>
      <c r="I43" s="2">
        <f>SUM(I44)</f>
        <v>0</v>
      </c>
      <c r="J43" s="2">
        <f>SUM(J44)</f>
        <v>4178.83</v>
      </c>
      <c r="K43" s="13">
        <f t="shared" si="2"/>
        <v>4.17883</v>
      </c>
    </row>
    <row r="44" spans="1:11" ht="35.25" customHeight="1" outlineLevel="4">
      <c r="A44" s="8" t="s">
        <v>48</v>
      </c>
      <c r="B44" s="9" t="s">
        <v>47</v>
      </c>
      <c r="C44" s="5">
        <f>SUM(D44:F44)</f>
        <v>100000</v>
      </c>
      <c r="D44" s="5"/>
      <c r="E44" s="5"/>
      <c r="F44" s="5">
        <v>100000</v>
      </c>
      <c r="G44" s="5">
        <f>SUM(H44:J44)</f>
        <v>4178.83</v>
      </c>
      <c r="H44" s="2"/>
      <c r="I44" s="2"/>
      <c r="J44" s="5">
        <v>4178.83</v>
      </c>
      <c r="K44" s="13">
        <f t="shared" si="2"/>
        <v>4.17883</v>
      </c>
    </row>
    <row r="45" spans="1:11" ht="28.5" customHeight="1" outlineLevel="6">
      <c r="A45" s="10" t="s">
        <v>49</v>
      </c>
      <c r="B45" s="11" t="s">
        <v>50</v>
      </c>
      <c r="C45" s="2">
        <f aca="true" t="shared" si="14" ref="C45:J46">SUM(C46)</f>
        <v>1482876.17</v>
      </c>
      <c r="D45" s="2">
        <f t="shared" si="14"/>
        <v>0</v>
      </c>
      <c r="E45" s="2">
        <f t="shared" si="14"/>
        <v>0</v>
      </c>
      <c r="F45" s="2">
        <f t="shared" si="14"/>
        <v>1482876.17</v>
      </c>
      <c r="G45" s="2">
        <f t="shared" si="14"/>
        <v>329519.76</v>
      </c>
      <c r="H45" s="2">
        <f t="shared" si="14"/>
        <v>0</v>
      </c>
      <c r="I45" s="2">
        <f t="shared" si="14"/>
        <v>0</v>
      </c>
      <c r="J45" s="2">
        <f t="shared" si="14"/>
        <v>329519.76</v>
      </c>
      <c r="K45" s="17">
        <f t="shared" si="2"/>
        <v>22.221663997742983</v>
      </c>
    </row>
    <row r="46" spans="1:11" ht="50.25" customHeight="1" outlineLevel="2">
      <c r="A46" s="10" t="s">
        <v>51</v>
      </c>
      <c r="B46" s="11" t="s">
        <v>52</v>
      </c>
      <c r="C46" s="2">
        <f t="shared" si="14"/>
        <v>1482876.17</v>
      </c>
      <c r="D46" s="2">
        <f t="shared" si="14"/>
        <v>0</v>
      </c>
      <c r="E46" s="2">
        <f t="shared" si="14"/>
        <v>0</v>
      </c>
      <c r="F46" s="2">
        <f t="shared" si="14"/>
        <v>1482876.17</v>
      </c>
      <c r="G46" s="2">
        <f t="shared" si="14"/>
        <v>329519.76</v>
      </c>
      <c r="H46" s="2">
        <f t="shared" si="14"/>
        <v>0</v>
      </c>
      <c r="I46" s="2">
        <f t="shared" si="14"/>
        <v>0</v>
      </c>
      <c r="J46" s="2">
        <f t="shared" si="14"/>
        <v>329519.76</v>
      </c>
      <c r="K46" s="13">
        <f t="shared" si="2"/>
        <v>22.221663997742983</v>
      </c>
    </row>
    <row r="47" spans="1:11" ht="42.75" customHeight="1" outlineLevel="4">
      <c r="A47" s="8" t="s">
        <v>54</v>
      </c>
      <c r="B47" s="9" t="s">
        <v>53</v>
      </c>
      <c r="C47" s="5">
        <f>SUM(D47:F47)</f>
        <v>1482876.17</v>
      </c>
      <c r="D47" s="5"/>
      <c r="E47" s="5"/>
      <c r="F47" s="5">
        <v>1482876.17</v>
      </c>
      <c r="G47" s="5">
        <f>SUM(H47:J47)</f>
        <v>329519.76</v>
      </c>
      <c r="H47" s="5"/>
      <c r="I47" s="5"/>
      <c r="J47" s="5">
        <v>329519.76</v>
      </c>
      <c r="K47" s="13">
        <f t="shared" si="2"/>
        <v>22.221663997742983</v>
      </c>
    </row>
    <row r="48" spans="1:11" ht="111.75" customHeight="1" outlineLevel="6">
      <c r="A48" s="10" t="s">
        <v>55</v>
      </c>
      <c r="B48" s="11" t="s">
        <v>56</v>
      </c>
      <c r="C48" s="2">
        <f>SUM(C49+C56+C60+C66)</f>
        <v>28784852.78</v>
      </c>
      <c r="D48" s="2">
        <f aca="true" t="shared" si="15" ref="D48:J48">SUM(D49+D56+D60+D66)</f>
        <v>0</v>
      </c>
      <c r="E48" s="2">
        <f t="shared" si="15"/>
        <v>11122040.6</v>
      </c>
      <c r="F48" s="2">
        <f t="shared" si="15"/>
        <v>17662812.18</v>
      </c>
      <c r="G48" s="2">
        <f t="shared" si="15"/>
        <v>6275868.2</v>
      </c>
      <c r="H48" s="2">
        <f t="shared" si="15"/>
        <v>0</v>
      </c>
      <c r="I48" s="2">
        <f t="shared" si="15"/>
        <v>1093149.66</v>
      </c>
      <c r="J48" s="2">
        <f t="shared" si="15"/>
        <v>5182718.54</v>
      </c>
      <c r="K48" s="17">
        <f t="shared" si="2"/>
        <v>21.80267603925539</v>
      </c>
    </row>
    <row r="49" spans="1:11" ht="91.5" customHeight="1" outlineLevel="6">
      <c r="A49" s="10" t="s">
        <v>57</v>
      </c>
      <c r="B49" s="11" t="s">
        <v>58</v>
      </c>
      <c r="C49" s="2">
        <f aca="true" t="shared" si="16" ref="C49:J49">SUM(C50)</f>
        <v>13485483.07</v>
      </c>
      <c r="D49" s="2">
        <f t="shared" si="16"/>
        <v>0</v>
      </c>
      <c r="E49" s="2">
        <f t="shared" si="16"/>
        <v>11122040.6</v>
      </c>
      <c r="F49" s="2">
        <f t="shared" si="16"/>
        <v>2363442.4699999997</v>
      </c>
      <c r="G49" s="2">
        <f t="shared" si="16"/>
        <v>1306942.7400000002</v>
      </c>
      <c r="H49" s="2">
        <f t="shared" si="16"/>
        <v>0</v>
      </c>
      <c r="I49" s="2">
        <f t="shared" si="16"/>
        <v>1093149.66</v>
      </c>
      <c r="J49" s="2">
        <f t="shared" si="16"/>
        <v>213793.08000000002</v>
      </c>
      <c r="K49" s="17">
        <f t="shared" si="2"/>
        <v>9.691478853341517</v>
      </c>
    </row>
    <row r="50" spans="1:11" ht="63.75" customHeight="1" outlineLevel="6">
      <c r="A50" s="10" t="s">
        <v>59</v>
      </c>
      <c r="B50" s="11" t="s">
        <v>60</v>
      </c>
      <c r="C50" s="2">
        <f aca="true" t="shared" si="17" ref="C50:J50">SUM(C51:C55)</f>
        <v>13485483.07</v>
      </c>
      <c r="D50" s="2">
        <f t="shared" si="17"/>
        <v>0</v>
      </c>
      <c r="E50" s="2">
        <f t="shared" si="17"/>
        <v>11122040.6</v>
      </c>
      <c r="F50" s="2">
        <f t="shared" si="17"/>
        <v>2363442.4699999997</v>
      </c>
      <c r="G50" s="2">
        <f t="shared" si="17"/>
        <v>1306942.7400000002</v>
      </c>
      <c r="H50" s="2">
        <f t="shared" si="17"/>
        <v>0</v>
      </c>
      <c r="I50" s="2">
        <f t="shared" si="17"/>
        <v>1093149.66</v>
      </c>
      <c r="J50" s="2">
        <f t="shared" si="17"/>
        <v>213793.08000000002</v>
      </c>
      <c r="K50" s="17">
        <f t="shared" si="2"/>
        <v>9.691478853341517</v>
      </c>
    </row>
    <row r="51" spans="1:11" ht="92.25" customHeight="1" outlineLevel="6">
      <c r="A51" s="8" t="s">
        <v>62</v>
      </c>
      <c r="B51" s="9" t="s">
        <v>61</v>
      </c>
      <c r="C51" s="5">
        <f>SUM(D51:F51)</f>
        <v>1743603</v>
      </c>
      <c r="D51" s="5"/>
      <c r="E51" s="5"/>
      <c r="F51" s="5">
        <v>1743603</v>
      </c>
      <c r="G51" s="7">
        <f>SUM(H51:J51)</f>
        <v>131513</v>
      </c>
      <c r="H51" s="7"/>
      <c r="I51" s="7"/>
      <c r="J51" s="7">
        <v>131513</v>
      </c>
      <c r="K51" s="13">
        <f t="shared" si="2"/>
        <v>7.542600006997005</v>
      </c>
    </row>
    <row r="52" spans="1:11" ht="178.5" customHeight="1" outlineLevel="6">
      <c r="A52" s="45" t="s">
        <v>210</v>
      </c>
      <c r="B52" s="9" t="s">
        <v>201</v>
      </c>
      <c r="C52" s="5">
        <f>SUM(D52:F52)</f>
        <v>6956345.72</v>
      </c>
      <c r="D52" s="5"/>
      <c r="E52" s="5">
        <v>6956345.72</v>
      </c>
      <c r="F52" s="5"/>
      <c r="G52" s="7">
        <f>SUM(H52:J52)</f>
        <v>923417.6</v>
      </c>
      <c r="H52" s="7"/>
      <c r="I52" s="7">
        <v>923417.6</v>
      </c>
      <c r="J52" s="7"/>
      <c r="K52" s="13">
        <f t="shared" si="2"/>
        <v>13.274463880440951</v>
      </c>
    </row>
    <row r="53" spans="1:11" ht="132.75" customHeight="1" outlineLevel="6">
      <c r="A53" s="45" t="s">
        <v>211</v>
      </c>
      <c r="B53" s="9" t="s">
        <v>202</v>
      </c>
      <c r="C53" s="5">
        <f>SUM(D53:F53)</f>
        <v>1278632.64</v>
      </c>
      <c r="D53" s="5"/>
      <c r="E53" s="5">
        <v>1278632.64</v>
      </c>
      <c r="F53" s="5"/>
      <c r="G53" s="7">
        <f>SUM(H53:J53)</f>
        <v>169732.06</v>
      </c>
      <c r="H53" s="7"/>
      <c r="I53" s="7">
        <v>169732.06</v>
      </c>
      <c r="J53" s="7"/>
      <c r="K53" s="13">
        <f t="shared" si="2"/>
        <v>13.27449766963559</v>
      </c>
    </row>
    <row r="54" spans="1:11" ht="21" customHeight="1" outlineLevel="6">
      <c r="A54" s="8" t="s">
        <v>212</v>
      </c>
      <c r="B54" s="9" t="s">
        <v>203</v>
      </c>
      <c r="C54" s="5">
        <f>SUM(D54:F54)</f>
        <v>2887062.24</v>
      </c>
      <c r="D54" s="5"/>
      <c r="E54" s="5">
        <v>2887062.24</v>
      </c>
      <c r="F54" s="5"/>
      <c r="G54" s="7">
        <f>SUM(H54:J54)</f>
        <v>0</v>
      </c>
      <c r="H54" s="7"/>
      <c r="I54" s="7"/>
      <c r="J54" s="7"/>
      <c r="K54" s="13">
        <f t="shared" si="2"/>
        <v>0</v>
      </c>
    </row>
    <row r="55" spans="1:11" ht="105" customHeight="1" outlineLevel="6">
      <c r="A55" s="8" t="s">
        <v>187</v>
      </c>
      <c r="B55" s="9" t="s">
        <v>136</v>
      </c>
      <c r="C55" s="5">
        <f>SUM(D55:F55)</f>
        <v>619839.47</v>
      </c>
      <c r="D55" s="5"/>
      <c r="E55" s="5"/>
      <c r="F55" s="5">
        <v>619839.47</v>
      </c>
      <c r="G55" s="7">
        <f>SUM(H55:J55)</f>
        <v>82280.08</v>
      </c>
      <c r="H55" s="7"/>
      <c r="I55" s="7"/>
      <c r="J55" s="7">
        <v>82280.08</v>
      </c>
      <c r="K55" s="13">
        <f t="shared" si="2"/>
        <v>13.274417648814781</v>
      </c>
    </row>
    <row r="56" spans="1:11" ht="61.5" customHeight="1" outlineLevel="6">
      <c r="A56" s="10" t="s">
        <v>63</v>
      </c>
      <c r="B56" s="11" t="s">
        <v>64</v>
      </c>
      <c r="C56" s="2">
        <f aca="true" t="shared" si="18" ref="C56:J56">SUM(C57)</f>
        <v>1486800</v>
      </c>
      <c r="D56" s="2">
        <f t="shared" si="18"/>
        <v>0</v>
      </c>
      <c r="E56" s="2">
        <f t="shared" si="18"/>
        <v>0</v>
      </c>
      <c r="F56" s="2">
        <f t="shared" si="18"/>
        <v>1486800</v>
      </c>
      <c r="G56" s="2">
        <f t="shared" si="18"/>
        <v>436116.55</v>
      </c>
      <c r="H56" s="2">
        <f t="shared" si="18"/>
        <v>0</v>
      </c>
      <c r="I56" s="2">
        <f t="shared" si="18"/>
        <v>0</v>
      </c>
      <c r="J56" s="2">
        <f t="shared" si="18"/>
        <v>436116.55</v>
      </c>
      <c r="K56" s="17">
        <f t="shared" si="2"/>
        <v>29.33256322302932</v>
      </c>
    </row>
    <row r="57" spans="1:11" ht="59.25" customHeight="1" outlineLevel="1">
      <c r="A57" s="10" t="s">
        <v>65</v>
      </c>
      <c r="B57" s="11" t="s">
        <v>66</v>
      </c>
      <c r="C57" s="2">
        <f aca="true" t="shared" si="19" ref="C57:J57">SUM(C58:C59)</f>
        <v>1486800</v>
      </c>
      <c r="D57" s="2">
        <f t="shared" si="19"/>
        <v>0</v>
      </c>
      <c r="E57" s="2">
        <f t="shared" si="19"/>
        <v>0</v>
      </c>
      <c r="F57" s="2">
        <f t="shared" si="19"/>
        <v>1486800</v>
      </c>
      <c r="G57" s="2">
        <f t="shared" si="19"/>
        <v>436116.55</v>
      </c>
      <c r="H57" s="2">
        <f t="shared" si="19"/>
        <v>0</v>
      </c>
      <c r="I57" s="2">
        <f t="shared" si="19"/>
        <v>0</v>
      </c>
      <c r="J57" s="2">
        <f t="shared" si="19"/>
        <v>436116.55</v>
      </c>
      <c r="K57" s="17">
        <f t="shared" si="2"/>
        <v>29.33256322302932</v>
      </c>
    </row>
    <row r="58" spans="1:11" ht="34.5" customHeight="1" outlineLevel="2">
      <c r="A58" s="8" t="s">
        <v>68</v>
      </c>
      <c r="B58" s="9" t="s">
        <v>67</v>
      </c>
      <c r="C58" s="5">
        <f>SUM(D58:F58)</f>
        <v>1186800</v>
      </c>
      <c r="D58" s="5"/>
      <c r="E58" s="5"/>
      <c r="F58" s="5">
        <v>1186800</v>
      </c>
      <c r="G58" s="5">
        <f>SUM(H58:J58)</f>
        <v>331323.19</v>
      </c>
      <c r="H58" s="5"/>
      <c r="I58" s="5"/>
      <c r="J58" s="5">
        <v>331323.19</v>
      </c>
      <c r="K58" s="13">
        <f t="shared" si="2"/>
        <v>27.917356757667676</v>
      </c>
    </row>
    <row r="59" spans="1:11" ht="42.75" customHeight="1" outlineLevel="4">
      <c r="A59" s="8" t="s">
        <v>70</v>
      </c>
      <c r="B59" s="9" t="s">
        <v>69</v>
      </c>
      <c r="C59" s="5">
        <f>SUM(D59:F59)</f>
        <v>300000</v>
      </c>
      <c r="D59" s="5"/>
      <c r="E59" s="5"/>
      <c r="F59" s="5">
        <v>300000</v>
      </c>
      <c r="G59" s="5">
        <f>SUM(H59:J59)</f>
        <v>104793.36</v>
      </c>
      <c r="H59" s="5"/>
      <c r="I59" s="5"/>
      <c r="J59" s="5">
        <v>104793.36</v>
      </c>
      <c r="K59" s="13">
        <f t="shared" si="2"/>
        <v>34.93112</v>
      </c>
    </row>
    <row r="60" spans="1:11" ht="77.25" customHeight="1" outlineLevel="6">
      <c r="A60" s="10" t="s">
        <v>71</v>
      </c>
      <c r="B60" s="11" t="s">
        <v>72</v>
      </c>
      <c r="C60" s="2">
        <f aca="true" t="shared" si="20" ref="C60:J60">SUM(C61+C64)</f>
        <v>1344949.3900000001</v>
      </c>
      <c r="D60" s="2">
        <f t="shared" si="20"/>
        <v>0</v>
      </c>
      <c r="E60" s="2">
        <f t="shared" si="20"/>
        <v>0</v>
      </c>
      <c r="F60" s="2">
        <f t="shared" si="20"/>
        <v>1344949.3900000001</v>
      </c>
      <c r="G60" s="2">
        <f t="shared" si="20"/>
        <v>359716.51</v>
      </c>
      <c r="H60" s="2">
        <f t="shared" si="20"/>
        <v>0</v>
      </c>
      <c r="I60" s="2">
        <f t="shared" si="20"/>
        <v>0</v>
      </c>
      <c r="J60" s="2">
        <f t="shared" si="20"/>
        <v>359716.51</v>
      </c>
      <c r="K60" s="13">
        <f t="shared" si="2"/>
        <v>26.745728328112033</v>
      </c>
    </row>
    <row r="61" spans="1:11" ht="38.25" customHeight="1" outlineLevel="6">
      <c r="A61" s="10" t="s">
        <v>73</v>
      </c>
      <c r="B61" s="11" t="s">
        <v>74</v>
      </c>
      <c r="C61" s="2">
        <f aca="true" t="shared" si="21" ref="C61:J61">SUM(C62:C63)</f>
        <v>744949.39</v>
      </c>
      <c r="D61" s="2">
        <f t="shared" si="21"/>
        <v>0</v>
      </c>
      <c r="E61" s="2">
        <f t="shared" si="21"/>
        <v>0</v>
      </c>
      <c r="F61" s="2">
        <f t="shared" si="21"/>
        <v>744949.39</v>
      </c>
      <c r="G61" s="2">
        <f t="shared" si="21"/>
        <v>180175.19</v>
      </c>
      <c r="H61" s="2">
        <f t="shared" si="21"/>
        <v>0</v>
      </c>
      <c r="I61" s="2">
        <f t="shared" si="21"/>
        <v>0</v>
      </c>
      <c r="J61" s="2">
        <f t="shared" si="21"/>
        <v>180175.19</v>
      </c>
      <c r="K61" s="13">
        <f t="shared" si="2"/>
        <v>24.186232302304454</v>
      </c>
    </row>
    <row r="62" spans="1:11" ht="36" customHeight="1" outlineLevel="6">
      <c r="A62" s="8" t="s">
        <v>76</v>
      </c>
      <c r="B62" s="9" t="s">
        <v>75</v>
      </c>
      <c r="C62" s="5">
        <f>SUM(D62:F62)</f>
        <v>200000</v>
      </c>
      <c r="D62" s="5"/>
      <c r="E62" s="5"/>
      <c r="F62" s="5">
        <v>200000</v>
      </c>
      <c r="G62" s="7">
        <f>SUM(H62:J62)</f>
        <v>45000</v>
      </c>
      <c r="H62" s="7"/>
      <c r="I62" s="7"/>
      <c r="J62" s="7">
        <v>45000</v>
      </c>
      <c r="K62" s="13">
        <f t="shared" si="2"/>
        <v>22.5</v>
      </c>
    </row>
    <row r="63" spans="1:11" ht="49.5" customHeight="1" outlineLevel="5">
      <c r="A63" s="8" t="s">
        <v>78</v>
      </c>
      <c r="B63" s="9" t="s">
        <v>77</v>
      </c>
      <c r="C63" s="5">
        <f>SUM(D63:F63)</f>
        <v>544949.39</v>
      </c>
      <c r="D63" s="5"/>
      <c r="E63" s="5"/>
      <c r="F63" s="5">
        <v>544949.39</v>
      </c>
      <c r="G63" s="7">
        <f>SUM(H63:J63)</f>
        <v>135175.19</v>
      </c>
      <c r="H63" s="7"/>
      <c r="I63" s="7"/>
      <c r="J63" s="7">
        <v>135175.19</v>
      </c>
      <c r="K63" s="13">
        <f t="shared" si="2"/>
        <v>24.805090615845995</v>
      </c>
    </row>
    <row r="64" spans="1:11" ht="57" customHeight="1" outlineLevel="2">
      <c r="A64" s="10" t="s">
        <v>79</v>
      </c>
      <c r="B64" s="11" t="s">
        <v>80</v>
      </c>
      <c r="C64" s="2">
        <f aca="true" t="shared" si="22" ref="C64:J64">SUM(C65)</f>
        <v>600000</v>
      </c>
      <c r="D64" s="2">
        <f t="shared" si="22"/>
        <v>0</v>
      </c>
      <c r="E64" s="2">
        <f t="shared" si="22"/>
        <v>0</v>
      </c>
      <c r="F64" s="2">
        <f t="shared" si="22"/>
        <v>600000</v>
      </c>
      <c r="G64" s="2">
        <f t="shared" si="22"/>
        <v>179541.32</v>
      </c>
      <c r="H64" s="2">
        <f t="shared" si="22"/>
        <v>0</v>
      </c>
      <c r="I64" s="2">
        <f t="shared" si="22"/>
        <v>0</v>
      </c>
      <c r="J64" s="2">
        <f t="shared" si="22"/>
        <v>179541.32</v>
      </c>
      <c r="K64" s="13">
        <f t="shared" si="2"/>
        <v>29.923553333333334</v>
      </c>
    </row>
    <row r="65" spans="1:11" ht="42.75" customHeight="1" outlineLevel="4">
      <c r="A65" s="8" t="s">
        <v>82</v>
      </c>
      <c r="B65" s="9" t="s">
        <v>81</v>
      </c>
      <c r="C65" s="5">
        <f aca="true" t="shared" si="23" ref="C65:C72">SUM(D65:F65)</f>
        <v>600000</v>
      </c>
      <c r="D65" s="5"/>
      <c r="E65" s="5"/>
      <c r="F65" s="5">
        <v>600000</v>
      </c>
      <c r="G65" s="5">
        <f>SUM(H65:J65)</f>
        <v>179541.32</v>
      </c>
      <c r="H65" s="5"/>
      <c r="I65" s="5"/>
      <c r="J65" s="5">
        <v>179541.32</v>
      </c>
      <c r="K65" s="13">
        <f t="shared" si="2"/>
        <v>29.923553333333334</v>
      </c>
    </row>
    <row r="66" spans="1:11" ht="38.25" customHeight="1" outlineLevel="4">
      <c r="A66" s="23" t="s">
        <v>213</v>
      </c>
      <c r="B66" s="11" t="s">
        <v>204</v>
      </c>
      <c r="C66" s="2">
        <f t="shared" si="23"/>
        <v>12467620.32</v>
      </c>
      <c r="D66" s="2">
        <f aca="true" t="shared" si="24" ref="D66:F67">SUM(D67)</f>
        <v>0</v>
      </c>
      <c r="E66" s="2">
        <f t="shared" si="24"/>
        <v>0</v>
      </c>
      <c r="F66" s="2">
        <f t="shared" si="24"/>
        <v>12467620.32</v>
      </c>
      <c r="G66" s="2">
        <f>SUM(H66:J66)</f>
        <v>4173092.4</v>
      </c>
      <c r="H66" s="2">
        <f aca="true" t="shared" si="25" ref="H66:J67">SUM(H67)</f>
        <v>0</v>
      </c>
      <c r="I66" s="2">
        <f t="shared" si="25"/>
        <v>0</v>
      </c>
      <c r="J66" s="2">
        <f t="shared" si="25"/>
        <v>4173092.4</v>
      </c>
      <c r="K66" s="13">
        <f t="shared" si="2"/>
        <v>33.47144276847853</v>
      </c>
    </row>
    <row r="67" spans="1:11" ht="52.5" customHeight="1" outlineLevel="4">
      <c r="A67" s="23" t="s">
        <v>214</v>
      </c>
      <c r="B67" s="11" t="s">
        <v>205</v>
      </c>
      <c r="C67" s="2">
        <f t="shared" si="23"/>
        <v>12467620.32</v>
      </c>
      <c r="D67" s="2">
        <f t="shared" si="24"/>
        <v>0</v>
      </c>
      <c r="E67" s="2">
        <f t="shared" si="24"/>
        <v>0</v>
      </c>
      <c r="F67" s="2">
        <f t="shared" si="24"/>
        <v>12467620.32</v>
      </c>
      <c r="G67" s="2">
        <f>SUM(H67:J67)</f>
        <v>4173092.4</v>
      </c>
      <c r="H67" s="2">
        <f t="shared" si="25"/>
        <v>0</v>
      </c>
      <c r="I67" s="2">
        <f t="shared" si="25"/>
        <v>0</v>
      </c>
      <c r="J67" s="2">
        <f t="shared" si="25"/>
        <v>4173092.4</v>
      </c>
      <c r="K67" s="13">
        <f t="shared" si="2"/>
        <v>33.47144276847853</v>
      </c>
    </row>
    <row r="68" spans="1:11" ht="67.5" customHeight="1" outlineLevel="4">
      <c r="A68" s="45" t="s">
        <v>215</v>
      </c>
      <c r="B68" s="9" t="s">
        <v>206</v>
      </c>
      <c r="C68" s="5">
        <f t="shared" si="23"/>
        <v>12467620.32</v>
      </c>
      <c r="D68" s="5"/>
      <c r="E68" s="5"/>
      <c r="F68" s="5">
        <v>12467620.32</v>
      </c>
      <c r="G68" s="5">
        <f>SUM(H68:J68)</f>
        <v>4173092.4</v>
      </c>
      <c r="H68" s="5"/>
      <c r="I68" s="5"/>
      <c r="J68" s="5">
        <v>4173092.4</v>
      </c>
      <c r="K68" s="13">
        <f t="shared" si="2"/>
        <v>33.47144276847853</v>
      </c>
    </row>
    <row r="69" spans="1:11" ht="82.5" customHeight="1" outlineLevel="6">
      <c r="A69" s="43" t="s">
        <v>166</v>
      </c>
      <c r="B69" s="44" t="s">
        <v>167</v>
      </c>
      <c r="C69" s="2">
        <f t="shared" si="23"/>
        <v>1803750.9700000002</v>
      </c>
      <c r="D69" s="2">
        <f aca="true" t="shared" si="26" ref="D69:J70">SUM(D70)</f>
        <v>1290209.59</v>
      </c>
      <c r="E69" s="2">
        <f t="shared" si="26"/>
        <v>97112.55</v>
      </c>
      <c r="F69" s="2">
        <f t="shared" si="26"/>
        <v>416428.83</v>
      </c>
      <c r="G69" s="2">
        <f t="shared" si="26"/>
        <v>70000</v>
      </c>
      <c r="H69" s="2">
        <f t="shared" si="26"/>
        <v>0</v>
      </c>
      <c r="I69" s="2">
        <f t="shared" si="26"/>
        <v>0</v>
      </c>
      <c r="J69" s="2">
        <f t="shared" si="26"/>
        <v>70000</v>
      </c>
      <c r="K69" s="17">
        <f t="shared" si="2"/>
        <v>3.8808017938307744</v>
      </c>
    </row>
    <row r="70" spans="1:11" ht="57" customHeight="1" outlineLevel="6">
      <c r="A70" s="42" t="s">
        <v>168</v>
      </c>
      <c r="B70" s="41" t="s">
        <v>169</v>
      </c>
      <c r="C70" s="2">
        <f t="shared" si="23"/>
        <v>1803750.9700000002</v>
      </c>
      <c r="D70" s="2">
        <f t="shared" si="26"/>
        <v>1290209.59</v>
      </c>
      <c r="E70" s="2">
        <f t="shared" si="26"/>
        <v>97112.55</v>
      </c>
      <c r="F70" s="2">
        <f t="shared" si="26"/>
        <v>416428.83</v>
      </c>
      <c r="G70" s="2">
        <f t="shared" si="26"/>
        <v>70000</v>
      </c>
      <c r="H70" s="2">
        <f t="shared" si="26"/>
        <v>0</v>
      </c>
      <c r="I70" s="2">
        <f t="shared" si="26"/>
        <v>0</v>
      </c>
      <c r="J70" s="2">
        <f t="shared" si="26"/>
        <v>70000</v>
      </c>
      <c r="K70" s="17">
        <f t="shared" si="2"/>
        <v>3.8808017938307744</v>
      </c>
    </row>
    <row r="71" spans="1:11" ht="116.25" customHeight="1" outlineLevel="2">
      <c r="A71" s="23" t="s">
        <v>170</v>
      </c>
      <c r="B71" s="25" t="s">
        <v>188</v>
      </c>
      <c r="C71" s="2">
        <f>SUM(D71:F71)</f>
        <v>1803750.9700000002</v>
      </c>
      <c r="D71" s="2">
        <f aca="true" t="shared" si="27" ref="D71:J71">SUM(D72:D72)</f>
        <v>1290209.59</v>
      </c>
      <c r="E71" s="2">
        <f t="shared" si="27"/>
        <v>97112.55</v>
      </c>
      <c r="F71" s="2">
        <f t="shared" si="27"/>
        <v>416428.83</v>
      </c>
      <c r="G71" s="2">
        <f t="shared" si="27"/>
        <v>70000</v>
      </c>
      <c r="H71" s="2">
        <f t="shared" si="27"/>
        <v>0</v>
      </c>
      <c r="I71" s="2">
        <f t="shared" si="27"/>
        <v>0</v>
      </c>
      <c r="J71" s="2">
        <f t="shared" si="27"/>
        <v>70000</v>
      </c>
      <c r="K71" s="13">
        <f t="shared" si="2"/>
        <v>3.8808017938307744</v>
      </c>
    </row>
    <row r="72" spans="1:11" ht="50.25" customHeight="1" outlineLevel="6">
      <c r="A72" s="27" t="s">
        <v>143</v>
      </c>
      <c r="B72" s="26" t="s">
        <v>207</v>
      </c>
      <c r="C72" s="5">
        <f t="shared" si="23"/>
        <v>1803750.9700000002</v>
      </c>
      <c r="D72" s="5">
        <v>1290209.59</v>
      </c>
      <c r="E72" s="5">
        <v>97112.55</v>
      </c>
      <c r="F72" s="5">
        <v>416428.83</v>
      </c>
      <c r="G72" s="7">
        <f>SUM(H72:J72)</f>
        <v>70000</v>
      </c>
      <c r="H72" s="7"/>
      <c r="I72" s="7"/>
      <c r="J72" s="7">
        <v>70000</v>
      </c>
      <c r="K72" s="13">
        <f t="shared" si="2"/>
        <v>3.8808017938307744</v>
      </c>
    </row>
    <row r="73" spans="1:11" ht="42.75" customHeight="1" outlineLevel="6">
      <c r="A73" s="10" t="s">
        <v>137</v>
      </c>
      <c r="B73" s="11" t="s">
        <v>140</v>
      </c>
      <c r="C73" s="2">
        <f aca="true" t="shared" si="28" ref="C73:J73">SUM(C74)</f>
        <v>3030000</v>
      </c>
      <c r="D73" s="2">
        <f t="shared" si="28"/>
        <v>1305881.7</v>
      </c>
      <c r="E73" s="2">
        <f t="shared" si="28"/>
        <v>1544118.3</v>
      </c>
      <c r="F73" s="2">
        <f t="shared" si="28"/>
        <v>180000</v>
      </c>
      <c r="G73" s="2">
        <f t="shared" si="28"/>
        <v>0</v>
      </c>
      <c r="H73" s="2">
        <f t="shared" si="28"/>
        <v>0</v>
      </c>
      <c r="I73" s="2">
        <f t="shared" si="28"/>
        <v>0</v>
      </c>
      <c r="J73" s="2">
        <f t="shared" si="28"/>
        <v>0</v>
      </c>
      <c r="K73" s="17">
        <f t="shared" si="2"/>
        <v>0</v>
      </c>
    </row>
    <row r="74" spans="1:11" ht="42.75" customHeight="1" outlineLevel="4">
      <c r="A74" s="10" t="s">
        <v>138</v>
      </c>
      <c r="B74" s="11" t="s">
        <v>139</v>
      </c>
      <c r="C74" s="2">
        <f>SUM(D74:F74)</f>
        <v>3030000</v>
      </c>
      <c r="D74" s="2">
        <f aca="true" t="shared" si="29" ref="D74:J74">SUM(D75+D77)</f>
        <v>1305881.7</v>
      </c>
      <c r="E74" s="2">
        <f t="shared" si="29"/>
        <v>1544118.3</v>
      </c>
      <c r="F74" s="2">
        <f t="shared" si="29"/>
        <v>180000</v>
      </c>
      <c r="G74" s="2">
        <f t="shared" si="29"/>
        <v>0</v>
      </c>
      <c r="H74" s="2">
        <f t="shared" si="29"/>
        <v>0</v>
      </c>
      <c r="I74" s="2">
        <f t="shared" si="29"/>
        <v>0</v>
      </c>
      <c r="J74" s="2">
        <f t="shared" si="29"/>
        <v>0</v>
      </c>
      <c r="K74" s="17">
        <f t="shared" si="2"/>
        <v>0</v>
      </c>
    </row>
    <row r="75" spans="1:11" ht="70.5" customHeight="1" outlineLevel="6">
      <c r="A75" s="23" t="s">
        <v>171</v>
      </c>
      <c r="B75" s="11" t="s">
        <v>172</v>
      </c>
      <c r="C75" s="2">
        <f>SUM(D75:F75)</f>
        <v>30000</v>
      </c>
      <c r="D75" s="2">
        <f aca="true" t="shared" si="30" ref="D75:J75">SUM(D76)</f>
        <v>0</v>
      </c>
      <c r="E75" s="2">
        <f t="shared" si="30"/>
        <v>0</v>
      </c>
      <c r="F75" s="2">
        <f t="shared" si="30"/>
        <v>30000</v>
      </c>
      <c r="G75" s="2">
        <f t="shared" si="30"/>
        <v>0</v>
      </c>
      <c r="H75" s="2">
        <f t="shared" si="30"/>
        <v>0</v>
      </c>
      <c r="I75" s="2">
        <f t="shared" si="30"/>
        <v>0</v>
      </c>
      <c r="J75" s="2">
        <f t="shared" si="30"/>
        <v>0</v>
      </c>
      <c r="K75" s="17">
        <f t="shared" si="2"/>
        <v>0</v>
      </c>
    </row>
    <row r="76" spans="1:11" ht="57" customHeight="1" outlineLevel="6">
      <c r="A76" s="28" t="s">
        <v>173</v>
      </c>
      <c r="B76" s="9" t="s">
        <v>174</v>
      </c>
      <c r="C76" s="5">
        <f>SUM(D76:F76)</f>
        <v>30000</v>
      </c>
      <c r="D76" s="5"/>
      <c r="E76" s="5"/>
      <c r="F76" s="5">
        <v>30000</v>
      </c>
      <c r="G76" s="7">
        <f>SUM(H76:J76)</f>
        <v>0</v>
      </c>
      <c r="H76" s="7"/>
      <c r="I76" s="7"/>
      <c r="J76" s="7"/>
      <c r="K76" s="13">
        <f t="shared" si="2"/>
        <v>0</v>
      </c>
    </row>
    <row r="77" spans="1:11" ht="79.5" customHeight="1" outlineLevel="6">
      <c r="A77" s="23" t="s">
        <v>175</v>
      </c>
      <c r="B77" s="25" t="s">
        <v>176</v>
      </c>
      <c r="C77" s="2">
        <f>SUM(D77:F77)</f>
        <v>3000000</v>
      </c>
      <c r="D77" s="2">
        <f aca="true" t="shared" si="31" ref="D77:J77">SUM(D78)</f>
        <v>1305881.7</v>
      </c>
      <c r="E77" s="2">
        <f t="shared" si="31"/>
        <v>1544118.3</v>
      </c>
      <c r="F77" s="2">
        <f t="shared" si="31"/>
        <v>150000</v>
      </c>
      <c r="G77" s="2">
        <f t="shared" si="31"/>
        <v>0</v>
      </c>
      <c r="H77" s="2">
        <f t="shared" si="31"/>
        <v>0</v>
      </c>
      <c r="I77" s="2">
        <f t="shared" si="31"/>
        <v>0</v>
      </c>
      <c r="J77" s="2">
        <f t="shared" si="31"/>
        <v>0</v>
      </c>
      <c r="K77" s="13">
        <f t="shared" si="2"/>
        <v>0</v>
      </c>
    </row>
    <row r="78" spans="1:11" ht="51.75" customHeight="1" outlineLevel="6">
      <c r="A78" s="46" t="s">
        <v>216</v>
      </c>
      <c r="B78" s="26" t="s">
        <v>208</v>
      </c>
      <c r="C78" s="5">
        <f>SUM(D78:F78)</f>
        <v>3000000</v>
      </c>
      <c r="D78" s="5">
        <v>1305881.7</v>
      </c>
      <c r="E78" s="5">
        <v>1544118.3</v>
      </c>
      <c r="F78" s="5">
        <v>150000</v>
      </c>
      <c r="G78" s="5">
        <f>SUM(H78:J78)</f>
        <v>0</v>
      </c>
      <c r="H78" s="5"/>
      <c r="I78" s="5"/>
      <c r="J78" s="5"/>
      <c r="K78" s="13">
        <f t="shared" si="2"/>
        <v>0</v>
      </c>
    </row>
    <row r="79" spans="1:11" ht="76.5" customHeight="1" outlineLevel="6">
      <c r="A79" s="10" t="s">
        <v>83</v>
      </c>
      <c r="B79" s="11" t="s">
        <v>84</v>
      </c>
      <c r="C79" s="2">
        <f aca="true" t="shared" si="32" ref="C79:J79">SUM(C80+C83)</f>
        <v>64700</v>
      </c>
      <c r="D79" s="2">
        <f t="shared" si="32"/>
        <v>0</v>
      </c>
      <c r="E79" s="2">
        <f t="shared" si="32"/>
        <v>0</v>
      </c>
      <c r="F79" s="2">
        <f t="shared" si="32"/>
        <v>64700</v>
      </c>
      <c r="G79" s="2">
        <f t="shared" si="32"/>
        <v>27035.52</v>
      </c>
      <c r="H79" s="2">
        <f t="shared" si="32"/>
        <v>0</v>
      </c>
      <c r="I79" s="2">
        <f t="shared" si="32"/>
        <v>0</v>
      </c>
      <c r="J79" s="2">
        <f t="shared" si="32"/>
        <v>27035.52</v>
      </c>
      <c r="K79" s="13">
        <f t="shared" si="2"/>
        <v>41.78596599690881</v>
      </c>
    </row>
    <row r="80" spans="1:11" ht="39" customHeight="1" outlineLevel="6">
      <c r="A80" s="10" t="s">
        <v>85</v>
      </c>
      <c r="B80" s="11" t="s">
        <v>86</v>
      </c>
      <c r="C80" s="2">
        <f aca="true" t="shared" si="33" ref="C80:J81">SUM(C81)</f>
        <v>10100</v>
      </c>
      <c r="D80" s="2">
        <f t="shared" si="33"/>
        <v>0</v>
      </c>
      <c r="E80" s="2">
        <f t="shared" si="33"/>
        <v>0</v>
      </c>
      <c r="F80" s="2">
        <f t="shared" si="33"/>
        <v>10100</v>
      </c>
      <c r="G80" s="2">
        <f t="shared" si="33"/>
        <v>10100</v>
      </c>
      <c r="H80" s="2">
        <f t="shared" si="33"/>
        <v>0</v>
      </c>
      <c r="I80" s="2">
        <f t="shared" si="33"/>
        <v>0</v>
      </c>
      <c r="J80" s="2">
        <f t="shared" si="33"/>
        <v>10100</v>
      </c>
      <c r="K80" s="13">
        <f t="shared" si="2"/>
        <v>100</v>
      </c>
    </row>
    <row r="81" spans="1:11" ht="28.5" customHeight="1" outlineLevel="1">
      <c r="A81" s="10" t="s">
        <v>87</v>
      </c>
      <c r="B81" s="11" t="s">
        <v>88</v>
      </c>
      <c r="C81" s="2">
        <f t="shared" si="33"/>
        <v>10100</v>
      </c>
      <c r="D81" s="2">
        <f t="shared" si="33"/>
        <v>0</v>
      </c>
      <c r="E81" s="2">
        <f t="shared" si="33"/>
        <v>0</v>
      </c>
      <c r="F81" s="2">
        <f t="shared" si="33"/>
        <v>10100</v>
      </c>
      <c r="G81" s="2">
        <f t="shared" si="33"/>
        <v>10100</v>
      </c>
      <c r="H81" s="2">
        <f t="shared" si="33"/>
        <v>0</v>
      </c>
      <c r="I81" s="2">
        <f t="shared" si="33"/>
        <v>0</v>
      </c>
      <c r="J81" s="2">
        <f t="shared" si="33"/>
        <v>10100</v>
      </c>
      <c r="K81" s="13">
        <f t="shared" si="2"/>
        <v>100</v>
      </c>
    </row>
    <row r="82" spans="1:11" ht="28.5" customHeight="1" outlineLevel="2">
      <c r="A82" s="8" t="s">
        <v>90</v>
      </c>
      <c r="B82" s="9" t="s">
        <v>89</v>
      </c>
      <c r="C82" s="5">
        <f>SUM(D82:F82)</f>
        <v>10100</v>
      </c>
      <c r="D82" s="5"/>
      <c r="E82" s="5"/>
      <c r="F82" s="5">
        <v>10100</v>
      </c>
      <c r="G82" s="5">
        <f>SUM(H82:J82)</f>
        <v>10100</v>
      </c>
      <c r="H82" s="5"/>
      <c r="I82" s="5"/>
      <c r="J82" s="5">
        <v>10100</v>
      </c>
      <c r="K82" s="13">
        <f t="shared" si="2"/>
        <v>100</v>
      </c>
    </row>
    <row r="83" spans="1:11" ht="28.5" customHeight="1" outlineLevel="4">
      <c r="A83" s="10" t="s">
        <v>91</v>
      </c>
      <c r="B83" s="11" t="s">
        <v>92</v>
      </c>
      <c r="C83" s="2">
        <f aca="true" t="shared" si="34" ref="C83:J84">SUM(C84)</f>
        <v>54600</v>
      </c>
      <c r="D83" s="2">
        <f t="shared" si="34"/>
        <v>0</v>
      </c>
      <c r="E83" s="2">
        <f t="shared" si="34"/>
        <v>0</v>
      </c>
      <c r="F83" s="2">
        <f t="shared" si="34"/>
        <v>54600</v>
      </c>
      <c r="G83" s="2">
        <f t="shared" si="34"/>
        <v>16935.52</v>
      </c>
      <c r="H83" s="2">
        <f t="shared" si="34"/>
        <v>0</v>
      </c>
      <c r="I83" s="2">
        <f t="shared" si="34"/>
        <v>0</v>
      </c>
      <c r="J83" s="2">
        <f t="shared" si="34"/>
        <v>16935.52</v>
      </c>
      <c r="K83" s="17">
        <f t="shared" si="2"/>
        <v>31.017435897435895</v>
      </c>
    </row>
    <row r="84" spans="1:11" ht="58.5" customHeight="1" outlineLevel="6">
      <c r="A84" s="10" t="s">
        <v>93</v>
      </c>
      <c r="B84" s="11" t="s">
        <v>94</v>
      </c>
      <c r="C84" s="2">
        <f t="shared" si="34"/>
        <v>54600</v>
      </c>
      <c r="D84" s="2">
        <f t="shared" si="34"/>
        <v>0</v>
      </c>
      <c r="E84" s="2">
        <f t="shared" si="34"/>
        <v>0</v>
      </c>
      <c r="F84" s="2">
        <f t="shared" si="34"/>
        <v>54600</v>
      </c>
      <c r="G84" s="2">
        <f t="shared" si="34"/>
        <v>16935.52</v>
      </c>
      <c r="H84" s="2">
        <f t="shared" si="34"/>
        <v>0</v>
      </c>
      <c r="I84" s="2">
        <f t="shared" si="34"/>
        <v>0</v>
      </c>
      <c r="J84" s="2">
        <f t="shared" si="34"/>
        <v>16935.52</v>
      </c>
      <c r="K84" s="17">
        <f t="shared" si="2"/>
        <v>31.017435897435895</v>
      </c>
    </row>
    <row r="85" spans="1:11" ht="42.75" customHeight="1" outlineLevel="2">
      <c r="A85" s="8" t="s">
        <v>96</v>
      </c>
      <c r="B85" s="9" t="s">
        <v>95</v>
      </c>
      <c r="C85" s="5">
        <f>SUM(D85:F85)</f>
        <v>54600</v>
      </c>
      <c r="D85" s="5"/>
      <c r="E85" s="5"/>
      <c r="F85" s="5">
        <v>54600</v>
      </c>
      <c r="G85" s="5">
        <f>SUM(H85:J85)</f>
        <v>16935.52</v>
      </c>
      <c r="H85" s="5"/>
      <c r="I85" s="5"/>
      <c r="J85" s="5">
        <v>16935.52</v>
      </c>
      <c r="K85" s="13">
        <f t="shared" si="2"/>
        <v>31.017435897435895</v>
      </c>
    </row>
    <row r="86" spans="1:11" ht="69" customHeight="1" outlineLevel="4">
      <c r="A86" s="10" t="s">
        <v>97</v>
      </c>
      <c r="B86" s="11" t="s">
        <v>98</v>
      </c>
      <c r="C86" s="2">
        <f aca="true" t="shared" si="35" ref="C86:J86">SUM(C87+C90)</f>
        <v>638050.61</v>
      </c>
      <c r="D86" s="2">
        <f t="shared" si="35"/>
        <v>0</v>
      </c>
      <c r="E86" s="2">
        <f t="shared" si="35"/>
        <v>0</v>
      </c>
      <c r="F86" s="2">
        <f t="shared" si="35"/>
        <v>638050.61</v>
      </c>
      <c r="G86" s="2">
        <f t="shared" si="35"/>
        <v>444050.61</v>
      </c>
      <c r="H86" s="2">
        <f t="shared" si="35"/>
        <v>0</v>
      </c>
      <c r="I86" s="2">
        <f t="shared" si="35"/>
        <v>0</v>
      </c>
      <c r="J86" s="2">
        <f t="shared" si="35"/>
        <v>444050.61</v>
      </c>
      <c r="K86" s="17">
        <f t="shared" si="2"/>
        <v>69.59488840548245</v>
      </c>
    </row>
    <row r="87" spans="1:11" ht="62.25" customHeight="1" outlineLevel="6">
      <c r="A87" s="10" t="s">
        <v>99</v>
      </c>
      <c r="B87" s="11" t="s">
        <v>100</v>
      </c>
      <c r="C87" s="2">
        <f aca="true" t="shared" si="36" ref="C87:J87">SUM(C88)</f>
        <v>444050.61</v>
      </c>
      <c r="D87" s="2">
        <f t="shared" si="36"/>
        <v>0</v>
      </c>
      <c r="E87" s="2">
        <f t="shared" si="36"/>
        <v>0</v>
      </c>
      <c r="F87" s="2">
        <f t="shared" si="36"/>
        <v>444050.61</v>
      </c>
      <c r="G87" s="2">
        <f t="shared" si="36"/>
        <v>444050.61</v>
      </c>
      <c r="H87" s="2">
        <f t="shared" si="36"/>
        <v>0</v>
      </c>
      <c r="I87" s="2">
        <f t="shared" si="36"/>
        <v>0</v>
      </c>
      <c r="J87" s="2">
        <f t="shared" si="36"/>
        <v>444050.61</v>
      </c>
      <c r="K87" s="17">
        <f t="shared" si="2"/>
        <v>100</v>
      </c>
    </row>
    <row r="88" spans="1:11" ht="47.25" customHeight="1" outlineLevel="1">
      <c r="A88" s="10" t="s">
        <v>101</v>
      </c>
      <c r="B88" s="11" t="s">
        <v>102</v>
      </c>
      <c r="C88" s="2">
        <f aca="true" t="shared" si="37" ref="C88:J88">SUM(C89:C89)</f>
        <v>444050.61</v>
      </c>
      <c r="D88" s="2">
        <f t="shared" si="37"/>
        <v>0</v>
      </c>
      <c r="E88" s="2">
        <f t="shared" si="37"/>
        <v>0</v>
      </c>
      <c r="F88" s="2">
        <f t="shared" si="37"/>
        <v>444050.61</v>
      </c>
      <c r="G88" s="2">
        <f t="shared" si="37"/>
        <v>444050.61</v>
      </c>
      <c r="H88" s="2">
        <f t="shared" si="37"/>
        <v>0</v>
      </c>
      <c r="I88" s="2">
        <f t="shared" si="37"/>
        <v>0</v>
      </c>
      <c r="J88" s="2">
        <f t="shared" si="37"/>
        <v>444050.61</v>
      </c>
      <c r="K88" s="17">
        <f t="shared" si="2"/>
        <v>100</v>
      </c>
    </row>
    <row r="89" spans="1:11" ht="48.75" customHeight="1" outlineLevel="2">
      <c r="A89" s="8" t="s">
        <v>103</v>
      </c>
      <c r="B89" s="9" t="s">
        <v>104</v>
      </c>
      <c r="C89" s="5">
        <f>SUM(D89:F89)</f>
        <v>444050.61</v>
      </c>
      <c r="D89" s="5"/>
      <c r="E89" s="5"/>
      <c r="F89" s="5">
        <v>444050.61</v>
      </c>
      <c r="G89" s="5">
        <f>SUM(H89:J89)</f>
        <v>444050.61</v>
      </c>
      <c r="H89" s="5"/>
      <c r="I89" s="5"/>
      <c r="J89" s="5">
        <v>444050.61</v>
      </c>
      <c r="K89" s="13">
        <f t="shared" si="2"/>
        <v>100</v>
      </c>
    </row>
    <row r="90" spans="1:11" ht="42.75" customHeight="1" outlineLevel="4">
      <c r="A90" s="10" t="s">
        <v>105</v>
      </c>
      <c r="B90" s="11" t="s">
        <v>106</v>
      </c>
      <c r="C90" s="2">
        <f aca="true" t="shared" si="38" ref="C90:J91">SUM(C91)</f>
        <v>194000</v>
      </c>
      <c r="D90" s="2">
        <f t="shared" si="38"/>
        <v>0</v>
      </c>
      <c r="E90" s="2">
        <f t="shared" si="38"/>
        <v>0</v>
      </c>
      <c r="F90" s="2">
        <f t="shared" si="38"/>
        <v>194000</v>
      </c>
      <c r="G90" s="2">
        <f t="shared" si="38"/>
        <v>0</v>
      </c>
      <c r="H90" s="2">
        <f t="shared" si="38"/>
        <v>0</v>
      </c>
      <c r="I90" s="2">
        <f t="shared" si="38"/>
        <v>0</v>
      </c>
      <c r="J90" s="2">
        <f t="shared" si="38"/>
        <v>0</v>
      </c>
      <c r="K90" s="17">
        <f t="shared" si="2"/>
        <v>0</v>
      </c>
    </row>
    <row r="91" spans="1:11" ht="42.75" customHeight="1" outlineLevel="5">
      <c r="A91" s="10" t="s">
        <v>107</v>
      </c>
      <c r="B91" s="11" t="s">
        <v>108</v>
      </c>
      <c r="C91" s="2">
        <f t="shared" si="38"/>
        <v>194000</v>
      </c>
      <c r="D91" s="2">
        <f t="shared" si="38"/>
        <v>0</v>
      </c>
      <c r="E91" s="2">
        <f t="shared" si="38"/>
        <v>0</v>
      </c>
      <c r="F91" s="2">
        <f t="shared" si="38"/>
        <v>194000</v>
      </c>
      <c r="G91" s="2">
        <f t="shared" si="38"/>
        <v>0</v>
      </c>
      <c r="H91" s="2">
        <f t="shared" si="38"/>
        <v>0</v>
      </c>
      <c r="I91" s="2">
        <f t="shared" si="38"/>
        <v>0</v>
      </c>
      <c r="J91" s="2">
        <f t="shared" si="38"/>
        <v>0</v>
      </c>
      <c r="K91" s="17">
        <f t="shared" si="2"/>
        <v>0</v>
      </c>
    </row>
    <row r="92" spans="1:11" ht="42.75" customHeight="1" outlineLevel="5">
      <c r="A92" s="8" t="s">
        <v>109</v>
      </c>
      <c r="B92" s="9" t="s">
        <v>110</v>
      </c>
      <c r="C92" s="5">
        <f>SUM(D92:F92)</f>
        <v>194000</v>
      </c>
      <c r="D92" s="5"/>
      <c r="E92" s="5"/>
      <c r="F92" s="5">
        <v>194000</v>
      </c>
      <c r="G92" s="7">
        <f>SUM(H92:J92)</f>
        <v>0</v>
      </c>
      <c r="H92" s="7"/>
      <c r="I92" s="7"/>
      <c r="J92" s="7"/>
      <c r="K92" s="13">
        <f t="shared" si="2"/>
        <v>0</v>
      </c>
    </row>
    <row r="93" spans="1:11" ht="134.25" customHeight="1" outlineLevel="2">
      <c r="A93" s="29" t="s">
        <v>199</v>
      </c>
      <c r="B93" s="25" t="s">
        <v>157</v>
      </c>
      <c r="C93" s="2">
        <f>SUM(D93:F93)</f>
        <v>500000</v>
      </c>
      <c r="D93" s="2">
        <f>SUM(D94)</f>
        <v>0</v>
      </c>
      <c r="E93" s="2">
        <f aca="true" t="shared" si="39" ref="E93:J95">SUM(E94)</f>
        <v>0</v>
      </c>
      <c r="F93" s="2">
        <f t="shared" si="39"/>
        <v>500000</v>
      </c>
      <c r="G93" s="2">
        <f aca="true" t="shared" si="40" ref="G93:J94">SUM(G94)</f>
        <v>0</v>
      </c>
      <c r="H93" s="2">
        <f t="shared" si="40"/>
        <v>0</v>
      </c>
      <c r="I93" s="2">
        <f t="shared" si="40"/>
        <v>0</v>
      </c>
      <c r="J93" s="2">
        <f t="shared" si="40"/>
        <v>0</v>
      </c>
      <c r="K93" s="17">
        <f t="shared" si="2"/>
        <v>0</v>
      </c>
    </row>
    <row r="94" spans="1:11" ht="63" outlineLevel="4">
      <c r="A94" s="29" t="s">
        <v>177</v>
      </c>
      <c r="B94" s="25" t="s">
        <v>158</v>
      </c>
      <c r="C94" s="2">
        <f>SUM(D94:F94)</f>
        <v>500000</v>
      </c>
      <c r="D94" s="2">
        <f>SUM(D95)</f>
        <v>0</v>
      </c>
      <c r="E94" s="2">
        <f t="shared" si="39"/>
        <v>0</v>
      </c>
      <c r="F94" s="2">
        <f t="shared" si="39"/>
        <v>500000</v>
      </c>
      <c r="G94" s="2">
        <f t="shared" si="40"/>
        <v>0</v>
      </c>
      <c r="H94" s="2">
        <f t="shared" si="40"/>
        <v>0</v>
      </c>
      <c r="I94" s="2">
        <f t="shared" si="40"/>
        <v>0</v>
      </c>
      <c r="J94" s="2">
        <f t="shared" si="40"/>
        <v>0</v>
      </c>
      <c r="K94" s="17">
        <f aca="true" t="shared" si="41" ref="K94:K113">SUM(G94/C94*100)</f>
        <v>0</v>
      </c>
    </row>
    <row r="95" spans="1:11" ht="97.5" customHeight="1" outlineLevel="5">
      <c r="A95" s="30" t="s">
        <v>178</v>
      </c>
      <c r="B95" s="31" t="s">
        <v>159</v>
      </c>
      <c r="C95" s="2">
        <f>SUM(D95:F95)</f>
        <v>500000</v>
      </c>
      <c r="D95" s="2">
        <f>SUM(D96)</f>
        <v>0</v>
      </c>
      <c r="E95" s="2">
        <f t="shared" si="39"/>
        <v>0</v>
      </c>
      <c r="F95" s="2">
        <f t="shared" si="39"/>
        <v>500000</v>
      </c>
      <c r="G95" s="2">
        <f t="shared" si="39"/>
        <v>0</v>
      </c>
      <c r="H95" s="2">
        <f t="shared" si="39"/>
        <v>0</v>
      </c>
      <c r="I95" s="2">
        <f t="shared" si="39"/>
        <v>0</v>
      </c>
      <c r="J95" s="2">
        <f t="shared" si="39"/>
        <v>0</v>
      </c>
      <c r="K95" s="17">
        <f t="shared" si="41"/>
        <v>0</v>
      </c>
    </row>
    <row r="96" spans="1:11" ht="116.25" customHeight="1" outlineLevel="5">
      <c r="A96" s="29" t="s">
        <v>179</v>
      </c>
      <c r="B96" s="31" t="s">
        <v>180</v>
      </c>
      <c r="C96" s="5">
        <f>SUM(D96:F96)</f>
        <v>500000</v>
      </c>
      <c r="D96" s="5"/>
      <c r="E96" s="5"/>
      <c r="F96" s="5">
        <v>500000</v>
      </c>
      <c r="G96" s="5">
        <f>SUM(H96:J96)</f>
        <v>0</v>
      </c>
      <c r="H96" s="5"/>
      <c r="I96" s="5"/>
      <c r="J96" s="5"/>
      <c r="K96" s="13">
        <f t="shared" si="41"/>
        <v>0</v>
      </c>
    </row>
    <row r="97" spans="1:11" ht="34.5" customHeight="1" outlineLevel="6">
      <c r="A97" s="64" t="s">
        <v>126</v>
      </c>
      <c r="B97" s="65"/>
      <c r="C97" s="2">
        <f>SUM(C8+C32+C48+C79+C86+C73+C69+C93)</f>
        <v>65007519.16</v>
      </c>
      <c r="D97" s="2">
        <f aca="true" t="shared" si="42" ref="D97:J97">SUM(D8+D32+D48+D79+D86+D73+D69+D93)</f>
        <v>2597983.29</v>
      </c>
      <c r="E97" s="2">
        <f t="shared" si="42"/>
        <v>22247462.450000003</v>
      </c>
      <c r="F97" s="2">
        <f t="shared" si="42"/>
        <v>40162073.419999994</v>
      </c>
      <c r="G97" s="2">
        <f t="shared" si="42"/>
        <v>17013549.4</v>
      </c>
      <c r="H97" s="2">
        <f t="shared" si="42"/>
        <v>0</v>
      </c>
      <c r="I97" s="2">
        <f t="shared" si="42"/>
        <v>3715289.8</v>
      </c>
      <c r="J97" s="2">
        <f t="shared" si="42"/>
        <v>13298259.6</v>
      </c>
      <c r="K97" s="17">
        <f>SUM(G97/C97*100)</f>
        <v>26.171663862645396</v>
      </c>
    </row>
    <row r="98" spans="1:11" ht="13.5" customHeight="1">
      <c r="A98" s="21" t="s">
        <v>127</v>
      </c>
      <c r="B98" s="22"/>
      <c r="C98" s="16">
        <f aca="true" t="shared" si="43" ref="C98:J98">SUM(C97/C114*100)</f>
        <v>97.43310110882388</v>
      </c>
      <c r="D98" s="16">
        <f t="shared" si="43"/>
        <v>94.16246926665656</v>
      </c>
      <c r="E98" s="16">
        <f t="shared" si="43"/>
        <v>94.23910976082057</v>
      </c>
      <c r="F98" s="16">
        <f t="shared" si="43"/>
        <v>99.5252499129297</v>
      </c>
      <c r="G98" s="16">
        <f t="shared" si="43"/>
        <v>99.18488057318952</v>
      </c>
      <c r="H98" s="16">
        <f t="shared" si="43"/>
        <v>0</v>
      </c>
      <c r="I98" s="16">
        <f t="shared" si="43"/>
        <v>100</v>
      </c>
      <c r="J98" s="16">
        <f t="shared" si="43"/>
        <v>99.62541933182061</v>
      </c>
      <c r="K98" s="17">
        <f>SUM(G98/C98*100)</f>
        <v>101.7979305230253</v>
      </c>
    </row>
    <row r="99" spans="1:11" ht="63">
      <c r="A99" s="23" t="s">
        <v>181</v>
      </c>
      <c r="B99" s="33" t="s">
        <v>144</v>
      </c>
      <c r="C99" s="2">
        <f>SUM(C100)</f>
        <v>120000</v>
      </c>
      <c r="D99" s="2">
        <f aca="true" t="shared" si="44" ref="D99:J99">SUM(D100)</f>
        <v>0</v>
      </c>
      <c r="E99" s="2">
        <f t="shared" si="44"/>
        <v>0</v>
      </c>
      <c r="F99" s="2">
        <f t="shared" si="44"/>
        <v>120000</v>
      </c>
      <c r="G99" s="2">
        <f t="shared" si="44"/>
        <v>50000</v>
      </c>
      <c r="H99" s="2">
        <f t="shared" si="44"/>
        <v>0</v>
      </c>
      <c r="I99" s="2">
        <f t="shared" si="44"/>
        <v>0</v>
      </c>
      <c r="J99" s="2">
        <f t="shared" si="44"/>
        <v>50000</v>
      </c>
      <c r="K99" s="17">
        <f t="shared" si="41"/>
        <v>41.66666666666667</v>
      </c>
    </row>
    <row r="100" spans="1:11" ht="18" customHeight="1">
      <c r="A100" s="23" t="s">
        <v>147</v>
      </c>
      <c r="B100" s="33" t="s">
        <v>145</v>
      </c>
      <c r="C100" s="2">
        <f>SUM(C101:C102)</f>
        <v>120000</v>
      </c>
      <c r="D100" s="2">
        <f aca="true" t="shared" si="45" ref="D100:J100">SUM(D101:D102)</f>
        <v>0</v>
      </c>
      <c r="E100" s="2">
        <f t="shared" si="45"/>
        <v>0</v>
      </c>
      <c r="F100" s="2">
        <f t="shared" si="45"/>
        <v>120000</v>
      </c>
      <c r="G100" s="2">
        <f t="shared" si="45"/>
        <v>50000</v>
      </c>
      <c r="H100" s="2">
        <f t="shared" si="45"/>
        <v>0</v>
      </c>
      <c r="I100" s="2">
        <f t="shared" si="45"/>
        <v>0</v>
      </c>
      <c r="J100" s="2">
        <f t="shared" si="45"/>
        <v>50000</v>
      </c>
      <c r="K100" s="17">
        <f t="shared" si="41"/>
        <v>41.66666666666667</v>
      </c>
    </row>
    <row r="101" spans="1:11" ht="345" customHeight="1">
      <c r="A101" s="37" t="s">
        <v>197</v>
      </c>
      <c r="B101" s="32" t="s">
        <v>146</v>
      </c>
      <c r="C101" s="5">
        <f>SUM(D101:F101)</f>
        <v>50000</v>
      </c>
      <c r="D101" s="5"/>
      <c r="E101" s="5"/>
      <c r="F101" s="5">
        <v>50000</v>
      </c>
      <c r="G101" s="5">
        <f>SUM(H101:J101)</f>
        <v>50000</v>
      </c>
      <c r="H101" s="5"/>
      <c r="I101" s="5"/>
      <c r="J101" s="5">
        <v>50000</v>
      </c>
      <c r="K101" s="13">
        <f t="shared" si="41"/>
        <v>100</v>
      </c>
    </row>
    <row r="102" spans="1:11" ht="31.5">
      <c r="A102" s="34" t="s">
        <v>182</v>
      </c>
      <c r="B102" s="32" t="s">
        <v>183</v>
      </c>
      <c r="C102" s="5">
        <f>SUM(D102:F102)</f>
        <v>70000</v>
      </c>
      <c r="D102" s="5"/>
      <c r="E102" s="5"/>
      <c r="F102" s="5">
        <v>70000</v>
      </c>
      <c r="G102" s="5">
        <f>SUM(H102:J102)</f>
        <v>0</v>
      </c>
      <c r="H102" s="3"/>
      <c r="I102" s="3"/>
      <c r="J102" s="3"/>
      <c r="K102" s="13">
        <f t="shared" si="41"/>
        <v>0</v>
      </c>
    </row>
    <row r="103" spans="1:11" ht="99" customHeight="1">
      <c r="A103" s="35" t="s">
        <v>153</v>
      </c>
      <c r="B103" s="33" t="s">
        <v>150</v>
      </c>
      <c r="C103" s="2">
        <f aca="true" t="shared" si="46" ref="C103:J104">SUM(C104)</f>
        <v>9660</v>
      </c>
      <c r="D103" s="2">
        <f t="shared" si="46"/>
        <v>9660</v>
      </c>
      <c r="E103" s="2">
        <f t="shared" si="46"/>
        <v>0</v>
      </c>
      <c r="F103" s="2">
        <f t="shared" si="46"/>
        <v>0</v>
      </c>
      <c r="G103" s="2">
        <f t="shared" si="46"/>
        <v>9660</v>
      </c>
      <c r="H103" s="2">
        <f t="shared" si="46"/>
        <v>9660</v>
      </c>
      <c r="I103" s="2">
        <f t="shared" si="46"/>
        <v>0</v>
      </c>
      <c r="J103" s="2">
        <f t="shared" si="46"/>
        <v>0</v>
      </c>
      <c r="K103" s="17">
        <f t="shared" si="41"/>
        <v>100</v>
      </c>
    </row>
    <row r="104" spans="1:11" ht="15.75">
      <c r="A104" s="35" t="s">
        <v>154</v>
      </c>
      <c r="B104" s="33" t="s">
        <v>151</v>
      </c>
      <c r="C104" s="2">
        <f t="shared" si="46"/>
        <v>9660</v>
      </c>
      <c r="D104" s="2">
        <f t="shared" si="46"/>
        <v>9660</v>
      </c>
      <c r="E104" s="2">
        <f t="shared" si="46"/>
        <v>0</v>
      </c>
      <c r="F104" s="2">
        <f t="shared" si="46"/>
        <v>0</v>
      </c>
      <c r="G104" s="2">
        <f t="shared" si="46"/>
        <v>9660</v>
      </c>
      <c r="H104" s="2">
        <f t="shared" si="46"/>
        <v>9660</v>
      </c>
      <c r="I104" s="2">
        <f t="shared" si="46"/>
        <v>0</v>
      </c>
      <c r="J104" s="2">
        <f t="shared" si="46"/>
        <v>0</v>
      </c>
      <c r="K104" s="17">
        <f t="shared" si="41"/>
        <v>100</v>
      </c>
    </row>
    <row r="105" spans="1:11" ht="63">
      <c r="A105" s="34" t="s">
        <v>189</v>
      </c>
      <c r="B105" s="32" t="s">
        <v>152</v>
      </c>
      <c r="C105" s="5">
        <f>SUM(D105:F105)</f>
        <v>9660</v>
      </c>
      <c r="D105" s="5">
        <v>9660</v>
      </c>
      <c r="E105" s="5"/>
      <c r="F105" s="5"/>
      <c r="G105" s="5">
        <f>SUM(H105:J105)</f>
        <v>9660</v>
      </c>
      <c r="H105" s="18">
        <v>9660</v>
      </c>
      <c r="I105" s="18"/>
      <c r="J105" s="18"/>
      <c r="K105" s="13">
        <f t="shared" si="41"/>
        <v>100</v>
      </c>
    </row>
    <row r="106" spans="1:11" ht="31.5">
      <c r="A106" s="35" t="s">
        <v>194</v>
      </c>
      <c r="B106" s="33" t="s">
        <v>190</v>
      </c>
      <c r="C106" s="2">
        <f>SUM(C107)</f>
        <v>1431579</v>
      </c>
      <c r="D106" s="2">
        <f aca="true" t="shared" si="47" ref="D106:J106">SUM(D107)</f>
        <v>0</v>
      </c>
      <c r="E106" s="2">
        <f t="shared" si="47"/>
        <v>1360000</v>
      </c>
      <c r="F106" s="2">
        <f t="shared" si="47"/>
        <v>71579</v>
      </c>
      <c r="G106" s="2">
        <f t="shared" si="47"/>
        <v>0</v>
      </c>
      <c r="H106" s="2">
        <f t="shared" si="47"/>
        <v>0</v>
      </c>
      <c r="I106" s="2">
        <f t="shared" si="47"/>
        <v>0</v>
      </c>
      <c r="J106" s="2">
        <f t="shared" si="47"/>
        <v>0</v>
      </c>
      <c r="K106" s="17">
        <f t="shared" si="41"/>
        <v>0</v>
      </c>
    </row>
    <row r="107" spans="1:11" ht="15.75">
      <c r="A107" s="35" t="s">
        <v>154</v>
      </c>
      <c r="B107" s="33" t="s">
        <v>191</v>
      </c>
      <c r="C107" s="2">
        <f>SUM(C108:C109)</f>
        <v>1431579</v>
      </c>
      <c r="D107" s="2">
        <f aca="true" t="shared" si="48" ref="D107:J107">SUM(D108:D109)</f>
        <v>0</v>
      </c>
      <c r="E107" s="2">
        <f t="shared" si="48"/>
        <v>1360000</v>
      </c>
      <c r="F107" s="2">
        <f t="shared" si="48"/>
        <v>71579</v>
      </c>
      <c r="G107" s="2">
        <f t="shared" si="48"/>
        <v>0</v>
      </c>
      <c r="H107" s="2">
        <f t="shared" si="48"/>
        <v>0</v>
      </c>
      <c r="I107" s="2">
        <f t="shared" si="48"/>
        <v>0</v>
      </c>
      <c r="J107" s="2">
        <f t="shared" si="48"/>
        <v>0</v>
      </c>
      <c r="K107" s="17">
        <f t="shared" si="41"/>
        <v>0</v>
      </c>
    </row>
    <row r="108" spans="1:11" ht="47.25">
      <c r="A108" s="34" t="s">
        <v>195</v>
      </c>
      <c r="B108" s="32" t="s">
        <v>192</v>
      </c>
      <c r="C108" s="5">
        <f>SUM(D108:F108)</f>
        <v>1360000</v>
      </c>
      <c r="D108" s="5"/>
      <c r="E108" s="5">
        <v>1360000</v>
      </c>
      <c r="F108" s="5"/>
      <c r="G108" s="5">
        <f>SUM(H108:J108)</f>
        <v>0</v>
      </c>
      <c r="H108" s="3"/>
      <c r="I108" s="3"/>
      <c r="J108" s="3"/>
      <c r="K108" s="13">
        <f t="shared" si="41"/>
        <v>0</v>
      </c>
    </row>
    <row r="109" spans="1:11" ht="63">
      <c r="A109" s="34" t="s">
        <v>196</v>
      </c>
      <c r="B109" s="32" t="s">
        <v>193</v>
      </c>
      <c r="C109" s="5">
        <f>SUM(D109:F109)</f>
        <v>71579</v>
      </c>
      <c r="D109" s="5"/>
      <c r="E109" s="5"/>
      <c r="F109" s="5">
        <v>71579</v>
      </c>
      <c r="G109" s="5">
        <f>SUM(H109:J109)</f>
        <v>0</v>
      </c>
      <c r="H109" s="3"/>
      <c r="I109" s="3"/>
      <c r="J109" s="3"/>
      <c r="K109" s="13"/>
    </row>
    <row r="110" spans="1:11" ht="63" customHeight="1">
      <c r="A110" s="10" t="s">
        <v>111</v>
      </c>
      <c r="B110" s="11" t="s">
        <v>112</v>
      </c>
      <c r="C110" s="2">
        <f aca="true" t="shared" si="49" ref="C110:J111">SUM(C111)</f>
        <v>151400</v>
      </c>
      <c r="D110" s="2">
        <f t="shared" si="49"/>
        <v>151400</v>
      </c>
      <c r="E110" s="2">
        <f t="shared" si="49"/>
        <v>0</v>
      </c>
      <c r="F110" s="2">
        <f t="shared" si="49"/>
        <v>0</v>
      </c>
      <c r="G110" s="2">
        <f t="shared" si="49"/>
        <v>0</v>
      </c>
      <c r="H110" s="2">
        <f t="shared" si="49"/>
        <v>80160.45</v>
      </c>
      <c r="I110" s="2">
        <f t="shared" si="49"/>
        <v>0</v>
      </c>
      <c r="J110" s="2">
        <f t="shared" si="49"/>
        <v>0</v>
      </c>
      <c r="K110" s="17">
        <f t="shared" si="41"/>
        <v>0</v>
      </c>
    </row>
    <row r="111" spans="1:11" ht="28.5">
      <c r="A111" s="10" t="s">
        <v>113</v>
      </c>
      <c r="B111" s="11" t="s">
        <v>114</v>
      </c>
      <c r="C111" s="2">
        <f t="shared" si="49"/>
        <v>151400</v>
      </c>
      <c r="D111" s="2">
        <f t="shared" si="49"/>
        <v>151400</v>
      </c>
      <c r="E111" s="2">
        <f t="shared" si="49"/>
        <v>0</v>
      </c>
      <c r="F111" s="2">
        <f t="shared" si="49"/>
        <v>0</v>
      </c>
      <c r="G111" s="2">
        <f t="shared" si="49"/>
        <v>0</v>
      </c>
      <c r="H111" s="2">
        <f t="shared" si="49"/>
        <v>80160.45</v>
      </c>
      <c r="I111" s="2">
        <f t="shared" si="49"/>
        <v>0</v>
      </c>
      <c r="J111" s="2">
        <f t="shared" si="49"/>
        <v>0</v>
      </c>
      <c r="K111" s="17">
        <f t="shared" si="41"/>
        <v>0</v>
      </c>
    </row>
    <row r="112" spans="1:11" ht="45">
      <c r="A112" s="8" t="s">
        <v>116</v>
      </c>
      <c r="B112" s="9" t="s">
        <v>115</v>
      </c>
      <c r="C112" s="5">
        <f>SUM(D112:F112)</f>
        <v>151400</v>
      </c>
      <c r="D112" s="5">
        <v>151400</v>
      </c>
      <c r="E112" s="5"/>
      <c r="F112" s="3"/>
      <c r="G112" s="3"/>
      <c r="H112" s="36">
        <v>80160.45</v>
      </c>
      <c r="I112" s="3"/>
      <c r="J112" s="3"/>
      <c r="K112" s="13">
        <f t="shared" si="41"/>
        <v>0</v>
      </c>
    </row>
    <row r="113" spans="1:11" ht="57">
      <c r="A113" s="10" t="s">
        <v>198</v>
      </c>
      <c r="B113" s="11"/>
      <c r="C113" s="2">
        <f>SUM(C99+C103+C106+C110)</f>
        <v>1712639</v>
      </c>
      <c r="D113" s="2">
        <f aca="true" t="shared" si="50" ref="D113:J113">SUM(D99+D103+D106+D110)</f>
        <v>161060</v>
      </c>
      <c r="E113" s="2">
        <f t="shared" si="50"/>
        <v>1360000</v>
      </c>
      <c r="F113" s="2">
        <f t="shared" si="50"/>
        <v>191579</v>
      </c>
      <c r="G113" s="2">
        <f t="shared" si="50"/>
        <v>59660</v>
      </c>
      <c r="H113" s="2">
        <f t="shared" si="50"/>
        <v>89820.45</v>
      </c>
      <c r="I113" s="2">
        <f t="shared" si="50"/>
        <v>0</v>
      </c>
      <c r="J113" s="2">
        <f t="shared" si="50"/>
        <v>50000</v>
      </c>
      <c r="K113" s="13">
        <f t="shared" si="41"/>
        <v>3.4835128710720706</v>
      </c>
    </row>
    <row r="114" spans="1:10" ht="15.75">
      <c r="A114" s="47" t="s">
        <v>117</v>
      </c>
      <c r="B114" s="47"/>
      <c r="C114" s="15">
        <f>SUM(C97+C113)</f>
        <v>66720158.16</v>
      </c>
      <c r="D114" s="15">
        <f>SUM(D97+D113)</f>
        <v>2759043.29</v>
      </c>
      <c r="E114" s="15">
        <f>SUM(E97+E113)</f>
        <v>23607462.450000003</v>
      </c>
      <c r="F114" s="15">
        <f>SUM(F97+F113)</f>
        <v>40353652.419999994</v>
      </c>
      <c r="G114" s="15">
        <f>SUM(H114:J114)</f>
        <v>17153369.85</v>
      </c>
      <c r="H114" s="15">
        <f>SUM(H97+H113)</f>
        <v>89820.45</v>
      </c>
      <c r="I114" s="15">
        <f>SUM(I97+I113)</f>
        <v>3715289.8</v>
      </c>
      <c r="J114" s="15">
        <f>SUM(J97+J113)</f>
        <v>13348259.6</v>
      </c>
    </row>
  </sheetData>
  <sheetProtection/>
  <mergeCells count="13">
    <mergeCell ref="A97:B97"/>
    <mergeCell ref="A114:B114"/>
    <mergeCell ref="D6:F6"/>
    <mergeCell ref="G6:G7"/>
    <mergeCell ref="H6:J6"/>
    <mergeCell ref="K6:K7"/>
    <mergeCell ref="A2:K2"/>
    <mergeCell ref="A3:E3"/>
    <mergeCell ref="A4:E4"/>
    <mergeCell ref="A5:E5"/>
    <mergeCell ref="A6:A7"/>
    <mergeCell ref="B6:B7"/>
    <mergeCell ref="C6:C7"/>
  </mergeCells>
  <printOptions/>
  <pageMargins left="0.7874015748031497" right="0.3937007874015748" top="0.3937007874015748" bottom="0.1968503937007874" header="0" footer="0"/>
  <pageSetup errors="blank"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>Glavbuh</cp:lastModifiedBy>
  <cp:lastPrinted>2018-07-06T11:35:31Z</cp:lastPrinted>
  <dcterms:created xsi:type="dcterms:W3CDTF">2016-12-16T07:12:39Z</dcterms:created>
  <dcterms:modified xsi:type="dcterms:W3CDTF">2018-07-06T11:55:59Z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