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0"/>
  </bookViews>
  <sheets>
    <sheet name="4 кв.  " sheetId="1" r:id="rId1"/>
  </sheets>
  <definedNames>
    <definedName name="_xlnm.Print_Titles" localSheetId="0">'4 кв.  '!$3:$4</definedName>
  </definedNames>
  <calcPr fullCalcOnLoad="1"/>
</workbook>
</file>

<file path=xl/sharedStrings.xml><?xml version="1.0" encoding="utf-8"?>
<sst xmlns="http://schemas.openxmlformats.org/spreadsheetml/2006/main" count="228" uniqueCount="219">
  <si>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</si>
  <si>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</si>
  <si>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</si>
  <si>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</si>
  <si>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</si>
  <si>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</si>
  <si>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</si>
  <si>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</si>
  <si>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</si>
  <si>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</si>
  <si>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</si>
  <si>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</si>
  <si>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</si>
  <si>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</si>
  <si>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</si>
  <si>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</si>
  <si>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</si>
  <si>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</si>
  <si>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</si>
  <si>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</si>
  <si>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</si>
  <si>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</si>
  <si>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</si>
  <si>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</si>
  <si>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</si>
  <si>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</si>
  <si>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</si>
  <si>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</si>
  <si>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</si>
  <si>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</si>
  <si>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</si>
  <si>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</si>
  <si>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</si>
  <si>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</si>
  <si>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</si>
  <si>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</si>
  <si>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</si>
  <si>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</si>
  <si>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</si>
  <si>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</si>
  <si>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</si>
  <si>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</si>
  <si>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</si>
  <si>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</si>
  <si>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</si>
  <si>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</si>
  <si>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</si>
  <si>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</si>
  <si>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</si>
  <si>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</si>
  <si>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</si>
  <si>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</si>
  <si>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</si>
  <si>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</si>
  <si>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</si>
  <si>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</si>
  <si>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</si>
  <si>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</si>
  <si>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</si>
  <si>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</si>
  <si>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</si>
  <si>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</si>
  <si>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</si>
  <si>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</si>
  <si>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</si>
  <si>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</si>
  <si>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</si>
  <si>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</si>
  <si>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</si>
  <si>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</si>
  <si>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</si>
  <si>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</si>
  <si>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</si>
  <si>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</si>
  <si>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</si>
  <si>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</si>
  <si>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</si>
  <si>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</si>
  <si>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</si>
  <si>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</si>
  <si>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</si>
  <si>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</si>
  <si>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</si>
  <si>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</si>
  <si>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</si>
  <si>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</si>
  <si>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</si>
  <si>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</si>
  <si>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</si>
  <si>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</si>
  <si>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</si>
  <si>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</si>
  <si>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</si>
  <si>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</si>
  <si>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</si>
  <si>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</si>
  <si>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</si>
  <si>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</si>
  <si>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</si>
  <si>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</si>
  <si>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</si>
  <si>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</si>
  <si>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</si>
  <si>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</si>
  <si>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</si>
  <si>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</si>
  <si>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</si>
  <si>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</si>
  <si>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</si>
  <si>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</si>
  <si>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</si>
  <si>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</si>
  <si>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</si>
  <si>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</si>
  <si>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</si>
  <si>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</si>
  <si>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</si>
  <si>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</si>
  <si>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Целевая статья</t>
  </si>
  <si>
    <t>Наименование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</si>
  <si>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</si>
  <si>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</si>
  <si>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</si>
  <si>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</si>
  <si>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</si>
  <si>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</si>
  <si>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</si>
  <si>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% исполнения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</si>
  <si>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</si>
  <si>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</si>
  <si>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</si>
  <si>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</si>
  <si>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</si>
  <si>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</si>
  <si>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03101L9602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</si>
  <si>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</si>
  <si>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</si>
  <si>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0720000000</t>
  </si>
  <si>
    <t>0700000000</t>
  </si>
  <si>
    <t>0210180510</t>
  </si>
  <si>
    <t>02101S0510</t>
  </si>
  <si>
    <t>Обеспечение мероприятий по формированию современной городской среды</t>
  </si>
  <si>
    <t>Исполнено, руб.</t>
  </si>
  <si>
    <t>4100000000</t>
  </si>
  <si>
    <t>4190000000</t>
  </si>
  <si>
    <t>4190002043</t>
  </si>
  <si>
    <t>Иные непрограмные мероприятия</t>
  </si>
  <si>
    <t>01201L5191</t>
  </si>
  <si>
    <t>Комплектование книжных фондов библиотек муниципальных образований за счет местного бюджета</t>
  </si>
  <si>
    <t>4200000000</t>
  </si>
  <si>
    <t>4290000000</t>
  </si>
  <si>
    <t>4290051200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</si>
  <si>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</si>
  <si>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непрограммные мероприятия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</si>
  <si>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</si>
  <si>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</si>
  <si>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1400000000</t>
  </si>
  <si>
    <t>1410000000</t>
  </si>
  <si>
    <t>1410100000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</si>
  <si>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</si>
  <si>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</si>
  <si>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</si>
  <si>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</si>
  <si>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</si>
  <si>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</si>
  <si>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</si>
  <si>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</si>
  <si>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</si>
  <si>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</si>
  <si>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</si>
  <si>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 xml:space="preserve">     Основное мероприятие "Поддержка начинающих субъектов малого и среднего предпринимательства"</t>
  </si>
  <si>
    <t>0720200000</t>
  </si>
  <si>
    <t xml:space="preserve">        Осуществление полномочий по созданию условий для развития малого и среднего предпринимательства</t>
  </si>
  <si>
    <t>0720208815</t>
  </si>
  <si>
    <t xml:space="preserve">          Основное мероприятие "Поддержка субъектов малого и среднего предпринимательства, приобретающих оборудование в лизинг"</t>
  </si>
  <si>
    <t>07203000000</t>
  </si>
  <si>
    <t xml:space="preserve">      Подпрограмма "развитие и модернизация защиты населения от угроз чрезвычайных ситуаций и пожаров"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</si>
  <si>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</si>
  <si>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 xml:space="preserve">        Осуществление полномочий по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</si>
  <si>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>1410108816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</si>
  <si>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</si>
  <si>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 xml:space="preserve">        Осуществление полномочий в сфере профилактики правонарушений</t>
  </si>
  <si>
    <t>4190008814</t>
  </si>
  <si>
    <t>01101L4670</t>
  </si>
  <si>
    <t>Обеспечение развития и укрепления материально-технической базы муниципальных домов культуры, за счет средств местного бюджета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</si>
  <si>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тои числе на формирование муниципальных дорожных фондов за счет местного бюджета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</si>
  <si>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бюджетва</t>
  </si>
  <si>
    <t>0411010000</t>
  </si>
  <si>
    <t xml:space="preserve">Составление (изменений) списков кандидатов в прияжные заседатели федеральных судов общей юрисдикции в Российской Федерации </t>
  </si>
  <si>
    <t>4300000000</t>
  </si>
  <si>
    <t>4390000000</t>
  </si>
  <si>
    <t>4390081980</t>
  </si>
  <si>
    <t>43900S1980</t>
  </si>
  <si>
    <t>азы избирателей депутатам Ивановской областной Думы</t>
  </si>
  <si>
    <t>Укрепление материально-технической базы муниципальных учреждений культуры Ивановской области</t>
  </si>
  <si>
    <t>Укрепление материально-технической базы муниципальных учреждений культуры Ивановской области, за счет средств местного бюджета</t>
  </si>
  <si>
    <t xml:space="preserve">    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</si>
  <si>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ВСЕГО РАСХОДОВ ПО НЕПРОГРАММНЫМ НАПРАВЛЕНИЯМ ДЕЯТЕЛЬНОСТИ</t>
  </si>
  <si>
    <t xml:space="preserve">    Муниципальная программа Савинского городского поселения "Защита населения и территории Савинского городского поселения от чрезвычайных ситуаций, обеспечение пожарной безопасности и безопасности людей на водных объектах"</t>
  </si>
  <si>
    <t>0310109502</t>
  </si>
  <si>
    <t>0310109602</t>
  </si>
  <si>
    <t>0310183200</t>
  </si>
  <si>
    <t>0340000000</t>
  </si>
  <si>
    <t>0340100000</t>
  </si>
  <si>
    <t>0340102009</t>
  </si>
  <si>
    <t>04101L5550</t>
  </si>
  <si>
    <t>07203L5272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</si>
  <si>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</si>
  <si>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корпорации_Фонда содействия реформированию жилищно-комунального хозяйства</t>
  </si>
  <si>
    <t xml:space="preserve">    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</si>
  <si>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Достройка жилого дома в п.Савино</t>
  </si>
  <si>
    <t xml:space="preserve">      Подпрограмма "Социальное жилье"</t>
  </si>
  <si>
    <t xml:space="preserve">          Основное мероприятие "Мероприятие по увеличению муниципального жилищного фонда"</t>
  </si>
  <si>
    <t>Улучшение жилищных условий граждан, признанных в установленном порядке нуждающимися в жилых помещениях</t>
  </si>
  <si>
    <t>Государственная поддержка субъекта малого и среднего предпринимательства</t>
  </si>
  <si>
    <t>03101S3200</t>
  </si>
  <si>
    <t>Достройка жилого дома в п.Савино за счет местного бюджета</t>
  </si>
  <si>
    <t>07203S5272</t>
  </si>
  <si>
    <t>Объем расходов на реализацию мероприятий муниципальных программ Савинского городского поселения по состоянию на 01.01.2019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</si>
</sst>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[$-FC19]d\ mmmm\ yyyy\ &quot;г.&quot;"/>
    <numFmt numFmtId="183" formatCode="0.0000"/>
    <numFmt numFmtId="184" formatCode="0.000"/>
    <numFmt numFmtId="185" formatCode="0.0"/>
    <numFmt numFmtId="186" formatCode="0.00000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0" fontId="35" fillId="20" borderId="0">
      <alignment shrinkToFit="1"/>
      <protection/>
    </xf>
    <xf numFmtId="0" fontId="37" fillId="0" borderId="3">
      <alignment horizontal="right"/>
      <protection/>
    </xf>
    <xf numFmtId="4" fontId="37" fillId="21" borderId="3">
      <alignment horizontal="right" vertical="top" shrinkToFit="1"/>
      <protection/>
    </xf>
    <xf numFmtId="4" fontId="37" fillId="2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20" borderId="4">
      <alignment/>
      <protection/>
    </xf>
    <xf numFmtId="0" fontId="35" fillId="20" borderId="4">
      <alignment horizontal="center"/>
      <protection/>
    </xf>
    <xf numFmtId="4" fontId="37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20" borderId="4">
      <alignment shrinkToFit="1"/>
      <protection/>
    </xf>
    <xf numFmtId="0" fontId="35" fillId="20" borderId="3">
      <alignment horizontal="center"/>
      <protection/>
    </xf>
    <xf numFmtId="0" fontId="8" fillId="0" borderId="5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53" fillId="36" borderId="15" xfId="63" applyNumberFormat="1" applyFont="1" applyFill="1" applyBorder="1" applyProtection="1">
      <alignment horizontal="right" vertical="top" shrinkToFit="1"/>
      <protection/>
    </xf>
    <xf numFmtId="0" fontId="0" fillId="0" borderId="15" xfId="0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 wrapText="1"/>
    </xf>
    <xf numFmtId="4" fontId="54" fillId="36" borderId="15" xfId="63" applyNumberFormat="1" applyFont="1" applyFill="1" applyBorder="1" applyProtection="1">
      <alignment horizontal="right" vertical="top" shrinkToFit="1"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5" xfId="0" applyNumberFormat="1" applyFont="1" applyBorder="1" applyAlignment="1" applyProtection="1">
      <alignment vertical="top"/>
      <protection locked="0"/>
    </xf>
    <xf numFmtId="0" fontId="55" fillId="36" borderId="15" xfId="51" applyNumberFormat="1" applyFont="1" applyFill="1" applyBorder="1" applyAlignment="1" applyProtection="1">
      <alignment horizontal="justify" vertical="top" wrapText="1"/>
      <protection/>
    </xf>
    <xf numFmtId="49" fontId="54" fillId="36" borderId="15" xfId="60" applyNumberFormat="1" applyFont="1" applyFill="1" applyBorder="1" applyProtection="1">
      <alignment horizontal="center" vertical="top" shrinkToFit="1"/>
      <protection/>
    </xf>
    <xf numFmtId="0" fontId="56" fillId="36" borderId="15" xfId="51" applyNumberFormat="1" applyFont="1" applyFill="1" applyBorder="1" applyAlignment="1" applyProtection="1">
      <alignment horizontal="justify" vertical="top" wrapText="1"/>
      <protection/>
    </xf>
    <xf numFmtId="49" fontId="53" fillId="36" borderId="15" xfId="60" applyNumberFormat="1" applyFont="1" applyFill="1" applyBorder="1" applyProtection="1">
      <alignment horizontal="center" vertical="top" shrinkToFit="1"/>
      <protection/>
    </xf>
    <xf numFmtId="0" fontId="0" fillId="0" borderId="0" xfId="0" applyAlignment="1" applyProtection="1">
      <alignment vertical="top"/>
      <protection locked="0"/>
    </xf>
    <xf numFmtId="185" fontId="5" fillId="0" borderId="15" xfId="0" applyNumberFormat="1" applyFont="1" applyBorder="1" applyAlignment="1" applyProtection="1">
      <alignment vertical="top"/>
      <protection locked="0"/>
    </xf>
    <xf numFmtId="4" fontId="53" fillId="36" borderId="0" xfId="48" applyNumberFormat="1" applyFont="1" applyFill="1" applyBorder="1" applyProtection="1">
      <alignment horizontal="right" vertical="top" shrinkToFit="1"/>
      <protection/>
    </xf>
    <xf numFmtId="180" fontId="54" fillId="36" borderId="15" xfId="63" applyNumberFormat="1" applyFont="1" applyFill="1" applyBorder="1" applyProtection="1">
      <alignment horizontal="right" vertical="top" shrinkToFit="1"/>
      <protection/>
    </xf>
    <xf numFmtId="185" fontId="6" fillId="0" borderId="15" xfId="0" applyNumberFormat="1" applyFont="1" applyBorder="1" applyAlignment="1" applyProtection="1">
      <alignment vertical="top"/>
      <protection locked="0"/>
    </xf>
    <xf numFmtId="4" fontId="7" fillId="0" borderId="15" xfId="0" applyNumberFormat="1" applyFont="1" applyBorder="1" applyAlignment="1" applyProtection="1">
      <alignment vertical="top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185" fontId="7" fillId="0" borderId="15" xfId="0" applyNumberFormat="1" applyFont="1" applyBorder="1" applyAlignment="1" applyProtection="1">
      <alignment vertical="top"/>
      <protection locked="0"/>
    </xf>
    <xf numFmtId="0" fontId="57" fillId="0" borderId="15" xfId="60" applyNumberFormat="1" applyFont="1" applyBorder="1" applyAlignment="1" applyProtection="1">
      <alignment horizontal="left"/>
      <protection locked="0"/>
    </xf>
    <xf numFmtId="0" fontId="57" fillId="0" borderId="15" xfId="60" applyNumberFormat="1" applyFont="1" applyBorder="1" applyAlignment="1">
      <alignment horizontal="left"/>
      <protection/>
    </xf>
    <xf numFmtId="0" fontId="53" fillId="0" borderId="2" xfId="51" applyNumberFormat="1" applyFont="1" applyAlignment="1" applyProtection="1">
      <alignment horizontal="justify" vertical="top" wrapText="1"/>
      <protection/>
    </xf>
    <xf numFmtId="0" fontId="54" fillId="0" borderId="2" xfId="59" applyNumberFormat="1" applyFont="1" applyAlignment="1" applyProtection="1">
      <alignment horizontal="justify" vertical="top" wrapText="1"/>
      <protection/>
    </xf>
    <xf numFmtId="49" fontId="53" fillId="0" borderId="2" xfId="60" applyNumberFormat="1" applyFont="1" applyProtection="1">
      <alignment horizontal="center" vertical="top" shrinkToFit="1"/>
      <protection/>
    </xf>
    <xf numFmtId="49" fontId="54" fillId="0" borderId="2" xfId="60" applyNumberFormat="1" applyFont="1" applyProtection="1">
      <alignment horizontal="center" vertical="top" shrinkToFit="1"/>
      <protection/>
    </xf>
    <xf numFmtId="0" fontId="54" fillId="0" borderId="2" xfId="55" applyNumberFormat="1" applyFont="1" applyAlignment="1" applyProtection="1">
      <alignment horizontal="justify" vertical="top" wrapText="1"/>
      <protection/>
    </xf>
    <xf numFmtId="0" fontId="54" fillId="0" borderId="2" xfId="52" applyNumberFormat="1" applyFont="1" applyAlignment="1" applyProtection="1">
      <alignment horizontal="justify" vertical="top" wrapText="1"/>
      <protection/>
    </xf>
    <xf numFmtId="0" fontId="53" fillId="0" borderId="2" xfId="57" applyNumberFormat="1" applyFont="1" applyAlignment="1" applyProtection="1">
      <alignment horizontal="justify" vertical="top" wrapText="1"/>
      <protection/>
    </xf>
    <xf numFmtId="0" fontId="53" fillId="0" borderId="2" xfId="59" applyNumberFormat="1" applyFont="1" applyAlignment="1" applyProtection="1">
      <alignment horizontal="justify" vertical="top" wrapText="1"/>
      <protection/>
    </xf>
    <xf numFmtId="49" fontId="53" fillId="0" borderId="2" xfId="62" applyNumberFormat="1" applyFont="1" applyProtection="1">
      <alignment horizontal="center" vertical="top" shrinkToFit="1"/>
      <protection/>
    </xf>
    <xf numFmtId="49" fontId="54" fillId="0" borderId="2" xfId="61" applyNumberFormat="1" applyFont="1" applyProtection="1">
      <alignment horizontal="center" vertical="top" shrinkToFit="1"/>
      <protection/>
    </xf>
    <xf numFmtId="49" fontId="53" fillId="0" borderId="2" xfId="61" applyNumberFormat="1" applyFont="1" applyProtection="1">
      <alignment horizontal="center" vertical="top" shrinkToFit="1"/>
      <protection/>
    </xf>
    <xf numFmtId="0" fontId="54" fillId="0" borderId="2" xfId="58" applyNumberFormat="1" applyFont="1" applyAlignment="1" applyProtection="1">
      <alignment horizontal="justify" vertical="top" wrapText="1"/>
      <protection/>
    </xf>
    <xf numFmtId="0" fontId="53" fillId="0" borderId="2" xfId="58" applyNumberFormat="1" applyFont="1" applyAlignment="1" applyProtection="1">
      <alignment horizontal="justify" vertical="top" wrapText="1"/>
      <protection/>
    </xf>
    <xf numFmtId="0" fontId="54" fillId="0" borderId="2" xfId="50" applyNumberFormat="1" applyFont="1" applyBorder="1" applyAlignment="1" applyProtection="1">
      <alignment horizontal="justify" vertical="top" wrapText="1"/>
      <protection/>
    </xf>
    <xf numFmtId="4" fontId="5" fillId="36" borderId="15" xfId="0" applyNumberFormat="1" applyFont="1" applyFill="1" applyBorder="1" applyAlignment="1" applyProtection="1">
      <alignment vertical="top"/>
      <protection locked="0"/>
    </xf>
    <xf numFmtId="185" fontId="5" fillId="36" borderId="15" xfId="0" applyNumberFormat="1" applyFont="1" applyFill="1" applyBorder="1" applyAlignment="1" applyProtection="1">
      <alignment vertical="top"/>
      <protection locked="0"/>
    </xf>
    <xf numFmtId="49" fontId="53" fillId="0" borderId="16" xfId="60" applyNumberFormat="1" applyFont="1" applyBorder="1" applyProtection="1">
      <alignment horizontal="center" vertical="top" shrinkToFit="1"/>
      <protection/>
    </xf>
    <xf numFmtId="0" fontId="53" fillId="0" borderId="16" xfId="51" applyNumberFormat="1" applyFont="1" applyBorder="1" applyAlignment="1" applyProtection="1">
      <alignment horizontal="justify" vertical="top" wrapText="1"/>
      <protection/>
    </xf>
    <xf numFmtId="0" fontId="53" fillId="0" borderId="15" xfId="51" applyNumberFormat="1" applyFont="1" applyBorder="1" applyAlignment="1" applyProtection="1">
      <alignment horizontal="justify" vertical="top" wrapText="1"/>
      <protection/>
    </xf>
    <xf numFmtId="49" fontId="53" fillId="0" borderId="15" xfId="60" applyNumberFormat="1" applyFont="1" applyBorder="1" applyProtection="1">
      <alignment horizontal="center" vertical="top" shrinkToFit="1"/>
      <protection/>
    </xf>
    <xf numFmtId="0" fontId="54" fillId="0" borderId="2" xfId="51" applyNumberFormat="1" applyFont="1" applyAlignment="1" applyProtection="1">
      <alignment horizontal="justify" vertical="top" wrapText="1"/>
      <protection/>
    </xf>
    <xf numFmtId="0" fontId="54" fillId="36" borderId="2" xfId="53" applyNumberFormat="1" applyFont="1" applyFill="1" applyAlignment="1" applyProtection="1">
      <alignment horizontal="justify" vertical="top" wrapText="1"/>
      <protection/>
    </xf>
    <xf numFmtId="185" fontId="6" fillId="0" borderId="0" xfId="0" applyNumberFormat="1" applyFont="1" applyBorder="1" applyAlignment="1" applyProtection="1">
      <alignment vertical="top"/>
      <protection locked="0"/>
    </xf>
    <xf numFmtId="0" fontId="53" fillId="36" borderId="0" xfId="47" applyNumberFormat="1" applyFont="1" applyFill="1" applyBorder="1" applyProtection="1">
      <alignment horizontal="right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58" fillId="0" borderId="0" xfId="41" applyNumberFormat="1" applyFont="1" applyBorder="1" applyAlignment="1" applyProtection="1">
      <alignment horizontal="center" wrapText="1"/>
      <protection locked="0"/>
    </xf>
    <xf numFmtId="0" fontId="58" fillId="0" borderId="0" xfId="41" applyNumberFormat="1" applyFont="1" applyBorder="1" applyProtection="1">
      <alignment horizontal="center"/>
      <protection/>
    </xf>
    <xf numFmtId="0" fontId="58" fillId="0" borderId="0" xfId="41" applyFont="1" applyBorder="1">
      <alignment horizontal="center"/>
      <protection/>
    </xf>
    <xf numFmtId="0" fontId="53" fillId="0" borderId="20" xfId="44" applyNumberFormat="1" applyFont="1" applyBorder="1" applyAlignment="1" applyProtection="1">
      <alignment horizontal="center" vertical="center" wrapText="1"/>
      <protection/>
    </xf>
    <xf numFmtId="0" fontId="53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7" fillId="0" borderId="22" xfId="60" applyNumberFormat="1" applyFont="1" applyBorder="1" applyAlignment="1" applyProtection="1">
      <alignment horizontal="left"/>
      <protection locked="0"/>
    </xf>
    <xf numFmtId="0" fontId="57" fillId="0" borderId="23" xfId="60" applyNumberFormat="1" applyFont="1" applyBorder="1" applyAlignment="1" applyProtection="1">
      <alignment horizontal="left"/>
      <protection locked="0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xl60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113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67" sqref="G67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4.28125" style="1" customWidth="1"/>
    <col min="4" max="4" width="12.8515625" style="1" customWidth="1"/>
    <col min="5" max="5" width="11.7109375" style="1" customWidth="1"/>
    <col min="6" max="6" width="12.421875" style="1" customWidth="1"/>
    <col min="7" max="7" width="13.8515625" style="1" customWidth="1"/>
    <col min="8" max="8" width="13.57421875" style="1" customWidth="1"/>
    <col min="9" max="9" width="12.7109375" style="1" customWidth="1"/>
    <col min="10" max="10" width="12.57421875" style="1" customWidth="1"/>
    <col min="11" max="11" width="9.140625" style="12" customWidth="1"/>
    <col min="12" max="16384" width="9.140625" style="1" customWidth="1"/>
  </cols>
  <sheetData>
    <row r="1" spans="1:11" ht="37.5" customHeight="1">
      <c r="A1" s="52" t="s">
        <v>218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5" ht="15.75" customHeight="1">
      <c r="A2" s="53"/>
      <c r="B2" s="54"/>
      <c r="C2" s="54"/>
      <c r="D2" s="54"/>
      <c r="E2" s="54"/>
    </row>
    <row r="3" spans="1:11" ht="24" customHeight="1">
      <c r="A3" s="55" t="s">
        <v>119</v>
      </c>
      <c r="B3" s="55" t="s">
        <v>118</v>
      </c>
      <c r="C3" s="57" t="s">
        <v>120</v>
      </c>
      <c r="D3" s="46" t="s">
        <v>121</v>
      </c>
      <c r="E3" s="47"/>
      <c r="F3" s="48"/>
      <c r="G3" s="49" t="s">
        <v>142</v>
      </c>
      <c r="H3" s="50" t="s">
        <v>121</v>
      </c>
      <c r="I3" s="50"/>
      <c r="J3" s="50"/>
      <c r="K3" s="51" t="s">
        <v>127</v>
      </c>
    </row>
    <row r="4" spans="1:11" ht="44.25" customHeight="1">
      <c r="A4" s="56"/>
      <c r="B4" s="56"/>
      <c r="C4" s="58"/>
      <c r="D4" s="4" t="s">
        <v>122</v>
      </c>
      <c r="E4" s="4" t="s">
        <v>123</v>
      </c>
      <c r="F4" s="4" t="s">
        <v>124</v>
      </c>
      <c r="G4" s="49"/>
      <c r="H4" s="4" t="s">
        <v>122</v>
      </c>
      <c r="I4" s="4" t="s">
        <v>123</v>
      </c>
      <c r="J4" s="4" t="s">
        <v>124</v>
      </c>
      <c r="K4" s="51"/>
    </row>
    <row r="5" spans="1:11" ht="57" customHeight="1" outlineLevel="1">
      <c r="A5" s="10" t="s">
        <v>154</v>
      </c>
      <c r="B5" s="11" t="s">
        <v>0</v>
      </c>
      <c r="C5" s="2">
        <f aca="true" t="shared" si="0" ref="C5:J5">SUM(C6+C13+C20+C26)</f>
        <v>17399044.740000002</v>
      </c>
      <c r="D5" s="2">
        <f t="shared" si="0"/>
        <v>1351892</v>
      </c>
      <c r="E5" s="2">
        <f t="shared" si="0"/>
        <v>5134191</v>
      </c>
      <c r="F5" s="2">
        <f t="shared" si="0"/>
        <v>10912961.74</v>
      </c>
      <c r="G5" s="2">
        <f t="shared" si="0"/>
        <v>17394696.490000002</v>
      </c>
      <c r="H5" s="2">
        <f t="shared" si="0"/>
        <v>1351892</v>
      </c>
      <c r="I5" s="2">
        <f t="shared" si="0"/>
        <v>5134191</v>
      </c>
      <c r="J5" s="2">
        <f t="shared" si="0"/>
        <v>10908613.49</v>
      </c>
      <c r="K5" s="13">
        <f>SUM(G5/C5*100)</f>
        <v>99.9750086854481</v>
      </c>
    </row>
    <row r="6" spans="1:11" ht="47.25" customHeight="1" outlineLevel="2">
      <c r="A6" s="10" t="s">
        <v>1</v>
      </c>
      <c r="B6" s="11" t="s">
        <v>2</v>
      </c>
      <c r="C6" s="2">
        <f aca="true" t="shared" si="1" ref="C6:J6">SUM(C7)</f>
        <v>11503695.74</v>
      </c>
      <c r="D6" s="2">
        <f t="shared" si="1"/>
        <v>1350000</v>
      </c>
      <c r="E6" s="2">
        <f t="shared" si="1"/>
        <v>3556308</v>
      </c>
      <c r="F6" s="2">
        <f t="shared" si="1"/>
        <v>6597387.74</v>
      </c>
      <c r="G6" s="2">
        <f t="shared" si="1"/>
        <v>11499350.370000001</v>
      </c>
      <c r="H6" s="2">
        <f t="shared" si="1"/>
        <v>1350000</v>
      </c>
      <c r="I6" s="2">
        <f t="shared" si="1"/>
        <v>3556308</v>
      </c>
      <c r="J6" s="2">
        <f t="shared" si="1"/>
        <v>6593042.37</v>
      </c>
      <c r="K6" s="13">
        <f aca="true" t="shared" si="2" ref="K6:K92">SUM(G6/C6*100)</f>
        <v>99.96222631319351</v>
      </c>
    </row>
    <row r="7" spans="1:11" ht="49.5" customHeight="1" outlineLevel="4">
      <c r="A7" s="10" t="s">
        <v>3</v>
      </c>
      <c r="B7" s="11" t="s">
        <v>4</v>
      </c>
      <c r="C7" s="2">
        <f aca="true" t="shared" si="3" ref="C7:J7">SUM(C8:C12)</f>
        <v>11503695.74</v>
      </c>
      <c r="D7" s="2">
        <f t="shared" si="3"/>
        <v>1350000</v>
      </c>
      <c r="E7" s="2">
        <f t="shared" si="3"/>
        <v>3556308</v>
      </c>
      <c r="F7" s="2">
        <f t="shared" si="3"/>
        <v>6597387.74</v>
      </c>
      <c r="G7" s="2">
        <f t="shared" si="3"/>
        <v>11499350.370000001</v>
      </c>
      <c r="H7" s="2">
        <f t="shared" si="3"/>
        <v>1350000</v>
      </c>
      <c r="I7" s="2">
        <f t="shared" si="3"/>
        <v>3556308</v>
      </c>
      <c r="J7" s="2">
        <f t="shared" si="3"/>
        <v>6593042.37</v>
      </c>
      <c r="K7" s="13">
        <f t="shared" si="2"/>
        <v>99.96222631319351</v>
      </c>
    </row>
    <row r="8" spans="1:11" ht="42.75" customHeight="1" outlineLevel="6">
      <c r="A8" s="8" t="s">
        <v>6</v>
      </c>
      <c r="B8" s="9" t="s">
        <v>5</v>
      </c>
      <c r="C8" s="5">
        <f>SUM(D8:F8)</f>
        <v>6152213.74</v>
      </c>
      <c r="D8" s="5"/>
      <c r="E8" s="5"/>
      <c r="F8" s="5">
        <v>6152213.74</v>
      </c>
      <c r="G8" s="7">
        <f>SUM(H8:J8)</f>
        <v>6147868.37</v>
      </c>
      <c r="H8" s="3"/>
      <c r="I8" s="3"/>
      <c r="J8" s="7">
        <v>6147868.37</v>
      </c>
      <c r="K8" s="13">
        <f t="shared" si="2"/>
        <v>99.92936900140924</v>
      </c>
    </row>
    <row r="9" spans="1:11" ht="42.75" customHeight="1" outlineLevel="6">
      <c r="A9" s="8" t="s">
        <v>129</v>
      </c>
      <c r="B9" s="9" t="s">
        <v>128</v>
      </c>
      <c r="C9" s="5">
        <f>SUM(D9:F9)</f>
        <v>83000</v>
      </c>
      <c r="D9" s="5"/>
      <c r="E9" s="5"/>
      <c r="F9" s="5">
        <v>83000</v>
      </c>
      <c r="G9" s="7">
        <f>SUM(H9:J9)</f>
        <v>83000</v>
      </c>
      <c r="H9" s="3"/>
      <c r="I9" s="3"/>
      <c r="J9" s="7">
        <v>83000</v>
      </c>
      <c r="K9" s="13">
        <f t="shared" si="2"/>
        <v>100</v>
      </c>
    </row>
    <row r="10" spans="1:11" ht="93" customHeight="1" outlineLevel="6">
      <c r="A10" s="8" t="s">
        <v>131</v>
      </c>
      <c r="B10" s="9" t="s">
        <v>130</v>
      </c>
      <c r="C10" s="5">
        <f>SUM(D10:F10)</f>
        <v>3556308</v>
      </c>
      <c r="D10" s="5"/>
      <c r="E10" s="5">
        <v>3556308</v>
      </c>
      <c r="F10" s="5"/>
      <c r="G10" s="7">
        <f>SUM(H10:J10)</f>
        <v>3556308</v>
      </c>
      <c r="H10" s="3"/>
      <c r="I10" s="7">
        <v>3556308</v>
      </c>
      <c r="J10" s="7"/>
      <c r="K10" s="13">
        <f t="shared" si="2"/>
        <v>100</v>
      </c>
    </row>
    <row r="11" spans="1:11" ht="63.75" customHeight="1" outlineLevel="6">
      <c r="A11" s="8" t="s">
        <v>184</v>
      </c>
      <c r="B11" s="9" t="s">
        <v>183</v>
      </c>
      <c r="C11" s="5">
        <f>SUM(D11:F11)</f>
        <v>1525000</v>
      </c>
      <c r="D11" s="5">
        <v>1350000</v>
      </c>
      <c r="E11" s="5"/>
      <c r="F11" s="5">
        <v>175000</v>
      </c>
      <c r="G11" s="36">
        <f>SUM(H11:J11)</f>
        <v>1525000</v>
      </c>
      <c r="H11" s="5">
        <v>1350000</v>
      </c>
      <c r="I11" s="5"/>
      <c r="J11" s="5">
        <v>175000</v>
      </c>
      <c r="K11" s="37">
        <f t="shared" si="2"/>
        <v>100</v>
      </c>
    </row>
    <row r="12" spans="1:11" ht="71.25" customHeight="1" outlineLevel="6">
      <c r="A12" s="8" t="s">
        <v>8</v>
      </c>
      <c r="B12" s="9" t="s">
        <v>7</v>
      </c>
      <c r="C12" s="5">
        <f>SUM(D12:F12)</f>
        <v>187174</v>
      </c>
      <c r="D12" s="5"/>
      <c r="E12" s="5"/>
      <c r="F12" s="5">
        <v>187174</v>
      </c>
      <c r="G12" s="7">
        <f>SUM(H12:J12)</f>
        <v>187174</v>
      </c>
      <c r="H12" s="3"/>
      <c r="I12" s="3"/>
      <c r="J12" s="7">
        <v>187174</v>
      </c>
      <c r="K12" s="13">
        <f t="shared" si="2"/>
        <v>100</v>
      </c>
    </row>
    <row r="13" spans="1:11" ht="42.75" customHeight="1" outlineLevel="2">
      <c r="A13" s="10" t="s">
        <v>9</v>
      </c>
      <c r="B13" s="11" t="s">
        <v>10</v>
      </c>
      <c r="C13" s="2">
        <f aca="true" t="shared" si="4" ref="C13:J13">SUM(C14)</f>
        <v>4005623</v>
      </c>
      <c r="D13" s="2">
        <f t="shared" si="4"/>
        <v>1892</v>
      </c>
      <c r="E13" s="2">
        <f t="shared" si="4"/>
        <v>1577883</v>
      </c>
      <c r="F13" s="2">
        <f t="shared" si="4"/>
        <v>2425848</v>
      </c>
      <c r="G13" s="2">
        <f t="shared" si="4"/>
        <v>4005621.14</v>
      </c>
      <c r="H13" s="2">
        <f t="shared" si="4"/>
        <v>1892</v>
      </c>
      <c r="I13" s="2">
        <f t="shared" si="4"/>
        <v>1577883</v>
      </c>
      <c r="J13" s="2">
        <f t="shared" si="4"/>
        <v>2425846.14</v>
      </c>
      <c r="K13" s="13">
        <f t="shared" si="2"/>
        <v>99.99995356527562</v>
      </c>
    </row>
    <row r="14" spans="1:11" ht="42.75" customHeight="1" outlineLevel="4">
      <c r="A14" s="10" t="s">
        <v>11</v>
      </c>
      <c r="B14" s="11" t="s">
        <v>12</v>
      </c>
      <c r="C14" s="2">
        <f aca="true" t="shared" si="5" ref="C14:J14">SUM(C15:C19)</f>
        <v>4005623</v>
      </c>
      <c r="D14" s="2">
        <f t="shared" si="5"/>
        <v>1892</v>
      </c>
      <c r="E14" s="2">
        <f t="shared" si="5"/>
        <v>1577883</v>
      </c>
      <c r="F14" s="2">
        <f t="shared" si="5"/>
        <v>2425848</v>
      </c>
      <c r="G14" s="2">
        <f t="shared" si="5"/>
        <v>4005621.14</v>
      </c>
      <c r="H14" s="2">
        <f t="shared" si="5"/>
        <v>1892</v>
      </c>
      <c r="I14" s="2">
        <f t="shared" si="5"/>
        <v>1577883</v>
      </c>
      <c r="J14" s="2">
        <f t="shared" si="5"/>
        <v>2425846.14</v>
      </c>
      <c r="K14" s="13">
        <f t="shared" si="2"/>
        <v>99.99995356527562</v>
      </c>
    </row>
    <row r="15" spans="1:11" ht="42.75" customHeight="1" outlineLevel="6">
      <c r="A15" s="8" t="s">
        <v>14</v>
      </c>
      <c r="B15" s="9" t="s">
        <v>13</v>
      </c>
      <c r="C15" s="5">
        <f>SUM(D15:F15)</f>
        <v>2325495</v>
      </c>
      <c r="D15" s="5"/>
      <c r="E15" s="5"/>
      <c r="F15" s="5">
        <v>2325495</v>
      </c>
      <c r="G15" s="7">
        <f>SUM(H15:J15)</f>
        <v>2325493.14</v>
      </c>
      <c r="H15" s="6"/>
      <c r="I15" s="6"/>
      <c r="J15" s="7">
        <v>2325493.14</v>
      </c>
      <c r="K15" s="13">
        <f t="shared" si="2"/>
        <v>99.99992001702864</v>
      </c>
    </row>
    <row r="16" spans="1:11" ht="42.75" customHeight="1" outlineLevel="6">
      <c r="A16" s="8" t="s">
        <v>129</v>
      </c>
      <c r="B16" s="9" t="s">
        <v>133</v>
      </c>
      <c r="C16" s="5">
        <f>SUM(D16:F16)</f>
        <v>17205</v>
      </c>
      <c r="D16" s="5"/>
      <c r="E16" s="5"/>
      <c r="F16" s="5">
        <v>17205</v>
      </c>
      <c r="G16" s="17">
        <f>SUM(H16:J16)</f>
        <v>17205</v>
      </c>
      <c r="H16" s="18"/>
      <c r="I16" s="18"/>
      <c r="J16" s="17">
        <v>17205</v>
      </c>
      <c r="K16" s="19">
        <f t="shared" si="2"/>
        <v>100</v>
      </c>
    </row>
    <row r="17" spans="1:11" ht="95.25" customHeight="1" outlineLevel="6">
      <c r="A17" s="8" t="s">
        <v>131</v>
      </c>
      <c r="B17" s="9" t="s">
        <v>132</v>
      </c>
      <c r="C17" s="5">
        <f>SUM(D17:F17)</f>
        <v>1577883</v>
      </c>
      <c r="D17" s="5"/>
      <c r="E17" s="5">
        <v>1577883</v>
      </c>
      <c r="F17" s="5"/>
      <c r="G17" s="17">
        <f>SUM(H17:J17)</f>
        <v>1577883</v>
      </c>
      <c r="H17" s="18"/>
      <c r="I17" s="17">
        <v>1577883</v>
      </c>
      <c r="J17" s="17"/>
      <c r="K17" s="19">
        <f t="shared" si="2"/>
        <v>100</v>
      </c>
    </row>
    <row r="18" spans="1:11" ht="50.25" customHeight="1" outlineLevel="6">
      <c r="A18" s="8" t="s">
        <v>148</v>
      </c>
      <c r="B18" s="9" t="s">
        <v>147</v>
      </c>
      <c r="C18" s="5">
        <f>SUM(D18:F18)</f>
        <v>1993</v>
      </c>
      <c r="D18" s="5">
        <v>1892</v>
      </c>
      <c r="E18" s="5"/>
      <c r="F18" s="5">
        <v>101</v>
      </c>
      <c r="G18" s="17">
        <f>SUM(H18:J18)</f>
        <v>1993</v>
      </c>
      <c r="H18" s="17">
        <v>1892</v>
      </c>
      <c r="I18" s="17"/>
      <c r="J18" s="17">
        <v>101</v>
      </c>
      <c r="K18" s="13">
        <f t="shared" si="2"/>
        <v>100</v>
      </c>
    </row>
    <row r="19" spans="1:11" ht="71.25" customHeight="1" outlineLevel="6">
      <c r="A19" s="8" t="s">
        <v>8</v>
      </c>
      <c r="B19" s="9" t="s">
        <v>15</v>
      </c>
      <c r="C19" s="5">
        <f>SUM(D19:F19)</f>
        <v>83047</v>
      </c>
      <c r="D19" s="5"/>
      <c r="E19" s="5"/>
      <c r="F19" s="5">
        <v>83047</v>
      </c>
      <c r="G19" s="7">
        <f>SUM(H19:J19)</f>
        <v>83047</v>
      </c>
      <c r="H19" s="6"/>
      <c r="I19" s="6"/>
      <c r="J19" s="7">
        <v>83047</v>
      </c>
      <c r="K19" s="13">
        <f t="shared" si="2"/>
        <v>100</v>
      </c>
    </row>
    <row r="20" spans="1:11" ht="42.75" customHeight="1" outlineLevel="2">
      <c r="A20" s="10" t="s">
        <v>16</v>
      </c>
      <c r="B20" s="11" t="s">
        <v>17</v>
      </c>
      <c r="C20" s="2">
        <f aca="true" t="shared" si="6" ref="C20:J20">SUM(C21)</f>
        <v>1814726</v>
      </c>
      <c r="D20" s="2">
        <f t="shared" si="6"/>
        <v>0</v>
      </c>
      <c r="E20" s="2">
        <f t="shared" si="6"/>
        <v>0</v>
      </c>
      <c r="F20" s="2">
        <f t="shared" si="6"/>
        <v>1814726</v>
      </c>
      <c r="G20" s="2">
        <f t="shared" si="6"/>
        <v>1814724.98</v>
      </c>
      <c r="H20" s="2">
        <f t="shared" si="6"/>
        <v>0</v>
      </c>
      <c r="I20" s="2">
        <f t="shared" si="6"/>
        <v>0</v>
      </c>
      <c r="J20" s="2">
        <f t="shared" si="6"/>
        <v>1814724.98</v>
      </c>
      <c r="K20" s="13">
        <f t="shared" si="2"/>
        <v>99.99994379316767</v>
      </c>
    </row>
    <row r="21" spans="1:11" ht="42.75" customHeight="1" outlineLevel="4">
      <c r="A21" s="10" t="s">
        <v>18</v>
      </c>
      <c r="B21" s="11" t="s">
        <v>19</v>
      </c>
      <c r="C21" s="2">
        <f aca="true" t="shared" si="7" ref="C21:J21">SUM(C22:C25)</f>
        <v>1814726</v>
      </c>
      <c r="D21" s="2">
        <f t="shared" si="7"/>
        <v>0</v>
      </c>
      <c r="E21" s="2">
        <f t="shared" si="7"/>
        <v>0</v>
      </c>
      <c r="F21" s="2">
        <f t="shared" si="7"/>
        <v>1814726</v>
      </c>
      <c r="G21" s="2">
        <f t="shared" si="7"/>
        <v>1814724.98</v>
      </c>
      <c r="H21" s="2">
        <f t="shared" si="7"/>
        <v>0</v>
      </c>
      <c r="I21" s="2">
        <f t="shared" si="7"/>
        <v>0</v>
      </c>
      <c r="J21" s="2">
        <f t="shared" si="7"/>
        <v>1814724.98</v>
      </c>
      <c r="K21" s="13">
        <f t="shared" si="2"/>
        <v>99.99994379316767</v>
      </c>
    </row>
    <row r="22" spans="1:11" ht="28.5" customHeight="1" outlineLevel="6">
      <c r="A22" s="8" t="s">
        <v>21</v>
      </c>
      <c r="B22" s="9" t="s">
        <v>20</v>
      </c>
      <c r="C22" s="5">
        <f>SUM(D22:F22)</f>
        <v>1410692</v>
      </c>
      <c r="D22" s="5"/>
      <c r="E22" s="5"/>
      <c r="F22" s="5">
        <v>1410692</v>
      </c>
      <c r="G22" s="7">
        <f>SUM(H22:J22)</f>
        <v>1410690.98</v>
      </c>
      <c r="H22" s="7"/>
      <c r="I22" s="7"/>
      <c r="J22" s="7">
        <v>1410690.98</v>
      </c>
      <c r="K22" s="13">
        <f t="shared" si="2"/>
        <v>99.9999276950603</v>
      </c>
    </row>
    <row r="23" spans="1:11" ht="42.75" customHeight="1" outlineLevel="6">
      <c r="A23" s="8" t="s">
        <v>23</v>
      </c>
      <c r="B23" s="9" t="s">
        <v>22</v>
      </c>
      <c r="C23" s="5">
        <f>SUM(D23:F23)</f>
        <v>24034</v>
      </c>
      <c r="D23" s="5"/>
      <c r="E23" s="5"/>
      <c r="F23" s="5">
        <v>24034</v>
      </c>
      <c r="G23" s="7">
        <f>SUM(H23:J23)</f>
        <v>24034</v>
      </c>
      <c r="H23" s="7"/>
      <c r="I23" s="7"/>
      <c r="J23" s="7">
        <v>24034</v>
      </c>
      <c r="K23" s="13">
        <f t="shared" si="2"/>
        <v>100</v>
      </c>
    </row>
    <row r="24" spans="1:11" ht="123.75" customHeight="1" outlineLevel="6">
      <c r="A24" s="8" t="s">
        <v>25</v>
      </c>
      <c r="B24" s="9" t="s">
        <v>24</v>
      </c>
      <c r="C24" s="5">
        <f>SUM(D24:F24)</f>
        <v>250000</v>
      </c>
      <c r="D24" s="5"/>
      <c r="E24" s="5"/>
      <c r="F24" s="5">
        <v>250000</v>
      </c>
      <c r="G24" s="7">
        <f>SUM(H24:J24)</f>
        <v>250000</v>
      </c>
      <c r="H24" s="7"/>
      <c r="I24" s="7"/>
      <c r="J24" s="7">
        <v>250000</v>
      </c>
      <c r="K24" s="13">
        <f t="shared" si="2"/>
        <v>100</v>
      </c>
    </row>
    <row r="25" spans="1:11" ht="57" customHeight="1" outlineLevel="6">
      <c r="A25" s="8" t="s">
        <v>27</v>
      </c>
      <c r="B25" s="9" t="s">
        <v>26</v>
      </c>
      <c r="C25" s="5">
        <f>SUM(D25:F25)</f>
        <v>130000</v>
      </c>
      <c r="D25" s="5"/>
      <c r="E25" s="5"/>
      <c r="F25" s="5">
        <v>130000</v>
      </c>
      <c r="G25" s="7">
        <f>SUM(H25:J25)</f>
        <v>130000</v>
      </c>
      <c r="H25" s="7"/>
      <c r="I25" s="7"/>
      <c r="J25" s="7">
        <v>130000</v>
      </c>
      <c r="K25" s="13">
        <f t="shared" si="2"/>
        <v>100</v>
      </c>
    </row>
    <row r="26" spans="1:11" ht="57" customHeight="1" outlineLevel="1">
      <c r="A26" s="22" t="s">
        <v>159</v>
      </c>
      <c r="B26" s="11" t="s">
        <v>160</v>
      </c>
      <c r="C26" s="2">
        <f aca="true" t="shared" si="8" ref="C26:J27">SUM(C27)</f>
        <v>75000</v>
      </c>
      <c r="D26" s="2">
        <f t="shared" si="8"/>
        <v>0</v>
      </c>
      <c r="E26" s="2">
        <f t="shared" si="8"/>
        <v>0</v>
      </c>
      <c r="F26" s="2">
        <f t="shared" si="8"/>
        <v>75000</v>
      </c>
      <c r="G26" s="2">
        <f t="shared" si="8"/>
        <v>75000</v>
      </c>
      <c r="H26" s="2">
        <f t="shared" si="8"/>
        <v>0</v>
      </c>
      <c r="I26" s="2">
        <f t="shared" si="8"/>
        <v>0</v>
      </c>
      <c r="J26" s="2">
        <f t="shared" si="8"/>
        <v>75000</v>
      </c>
      <c r="K26" s="13">
        <f t="shared" si="2"/>
        <v>100</v>
      </c>
    </row>
    <row r="27" spans="1:11" ht="80.25" customHeight="1" outlineLevel="2">
      <c r="A27" s="22" t="s">
        <v>161</v>
      </c>
      <c r="B27" s="11" t="s">
        <v>162</v>
      </c>
      <c r="C27" s="2">
        <f t="shared" si="8"/>
        <v>75000</v>
      </c>
      <c r="D27" s="2">
        <f t="shared" si="8"/>
        <v>0</v>
      </c>
      <c r="E27" s="2">
        <f t="shared" si="8"/>
        <v>0</v>
      </c>
      <c r="F27" s="2">
        <f>SUM(F28)</f>
        <v>75000</v>
      </c>
      <c r="G27" s="2">
        <f>SUM(G28)</f>
        <v>75000</v>
      </c>
      <c r="H27" s="2">
        <f>SUM(H28)</f>
        <v>0</v>
      </c>
      <c r="I27" s="2">
        <f>SUM(I28)</f>
        <v>0</v>
      </c>
      <c r="J27" s="2">
        <f>SUM(J28)</f>
        <v>75000</v>
      </c>
      <c r="K27" s="13">
        <f t="shared" si="2"/>
        <v>100</v>
      </c>
    </row>
    <row r="28" spans="1:11" ht="50.25" customHeight="1" outlineLevel="4">
      <c r="A28" s="23" t="s">
        <v>163</v>
      </c>
      <c r="B28" s="9" t="s">
        <v>164</v>
      </c>
      <c r="C28" s="5">
        <f>SUM(D28:F28)</f>
        <v>75000</v>
      </c>
      <c r="D28" s="5"/>
      <c r="E28" s="5"/>
      <c r="F28" s="5">
        <v>75000</v>
      </c>
      <c r="G28" s="5">
        <f>SUM(H28:J28)</f>
        <v>75000</v>
      </c>
      <c r="H28" s="5"/>
      <c r="I28" s="5"/>
      <c r="J28" s="5">
        <v>75000</v>
      </c>
      <c r="K28" s="13">
        <f t="shared" si="2"/>
        <v>100</v>
      </c>
    </row>
    <row r="29" spans="1:11" ht="42.75" customHeight="1" outlineLevel="6">
      <c r="A29" s="10" t="s">
        <v>155</v>
      </c>
      <c r="B29" s="11" t="s">
        <v>28</v>
      </c>
      <c r="C29" s="2">
        <f>SUM(C30+C36+C39+C42)</f>
        <v>12563087.399999999</v>
      </c>
      <c r="D29" s="2">
        <f>SUM(D30+D36+D39+D42)</f>
        <v>0</v>
      </c>
      <c r="E29" s="2">
        <f>SUM(E30+E36+E39+E42)</f>
        <v>3000000</v>
      </c>
      <c r="F29" s="2">
        <f aca="true" t="shared" si="9" ref="F29:K29">SUM(F30+F36+F39+F42)</f>
        <v>9563087.399999999</v>
      </c>
      <c r="G29" s="2">
        <f t="shared" si="9"/>
        <v>11274659.420000002</v>
      </c>
      <c r="H29" s="2">
        <f t="shared" si="9"/>
        <v>0</v>
      </c>
      <c r="I29" s="2">
        <f t="shared" si="9"/>
        <v>2164505.77</v>
      </c>
      <c r="J29" s="2">
        <f t="shared" si="9"/>
        <v>9110153.65</v>
      </c>
      <c r="K29" s="2">
        <f t="shared" si="9"/>
        <v>467.6827827100798</v>
      </c>
    </row>
    <row r="30" spans="1:11" ht="42.75" customHeight="1" outlineLevel="6">
      <c r="A30" s="10" t="s">
        <v>29</v>
      </c>
      <c r="B30" s="11" t="s">
        <v>30</v>
      </c>
      <c r="C30" s="2">
        <f aca="true" t="shared" si="10" ref="C30:K30">SUM(C31)</f>
        <v>9813658.629999999</v>
      </c>
      <c r="D30" s="2">
        <f t="shared" si="10"/>
        <v>0</v>
      </c>
      <c r="E30" s="2">
        <f t="shared" si="10"/>
        <v>3000000</v>
      </c>
      <c r="F30" s="2">
        <f t="shared" si="10"/>
        <v>6813658.629999999</v>
      </c>
      <c r="G30" s="2">
        <f t="shared" si="10"/>
        <v>8778271.13</v>
      </c>
      <c r="H30" s="2">
        <f t="shared" si="10"/>
        <v>0</v>
      </c>
      <c r="I30" s="2">
        <f t="shared" si="10"/>
        <v>2164505.77</v>
      </c>
      <c r="J30" s="2">
        <f t="shared" si="10"/>
        <v>6613765.36</v>
      </c>
      <c r="K30" s="2">
        <f t="shared" si="10"/>
        <v>190.18503261943903</v>
      </c>
    </row>
    <row r="31" spans="1:11" ht="28.5" outlineLevel="6">
      <c r="A31" s="10" t="s">
        <v>31</v>
      </c>
      <c r="B31" s="11" t="s">
        <v>32</v>
      </c>
      <c r="C31" s="2">
        <f>SUM(C32:C35)</f>
        <v>9813658.629999999</v>
      </c>
      <c r="D31" s="2">
        <f aca="true" t="shared" si="11" ref="D31:J31">SUM(D32:D35)</f>
        <v>0</v>
      </c>
      <c r="E31" s="2">
        <f t="shared" si="11"/>
        <v>3000000</v>
      </c>
      <c r="F31" s="2">
        <f t="shared" si="11"/>
        <v>6813658.629999999</v>
      </c>
      <c r="G31" s="2">
        <f t="shared" si="11"/>
        <v>8778271.13</v>
      </c>
      <c r="H31" s="2">
        <f t="shared" si="11"/>
        <v>0</v>
      </c>
      <c r="I31" s="2">
        <f t="shared" si="11"/>
        <v>2164505.77</v>
      </c>
      <c r="J31" s="2">
        <f t="shared" si="11"/>
        <v>6613765.36</v>
      </c>
      <c r="K31" s="2">
        <f>SUM(K32:K33)</f>
        <v>190.18503261943903</v>
      </c>
    </row>
    <row r="32" spans="1:11" ht="48" customHeight="1" outlineLevel="6">
      <c r="A32" s="8" t="s">
        <v>34</v>
      </c>
      <c r="B32" s="9" t="s">
        <v>33</v>
      </c>
      <c r="C32" s="5">
        <f>SUM(D32:F32)</f>
        <v>876734.52</v>
      </c>
      <c r="D32" s="5"/>
      <c r="E32" s="5"/>
      <c r="F32" s="5">
        <v>876734.52</v>
      </c>
      <c r="G32" s="7">
        <f>SUM(H32:J32)</f>
        <v>790734.52</v>
      </c>
      <c r="H32" s="7"/>
      <c r="I32" s="7"/>
      <c r="J32" s="7">
        <v>790734.52</v>
      </c>
      <c r="K32" s="13">
        <f t="shared" si="2"/>
        <v>90.19087328738921</v>
      </c>
    </row>
    <row r="33" spans="1:11" ht="30.75" customHeight="1" outlineLevel="6">
      <c r="A33" s="8" t="s">
        <v>36</v>
      </c>
      <c r="B33" s="9" t="s">
        <v>35</v>
      </c>
      <c r="C33" s="5">
        <f>SUM(D33:F33)</f>
        <v>5525395.43</v>
      </c>
      <c r="D33" s="5"/>
      <c r="E33" s="5"/>
      <c r="F33" s="5">
        <v>5525395.43</v>
      </c>
      <c r="G33" s="7">
        <f>SUM(H33:J33)</f>
        <v>5525072.71</v>
      </c>
      <c r="H33" s="7"/>
      <c r="I33" s="7"/>
      <c r="J33" s="7">
        <v>5525072.71</v>
      </c>
      <c r="K33" s="13">
        <f t="shared" si="2"/>
        <v>99.99415933204983</v>
      </c>
    </row>
    <row r="34" spans="1:11" ht="99.75" customHeight="1" outlineLevel="6">
      <c r="A34" s="35" t="s">
        <v>207</v>
      </c>
      <c r="B34" s="9" t="s">
        <v>139</v>
      </c>
      <c r="C34" s="5">
        <f>SUM(D34:F34)</f>
        <v>3000000</v>
      </c>
      <c r="D34" s="5"/>
      <c r="E34" s="5">
        <v>3000000</v>
      </c>
      <c r="F34" s="5"/>
      <c r="G34" s="7">
        <f>SUM(H34:J34)</f>
        <v>2164505.77</v>
      </c>
      <c r="H34" s="7"/>
      <c r="I34" s="7">
        <v>2164505.77</v>
      </c>
      <c r="J34" s="7"/>
      <c r="K34" s="13">
        <f t="shared" si="2"/>
        <v>72.15019233333334</v>
      </c>
    </row>
    <row r="35" spans="1:11" ht="93" customHeight="1" outlineLevel="6">
      <c r="A35" s="8" t="s">
        <v>185</v>
      </c>
      <c r="B35" s="9" t="s">
        <v>140</v>
      </c>
      <c r="C35" s="5">
        <f>SUM(D35:F35)</f>
        <v>411528.68</v>
      </c>
      <c r="D35" s="5"/>
      <c r="E35" s="5"/>
      <c r="F35" s="5">
        <v>411528.68</v>
      </c>
      <c r="G35" s="7">
        <f>SUM(H35:J35)</f>
        <v>297958.13</v>
      </c>
      <c r="H35" s="7"/>
      <c r="I35" s="7"/>
      <c r="J35" s="7">
        <v>297958.13</v>
      </c>
      <c r="K35" s="13">
        <f t="shared" si="2"/>
        <v>72.40276181966225</v>
      </c>
    </row>
    <row r="36" spans="1:11" ht="30.75" customHeight="1" outlineLevel="6">
      <c r="A36" s="10" t="s">
        <v>37</v>
      </c>
      <c r="B36" s="11" t="s">
        <v>38</v>
      </c>
      <c r="C36" s="2">
        <f aca="true" t="shared" si="12" ref="C36:J37">SUM(C37)</f>
        <v>1030600</v>
      </c>
      <c r="D36" s="2">
        <f t="shared" si="12"/>
        <v>0</v>
      </c>
      <c r="E36" s="2">
        <f t="shared" si="12"/>
        <v>0</v>
      </c>
      <c r="F36" s="2">
        <f t="shared" si="12"/>
        <v>1030600</v>
      </c>
      <c r="G36" s="2">
        <f t="shared" si="12"/>
        <v>898364.92</v>
      </c>
      <c r="H36" s="2">
        <f t="shared" si="12"/>
        <v>0</v>
      </c>
      <c r="I36" s="2">
        <f t="shared" si="12"/>
        <v>0</v>
      </c>
      <c r="J36" s="2">
        <f t="shared" si="12"/>
        <v>898364.92</v>
      </c>
      <c r="K36" s="13">
        <f t="shared" si="2"/>
        <v>87.16911701921212</v>
      </c>
    </row>
    <row r="37" spans="1:11" ht="30" customHeight="1" outlineLevel="2">
      <c r="A37" s="10" t="s">
        <v>39</v>
      </c>
      <c r="B37" s="11" t="s">
        <v>40</v>
      </c>
      <c r="C37" s="2">
        <f t="shared" si="12"/>
        <v>1030600</v>
      </c>
      <c r="D37" s="2">
        <f t="shared" si="12"/>
        <v>0</v>
      </c>
      <c r="E37" s="2">
        <f t="shared" si="12"/>
        <v>0</v>
      </c>
      <c r="F37" s="2">
        <f t="shared" si="12"/>
        <v>1030600</v>
      </c>
      <c r="G37" s="2">
        <f t="shared" si="12"/>
        <v>898364.92</v>
      </c>
      <c r="H37" s="2">
        <f t="shared" si="12"/>
        <v>0</v>
      </c>
      <c r="I37" s="2">
        <f t="shared" si="12"/>
        <v>0</v>
      </c>
      <c r="J37" s="2">
        <f t="shared" si="12"/>
        <v>898364.92</v>
      </c>
      <c r="K37" s="16">
        <f t="shared" si="2"/>
        <v>87.16911701921212</v>
      </c>
    </row>
    <row r="38" spans="1:11" ht="28.5" customHeight="1" outlineLevel="4">
      <c r="A38" s="8" t="s">
        <v>42</v>
      </c>
      <c r="B38" s="9" t="s">
        <v>41</v>
      </c>
      <c r="C38" s="5">
        <f>SUM(D38:F38)</f>
        <v>1030600</v>
      </c>
      <c r="D38" s="5"/>
      <c r="E38" s="5"/>
      <c r="F38" s="5">
        <v>1030600</v>
      </c>
      <c r="G38" s="5">
        <f>SUM(H38:J38)</f>
        <v>898364.92</v>
      </c>
      <c r="H38" s="5"/>
      <c r="I38" s="5"/>
      <c r="J38" s="5">
        <v>898364.92</v>
      </c>
      <c r="K38" s="13">
        <f t="shared" si="2"/>
        <v>87.16911701921212</v>
      </c>
    </row>
    <row r="39" spans="1:11" ht="28.5" customHeight="1" outlineLevel="6">
      <c r="A39" s="10" t="s">
        <v>43</v>
      </c>
      <c r="B39" s="11" t="s">
        <v>44</v>
      </c>
      <c r="C39" s="2">
        <f aca="true" t="shared" si="13" ref="C39:J40">SUM(C40)</f>
        <v>200000</v>
      </c>
      <c r="D39" s="2">
        <f t="shared" si="13"/>
        <v>0</v>
      </c>
      <c r="E39" s="2">
        <f t="shared" si="13"/>
        <v>0</v>
      </c>
      <c r="F39" s="2">
        <f t="shared" si="13"/>
        <v>200000</v>
      </c>
      <c r="G39" s="2">
        <f t="shared" si="13"/>
        <v>196044.05</v>
      </c>
      <c r="H39" s="2">
        <f t="shared" si="13"/>
        <v>0</v>
      </c>
      <c r="I39" s="2">
        <f t="shared" si="13"/>
        <v>0</v>
      </c>
      <c r="J39" s="2">
        <f t="shared" si="13"/>
        <v>196044.05</v>
      </c>
      <c r="K39" s="16">
        <f t="shared" si="2"/>
        <v>98.02202499999999</v>
      </c>
    </row>
    <row r="40" spans="1:11" ht="42.75" customHeight="1" outlineLevel="2">
      <c r="A40" s="10" t="s">
        <v>45</v>
      </c>
      <c r="B40" s="11" t="s">
        <v>46</v>
      </c>
      <c r="C40" s="2">
        <f t="shared" si="13"/>
        <v>200000</v>
      </c>
      <c r="D40" s="2">
        <f t="shared" si="13"/>
        <v>0</v>
      </c>
      <c r="E40" s="2">
        <f t="shared" si="13"/>
        <v>0</v>
      </c>
      <c r="F40" s="2">
        <f t="shared" si="13"/>
        <v>200000</v>
      </c>
      <c r="G40" s="2">
        <f>SUM(G41)</f>
        <v>196044.05</v>
      </c>
      <c r="H40" s="2">
        <f>SUM(H41)</f>
        <v>0</v>
      </c>
      <c r="I40" s="2">
        <f>SUM(I41)</f>
        <v>0</v>
      </c>
      <c r="J40" s="2">
        <f>SUM(J41)</f>
        <v>196044.05</v>
      </c>
      <c r="K40" s="13">
        <f t="shared" si="2"/>
        <v>98.02202499999999</v>
      </c>
    </row>
    <row r="41" spans="1:11" ht="35.25" customHeight="1" outlineLevel="4">
      <c r="A41" s="8" t="s">
        <v>48</v>
      </c>
      <c r="B41" s="9" t="s">
        <v>47</v>
      </c>
      <c r="C41" s="5">
        <f>SUM(D41:F41)</f>
        <v>200000</v>
      </c>
      <c r="D41" s="5"/>
      <c r="E41" s="5"/>
      <c r="F41" s="5">
        <v>200000</v>
      </c>
      <c r="G41" s="5">
        <f>SUM(H41:J41)</f>
        <v>196044.05</v>
      </c>
      <c r="H41" s="2"/>
      <c r="I41" s="2"/>
      <c r="J41" s="5">
        <v>196044.05</v>
      </c>
      <c r="K41" s="13">
        <f t="shared" si="2"/>
        <v>98.02202499999999</v>
      </c>
    </row>
    <row r="42" spans="1:11" ht="28.5" customHeight="1" outlineLevel="6">
      <c r="A42" s="10" t="s">
        <v>49</v>
      </c>
      <c r="B42" s="11" t="s">
        <v>50</v>
      </c>
      <c r="C42" s="2">
        <f aca="true" t="shared" si="14" ref="C42:J43">SUM(C43)</f>
        <v>1518828.77</v>
      </c>
      <c r="D42" s="2">
        <f t="shared" si="14"/>
        <v>0</v>
      </c>
      <c r="E42" s="2">
        <f t="shared" si="14"/>
        <v>0</v>
      </c>
      <c r="F42" s="2">
        <f t="shared" si="14"/>
        <v>1518828.77</v>
      </c>
      <c r="G42" s="2">
        <f t="shared" si="14"/>
        <v>1401979.32</v>
      </c>
      <c r="H42" s="2">
        <f t="shared" si="14"/>
        <v>0</v>
      </c>
      <c r="I42" s="2">
        <f t="shared" si="14"/>
        <v>0</v>
      </c>
      <c r="J42" s="2">
        <f t="shared" si="14"/>
        <v>1401979.32</v>
      </c>
      <c r="K42" s="16">
        <f t="shared" si="2"/>
        <v>92.30660807142861</v>
      </c>
    </row>
    <row r="43" spans="1:11" ht="50.25" customHeight="1" outlineLevel="2">
      <c r="A43" s="10" t="s">
        <v>51</v>
      </c>
      <c r="B43" s="11" t="s">
        <v>52</v>
      </c>
      <c r="C43" s="2">
        <f t="shared" si="14"/>
        <v>1518828.77</v>
      </c>
      <c r="D43" s="2">
        <f t="shared" si="14"/>
        <v>0</v>
      </c>
      <c r="E43" s="2">
        <f t="shared" si="14"/>
        <v>0</v>
      </c>
      <c r="F43" s="2">
        <f t="shared" si="14"/>
        <v>1518828.77</v>
      </c>
      <c r="G43" s="2">
        <f t="shared" si="14"/>
        <v>1401979.32</v>
      </c>
      <c r="H43" s="2">
        <f t="shared" si="14"/>
        <v>0</v>
      </c>
      <c r="I43" s="2">
        <f t="shared" si="14"/>
        <v>0</v>
      </c>
      <c r="J43" s="2">
        <f t="shared" si="14"/>
        <v>1401979.32</v>
      </c>
      <c r="K43" s="13">
        <f t="shared" si="2"/>
        <v>92.30660807142861</v>
      </c>
    </row>
    <row r="44" spans="1:11" ht="42.75" customHeight="1" outlineLevel="4">
      <c r="A44" s="8" t="s">
        <v>54</v>
      </c>
      <c r="B44" s="9" t="s">
        <v>53</v>
      </c>
      <c r="C44" s="5">
        <f>SUM(D44:F44)</f>
        <v>1518828.77</v>
      </c>
      <c r="D44" s="5"/>
      <c r="E44" s="5"/>
      <c r="F44" s="5">
        <v>1518828.77</v>
      </c>
      <c r="G44" s="5">
        <f>SUM(H44:J44)</f>
        <v>1401979.32</v>
      </c>
      <c r="H44" s="5"/>
      <c r="I44" s="5"/>
      <c r="J44" s="5">
        <v>1401979.32</v>
      </c>
      <c r="K44" s="13">
        <f t="shared" si="2"/>
        <v>92.30660807142861</v>
      </c>
    </row>
    <row r="45" spans="1:11" ht="111.75" customHeight="1" outlineLevel="6">
      <c r="A45" s="10" t="s">
        <v>55</v>
      </c>
      <c r="B45" s="11" t="s">
        <v>56</v>
      </c>
      <c r="C45" s="2">
        <f>SUM(C46+C54+C58+C64)</f>
        <v>28168900.18</v>
      </c>
      <c r="D45" s="2">
        <f aca="true" t="shared" si="15" ref="D45:J45">SUM(D46+D54+D58+D64)</f>
        <v>0</v>
      </c>
      <c r="E45" s="2">
        <f t="shared" si="15"/>
        <v>11122040.6</v>
      </c>
      <c r="F45" s="2">
        <f t="shared" si="15"/>
        <v>17046859.58</v>
      </c>
      <c r="G45" s="2">
        <f t="shared" si="15"/>
        <v>27397635.35</v>
      </c>
      <c r="H45" s="2">
        <f t="shared" si="15"/>
        <v>0</v>
      </c>
      <c r="I45" s="2">
        <f t="shared" si="15"/>
        <v>11122040.6</v>
      </c>
      <c r="J45" s="2">
        <f t="shared" si="15"/>
        <v>16275594.75</v>
      </c>
      <c r="K45" s="16">
        <f t="shared" si="2"/>
        <v>97.2619987820909</v>
      </c>
    </row>
    <row r="46" spans="1:11" ht="91.5" customHeight="1" outlineLevel="6">
      <c r="A46" s="10" t="s">
        <v>57</v>
      </c>
      <c r="B46" s="11" t="s">
        <v>58</v>
      </c>
      <c r="C46" s="2">
        <f aca="true" t="shared" si="16" ref="C46:J46">SUM(C47)</f>
        <v>13790098.250000002</v>
      </c>
      <c r="D46" s="2">
        <f t="shared" si="16"/>
        <v>0</v>
      </c>
      <c r="E46" s="2">
        <f t="shared" si="16"/>
        <v>11122040.6</v>
      </c>
      <c r="F46" s="2">
        <f t="shared" si="16"/>
        <v>2668057.65</v>
      </c>
      <c r="G46" s="2">
        <f t="shared" si="16"/>
        <v>13790098.250000002</v>
      </c>
      <c r="H46" s="2">
        <f t="shared" si="16"/>
        <v>0</v>
      </c>
      <c r="I46" s="2">
        <f t="shared" si="16"/>
        <v>11122040.6</v>
      </c>
      <c r="J46" s="2">
        <f t="shared" si="16"/>
        <v>2668057.65</v>
      </c>
      <c r="K46" s="16">
        <f t="shared" si="2"/>
        <v>100</v>
      </c>
    </row>
    <row r="47" spans="1:11" ht="63.75" customHeight="1" outlineLevel="6">
      <c r="A47" s="10" t="s">
        <v>59</v>
      </c>
      <c r="B47" s="11" t="s">
        <v>60</v>
      </c>
      <c r="C47" s="2">
        <f aca="true" t="shared" si="17" ref="C47:J47">SUM(C48:C53)</f>
        <v>13790098.250000002</v>
      </c>
      <c r="D47" s="2">
        <f t="shared" si="17"/>
        <v>0</v>
      </c>
      <c r="E47" s="2">
        <f t="shared" si="17"/>
        <v>11122040.6</v>
      </c>
      <c r="F47" s="2">
        <f t="shared" si="17"/>
        <v>2668057.65</v>
      </c>
      <c r="G47" s="2">
        <f t="shared" si="17"/>
        <v>13790098.250000002</v>
      </c>
      <c r="H47" s="2">
        <f t="shared" si="17"/>
        <v>0</v>
      </c>
      <c r="I47" s="2">
        <f t="shared" si="17"/>
        <v>11122040.6</v>
      </c>
      <c r="J47" s="2">
        <f t="shared" si="17"/>
        <v>2668057.65</v>
      </c>
      <c r="K47" s="16">
        <f t="shared" si="2"/>
        <v>100</v>
      </c>
    </row>
    <row r="48" spans="1:11" ht="92.25" customHeight="1" outlineLevel="6">
      <c r="A48" s="8" t="s">
        <v>62</v>
      </c>
      <c r="B48" s="9" t="s">
        <v>61</v>
      </c>
      <c r="C48" s="5">
        <f aca="true" t="shared" si="18" ref="C48:C53">SUM(D48:F48)</f>
        <v>1896267.18</v>
      </c>
      <c r="D48" s="5"/>
      <c r="E48" s="5"/>
      <c r="F48" s="5">
        <v>1896267.18</v>
      </c>
      <c r="G48" s="7">
        <f aca="true" t="shared" si="19" ref="G48:G53">SUM(H48:J48)</f>
        <v>1896267.18</v>
      </c>
      <c r="H48" s="7"/>
      <c r="I48" s="7"/>
      <c r="J48" s="7">
        <v>1896267.18</v>
      </c>
      <c r="K48" s="13">
        <f t="shared" si="2"/>
        <v>100</v>
      </c>
    </row>
    <row r="49" spans="1:11" ht="178.5" customHeight="1" outlineLevel="6">
      <c r="A49" s="42" t="s">
        <v>208</v>
      </c>
      <c r="B49" s="9" t="s">
        <v>199</v>
      </c>
      <c r="C49" s="5">
        <f t="shared" si="18"/>
        <v>6956345.72</v>
      </c>
      <c r="D49" s="5"/>
      <c r="E49" s="5">
        <v>6956345.72</v>
      </c>
      <c r="F49" s="5"/>
      <c r="G49" s="7">
        <f t="shared" si="19"/>
        <v>6956345.72</v>
      </c>
      <c r="H49" s="7"/>
      <c r="I49" s="7">
        <v>6956345.72</v>
      </c>
      <c r="J49" s="7"/>
      <c r="K49" s="13">
        <f t="shared" si="2"/>
        <v>100</v>
      </c>
    </row>
    <row r="50" spans="1:11" ht="132.75" customHeight="1" outlineLevel="6">
      <c r="A50" s="42" t="s">
        <v>209</v>
      </c>
      <c r="B50" s="9" t="s">
        <v>200</v>
      </c>
      <c r="C50" s="5">
        <f t="shared" si="18"/>
        <v>1278632.64</v>
      </c>
      <c r="D50" s="5"/>
      <c r="E50" s="5">
        <v>1278632.64</v>
      </c>
      <c r="F50" s="5"/>
      <c r="G50" s="7">
        <f t="shared" si="19"/>
        <v>1278632.64</v>
      </c>
      <c r="H50" s="7"/>
      <c r="I50" s="7">
        <v>1278632.64</v>
      </c>
      <c r="J50" s="7"/>
      <c r="K50" s="13">
        <f t="shared" si="2"/>
        <v>100</v>
      </c>
    </row>
    <row r="51" spans="1:11" ht="21" customHeight="1" outlineLevel="6">
      <c r="A51" s="8" t="s">
        <v>210</v>
      </c>
      <c r="B51" s="9" t="s">
        <v>201</v>
      </c>
      <c r="C51" s="5">
        <f t="shared" si="18"/>
        <v>2887062.24</v>
      </c>
      <c r="D51" s="5"/>
      <c r="E51" s="5">
        <v>2887062.24</v>
      </c>
      <c r="F51" s="5"/>
      <c r="G51" s="7">
        <f t="shared" si="19"/>
        <v>2887062.24</v>
      </c>
      <c r="H51" s="7"/>
      <c r="I51" s="7">
        <v>2887062.24</v>
      </c>
      <c r="J51" s="7"/>
      <c r="K51" s="13">
        <f t="shared" si="2"/>
        <v>100</v>
      </c>
    </row>
    <row r="52" spans="1:11" ht="105" customHeight="1" outlineLevel="6">
      <c r="A52" s="8" t="s">
        <v>186</v>
      </c>
      <c r="B52" s="9" t="s">
        <v>134</v>
      </c>
      <c r="C52" s="5">
        <f t="shared" si="18"/>
        <v>619839.47</v>
      </c>
      <c r="D52" s="5"/>
      <c r="E52" s="5"/>
      <c r="F52" s="5">
        <v>619839.47</v>
      </c>
      <c r="G52" s="7">
        <f t="shared" si="19"/>
        <v>619839.47</v>
      </c>
      <c r="H52" s="7"/>
      <c r="I52" s="7"/>
      <c r="J52" s="7">
        <v>619839.47</v>
      </c>
      <c r="K52" s="13">
        <f t="shared" si="2"/>
        <v>100</v>
      </c>
    </row>
    <row r="53" spans="1:11" ht="39.75" customHeight="1" outlineLevel="6">
      <c r="A53" s="8" t="s">
        <v>216</v>
      </c>
      <c r="B53" s="9" t="s">
        <v>215</v>
      </c>
      <c r="C53" s="5">
        <f t="shared" si="18"/>
        <v>151951</v>
      </c>
      <c r="D53" s="5"/>
      <c r="E53" s="5"/>
      <c r="F53" s="5">
        <v>151951</v>
      </c>
      <c r="G53" s="7">
        <f t="shared" si="19"/>
        <v>151951</v>
      </c>
      <c r="H53" s="7"/>
      <c r="I53" s="7"/>
      <c r="J53" s="7">
        <v>151951</v>
      </c>
      <c r="K53" s="13">
        <f t="shared" si="2"/>
        <v>100</v>
      </c>
    </row>
    <row r="54" spans="1:11" ht="61.5" customHeight="1" outlineLevel="6">
      <c r="A54" s="10" t="s">
        <v>63</v>
      </c>
      <c r="B54" s="11" t="s">
        <v>64</v>
      </c>
      <c r="C54" s="2">
        <f aca="true" t="shared" si="20" ref="C54:J54">SUM(C55)</f>
        <v>1395188.27</v>
      </c>
      <c r="D54" s="2">
        <f t="shared" si="20"/>
        <v>0</v>
      </c>
      <c r="E54" s="2">
        <f t="shared" si="20"/>
        <v>0</v>
      </c>
      <c r="F54" s="2">
        <f t="shared" si="20"/>
        <v>1395188.27</v>
      </c>
      <c r="G54" s="2">
        <f t="shared" si="20"/>
        <v>895988.39</v>
      </c>
      <c r="H54" s="2">
        <f t="shared" si="20"/>
        <v>0</v>
      </c>
      <c r="I54" s="2">
        <f t="shared" si="20"/>
        <v>0</v>
      </c>
      <c r="J54" s="2">
        <f t="shared" si="20"/>
        <v>895988.39</v>
      </c>
      <c r="K54" s="16">
        <f t="shared" si="2"/>
        <v>64.21989126958472</v>
      </c>
    </row>
    <row r="55" spans="1:11" ht="59.25" customHeight="1" outlineLevel="1">
      <c r="A55" s="10" t="s">
        <v>65</v>
      </c>
      <c r="B55" s="11" t="s">
        <v>66</v>
      </c>
      <c r="C55" s="2">
        <f aca="true" t="shared" si="21" ref="C55:J55">SUM(C56:C57)</f>
        <v>1395188.27</v>
      </c>
      <c r="D55" s="2">
        <f t="shared" si="21"/>
        <v>0</v>
      </c>
      <c r="E55" s="2">
        <f t="shared" si="21"/>
        <v>0</v>
      </c>
      <c r="F55" s="2">
        <f t="shared" si="21"/>
        <v>1395188.27</v>
      </c>
      <c r="G55" s="2">
        <f t="shared" si="21"/>
        <v>895988.39</v>
      </c>
      <c r="H55" s="2">
        <f t="shared" si="21"/>
        <v>0</v>
      </c>
      <c r="I55" s="2">
        <f t="shared" si="21"/>
        <v>0</v>
      </c>
      <c r="J55" s="2">
        <f t="shared" si="21"/>
        <v>895988.39</v>
      </c>
      <c r="K55" s="16">
        <f t="shared" si="2"/>
        <v>64.21989126958472</v>
      </c>
    </row>
    <row r="56" spans="1:11" ht="34.5" customHeight="1" outlineLevel="2">
      <c r="A56" s="8" t="s">
        <v>68</v>
      </c>
      <c r="B56" s="9" t="s">
        <v>67</v>
      </c>
      <c r="C56" s="5">
        <f>SUM(D56:F56)</f>
        <v>1146588.27</v>
      </c>
      <c r="D56" s="5"/>
      <c r="E56" s="5"/>
      <c r="F56" s="5">
        <v>1146588.27</v>
      </c>
      <c r="G56" s="5">
        <f>SUM(H56:J56)</f>
        <v>650384.74</v>
      </c>
      <c r="H56" s="5"/>
      <c r="I56" s="5"/>
      <c r="J56" s="5">
        <v>650384.74</v>
      </c>
      <c r="K56" s="13">
        <f t="shared" si="2"/>
        <v>56.72347755659493</v>
      </c>
    </row>
    <row r="57" spans="1:11" ht="42.75" customHeight="1" outlineLevel="4">
      <c r="A57" s="8" t="s">
        <v>70</v>
      </c>
      <c r="B57" s="9" t="s">
        <v>69</v>
      </c>
      <c r="C57" s="5">
        <f>SUM(D57:F57)</f>
        <v>248600</v>
      </c>
      <c r="D57" s="5"/>
      <c r="E57" s="5"/>
      <c r="F57" s="5">
        <v>248600</v>
      </c>
      <c r="G57" s="5">
        <f>SUM(H57:J57)</f>
        <v>245603.65</v>
      </c>
      <c r="H57" s="5"/>
      <c r="I57" s="5"/>
      <c r="J57" s="5">
        <v>245603.65</v>
      </c>
      <c r="K57" s="13">
        <f t="shared" si="2"/>
        <v>98.79471037811746</v>
      </c>
    </row>
    <row r="58" spans="1:11" ht="74.25" customHeight="1" outlineLevel="6">
      <c r="A58" s="10" t="s">
        <v>71</v>
      </c>
      <c r="B58" s="11" t="s">
        <v>72</v>
      </c>
      <c r="C58" s="2">
        <f aca="true" t="shared" si="22" ref="C58:J58">SUM(C59+C62)</f>
        <v>1221993.34</v>
      </c>
      <c r="D58" s="2">
        <f t="shared" si="22"/>
        <v>0</v>
      </c>
      <c r="E58" s="2">
        <f t="shared" si="22"/>
        <v>0</v>
      </c>
      <c r="F58" s="2">
        <f t="shared" si="22"/>
        <v>1221993.34</v>
      </c>
      <c r="G58" s="2">
        <f t="shared" si="22"/>
        <v>984908.49</v>
      </c>
      <c r="H58" s="2">
        <f t="shared" si="22"/>
        <v>0</v>
      </c>
      <c r="I58" s="2">
        <f t="shared" si="22"/>
        <v>0</v>
      </c>
      <c r="J58" s="2">
        <f t="shared" si="22"/>
        <v>984908.49</v>
      </c>
      <c r="K58" s="13">
        <f t="shared" si="2"/>
        <v>80.59851537325072</v>
      </c>
    </row>
    <row r="59" spans="1:11" ht="28.5" customHeight="1" outlineLevel="6">
      <c r="A59" s="10" t="s">
        <v>73</v>
      </c>
      <c r="B59" s="11" t="s">
        <v>74</v>
      </c>
      <c r="C59" s="2">
        <f aca="true" t="shared" si="23" ref="C59:J59">SUM(C60:C61)</f>
        <v>621993.3400000001</v>
      </c>
      <c r="D59" s="2">
        <f t="shared" si="23"/>
        <v>0</v>
      </c>
      <c r="E59" s="2">
        <f t="shared" si="23"/>
        <v>0</v>
      </c>
      <c r="F59" s="2">
        <f t="shared" si="23"/>
        <v>621993.3400000001</v>
      </c>
      <c r="G59" s="2">
        <f t="shared" si="23"/>
        <v>466993.34</v>
      </c>
      <c r="H59" s="2">
        <f t="shared" si="23"/>
        <v>0</v>
      </c>
      <c r="I59" s="2">
        <f t="shared" si="23"/>
        <v>0</v>
      </c>
      <c r="J59" s="2">
        <f t="shared" si="23"/>
        <v>466993.34</v>
      </c>
      <c r="K59" s="13">
        <f t="shared" si="2"/>
        <v>75.08011902506865</v>
      </c>
    </row>
    <row r="60" spans="1:11" ht="30.75" customHeight="1" outlineLevel="6">
      <c r="A60" s="8" t="s">
        <v>76</v>
      </c>
      <c r="B60" s="9" t="s">
        <v>75</v>
      </c>
      <c r="C60" s="5">
        <f>SUM(D60:F60)</f>
        <v>200000</v>
      </c>
      <c r="D60" s="5"/>
      <c r="E60" s="5"/>
      <c r="F60" s="5">
        <v>200000</v>
      </c>
      <c r="G60" s="7">
        <f>SUM(H60:J60)</f>
        <v>45000</v>
      </c>
      <c r="H60" s="7"/>
      <c r="I60" s="7"/>
      <c r="J60" s="7">
        <v>45000</v>
      </c>
      <c r="K60" s="13">
        <f t="shared" si="2"/>
        <v>22.5</v>
      </c>
    </row>
    <row r="61" spans="1:11" ht="45.75" customHeight="1" outlineLevel="5">
      <c r="A61" s="8" t="s">
        <v>78</v>
      </c>
      <c r="B61" s="9" t="s">
        <v>77</v>
      </c>
      <c r="C61" s="5">
        <f>SUM(D61:F61)</f>
        <v>421993.34</v>
      </c>
      <c r="D61" s="5"/>
      <c r="E61" s="5"/>
      <c r="F61" s="5">
        <v>421993.34</v>
      </c>
      <c r="G61" s="7">
        <f>SUM(H61:J61)</f>
        <v>421993.34</v>
      </c>
      <c r="H61" s="7"/>
      <c r="I61" s="7"/>
      <c r="J61" s="7">
        <v>421993.34</v>
      </c>
      <c r="K61" s="13">
        <f t="shared" si="2"/>
        <v>100</v>
      </c>
    </row>
    <row r="62" spans="1:11" ht="57" customHeight="1" outlineLevel="2">
      <c r="A62" s="10" t="s">
        <v>79</v>
      </c>
      <c r="B62" s="11" t="s">
        <v>80</v>
      </c>
      <c r="C62" s="2">
        <f aca="true" t="shared" si="24" ref="C62:J62">SUM(C63)</f>
        <v>600000</v>
      </c>
      <c r="D62" s="2">
        <f t="shared" si="24"/>
        <v>0</v>
      </c>
      <c r="E62" s="2">
        <f t="shared" si="24"/>
        <v>0</v>
      </c>
      <c r="F62" s="2">
        <f t="shared" si="24"/>
        <v>600000</v>
      </c>
      <c r="G62" s="2">
        <f t="shared" si="24"/>
        <v>517915.15</v>
      </c>
      <c r="H62" s="2">
        <f t="shared" si="24"/>
        <v>0</v>
      </c>
      <c r="I62" s="2">
        <f t="shared" si="24"/>
        <v>0</v>
      </c>
      <c r="J62" s="2">
        <f t="shared" si="24"/>
        <v>517915.15</v>
      </c>
      <c r="K62" s="13">
        <f t="shared" si="2"/>
        <v>86.31919166666667</v>
      </c>
    </row>
    <row r="63" spans="1:11" ht="42.75" customHeight="1" outlineLevel="4">
      <c r="A63" s="8" t="s">
        <v>82</v>
      </c>
      <c r="B63" s="9" t="s">
        <v>81</v>
      </c>
      <c r="C63" s="5">
        <f aca="true" t="shared" si="25" ref="C63:C70">SUM(D63:F63)</f>
        <v>600000</v>
      </c>
      <c r="D63" s="5"/>
      <c r="E63" s="5"/>
      <c r="F63" s="5">
        <v>600000</v>
      </c>
      <c r="G63" s="5">
        <f>SUM(H63:J63)</f>
        <v>517915.15</v>
      </c>
      <c r="H63" s="5"/>
      <c r="I63" s="5"/>
      <c r="J63" s="5">
        <v>517915.15</v>
      </c>
      <c r="K63" s="13">
        <f t="shared" si="2"/>
        <v>86.31919166666667</v>
      </c>
    </row>
    <row r="64" spans="1:11" ht="33" customHeight="1" outlineLevel="4">
      <c r="A64" s="22" t="s">
        <v>211</v>
      </c>
      <c r="B64" s="11" t="s">
        <v>202</v>
      </c>
      <c r="C64" s="2">
        <f t="shared" si="25"/>
        <v>11761620.32</v>
      </c>
      <c r="D64" s="2">
        <f aca="true" t="shared" si="26" ref="D64:F65">SUM(D65)</f>
        <v>0</v>
      </c>
      <c r="E64" s="2">
        <f t="shared" si="26"/>
        <v>0</v>
      </c>
      <c r="F64" s="2">
        <f t="shared" si="26"/>
        <v>11761620.32</v>
      </c>
      <c r="G64" s="2">
        <f>SUM(H64:J64)</f>
        <v>11726640.22</v>
      </c>
      <c r="H64" s="2">
        <f aca="true" t="shared" si="27" ref="H64:J65">SUM(H65)</f>
        <v>0</v>
      </c>
      <c r="I64" s="2">
        <f t="shared" si="27"/>
        <v>0</v>
      </c>
      <c r="J64" s="2">
        <f t="shared" si="27"/>
        <v>11726640.22</v>
      </c>
      <c r="K64" s="13">
        <f t="shared" si="2"/>
        <v>99.70259114774758</v>
      </c>
    </row>
    <row r="65" spans="1:11" ht="52.5" customHeight="1" outlineLevel="4">
      <c r="A65" s="22" t="s">
        <v>212</v>
      </c>
      <c r="B65" s="11" t="s">
        <v>203</v>
      </c>
      <c r="C65" s="2">
        <f t="shared" si="25"/>
        <v>11761620.32</v>
      </c>
      <c r="D65" s="2">
        <f t="shared" si="26"/>
        <v>0</v>
      </c>
      <c r="E65" s="2">
        <f t="shared" si="26"/>
        <v>0</v>
      </c>
      <c r="F65" s="2">
        <f t="shared" si="26"/>
        <v>11761620.32</v>
      </c>
      <c r="G65" s="2">
        <f>SUM(H65:J65)</f>
        <v>11726640.22</v>
      </c>
      <c r="H65" s="2">
        <f t="shared" si="27"/>
        <v>0</v>
      </c>
      <c r="I65" s="2">
        <f t="shared" si="27"/>
        <v>0</v>
      </c>
      <c r="J65" s="2">
        <f t="shared" si="27"/>
        <v>11726640.22</v>
      </c>
      <c r="K65" s="13">
        <f t="shared" si="2"/>
        <v>99.70259114774758</v>
      </c>
    </row>
    <row r="66" spans="1:11" ht="67.5" customHeight="1" outlineLevel="4">
      <c r="A66" s="42" t="s">
        <v>213</v>
      </c>
      <c r="B66" s="9" t="s">
        <v>204</v>
      </c>
      <c r="C66" s="5">
        <f t="shared" si="25"/>
        <v>11761620.32</v>
      </c>
      <c r="D66" s="5"/>
      <c r="E66" s="5"/>
      <c r="F66" s="5">
        <v>11761620.32</v>
      </c>
      <c r="G66" s="5">
        <f>SUM(H66:J66)</f>
        <v>11726640.22</v>
      </c>
      <c r="H66" s="5"/>
      <c r="I66" s="5"/>
      <c r="J66" s="5">
        <v>11726640.22</v>
      </c>
      <c r="K66" s="13">
        <f t="shared" si="2"/>
        <v>99.70259114774758</v>
      </c>
    </row>
    <row r="67" spans="1:11" ht="82.5" customHeight="1" outlineLevel="6">
      <c r="A67" s="40" t="s">
        <v>165</v>
      </c>
      <c r="B67" s="41" t="s">
        <v>166</v>
      </c>
      <c r="C67" s="2">
        <f t="shared" si="25"/>
        <v>1803750.9700000002</v>
      </c>
      <c r="D67" s="2">
        <f aca="true" t="shared" si="28" ref="D67:J68">SUM(D68)</f>
        <v>1290209.59</v>
      </c>
      <c r="E67" s="2">
        <f t="shared" si="28"/>
        <v>97112.55</v>
      </c>
      <c r="F67" s="2">
        <f t="shared" si="28"/>
        <v>416428.83</v>
      </c>
      <c r="G67" s="2">
        <f t="shared" si="28"/>
        <v>1803750.9700000002</v>
      </c>
      <c r="H67" s="2">
        <f t="shared" si="28"/>
        <v>1290209.59</v>
      </c>
      <c r="I67" s="2">
        <f t="shared" si="28"/>
        <v>97112.55</v>
      </c>
      <c r="J67" s="2">
        <f t="shared" si="28"/>
        <v>416428.83</v>
      </c>
      <c r="K67" s="16">
        <f t="shared" si="2"/>
        <v>100</v>
      </c>
    </row>
    <row r="68" spans="1:11" ht="49.5" customHeight="1" outlineLevel="6">
      <c r="A68" s="39" t="s">
        <v>167</v>
      </c>
      <c r="B68" s="38" t="s">
        <v>168</v>
      </c>
      <c r="C68" s="2">
        <f t="shared" si="25"/>
        <v>1803750.9700000002</v>
      </c>
      <c r="D68" s="2">
        <f t="shared" si="28"/>
        <v>1290209.59</v>
      </c>
      <c r="E68" s="2">
        <f t="shared" si="28"/>
        <v>97112.55</v>
      </c>
      <c r="F68" s="2">
        <f t="shared" si="28"/>
        <v>416428.83</v>
      </c>
      <c r="G68" s="2">
        <f t="shared" si="28"/>
        <v>1803750.9700000002</v>
      </c>
      <c r="H68" s="2">
        <f t="shared" si="28"/>
        <v>1290209.59</v>
      </c>
      <c r="I68" s="2">
        <f t="shared" si="28"/>
        <v>97112.55</v>
      </c>
      <c r="J68" s="2">
        <f t="shared" si="28"/>
        <v>416428.83</v>
      </c>
      <c r="K68" s="16">
        <f t="shared" si="2"/>
        <v>100</v>
      </c>
    </row>
    <row r="69" spans="1:11" ht="108.75" customHeight="1" outlineLevel="2">
      <c r="A69" s="22" t="s">
        <v>169</v>
      </c>
      <c r="B69" s="24" t="s">
        <v>187</v>
      </c>
      <c r="C69" s="2">
        <f>SUM(D69:F69)</f>
        <v>1803750.9700000002</v>
      </c>
      <c r="D69" s="2">
        <f aca="true" t="shared" si="29" ref="D69:J69">SUM(D70:D70)</f>
        <v>1290209.59</v>
      </c>
      <c r="E69" s="2">
        <f t="shared" si="29"/>
        <v>97112.55</v>
      </c>
      <c r="F69" s="2">
        <f t="shared" si="29"/>
        <v>416428.83</v>
      </c>
      <c r="G69" s="2">
        <f t="shared" si="29"/>
        <v>1803750.9700000002</v>
      </c>
      <c r="H69" s="2">
        <f t="shared" si="29"/>
        <v>1290209.59</v>
      </c>
      <c r="I69" s="2">
        <f t="shared" si="29"/>
        <v>97112.55</v>
      </c>
      <c r="J69" s="2">
        <f t="shared" si="29"/>
        <v>416428.83</v>
      </c>
      <c r="K69" s="13">
        <f t="shared" si="2"/>
        <v>100</v>
      </c>
    </row>
    <row r="70" spans="1:11" ht="50.25" customHeight="1" outlineLevel="6">
      <c r="A70" s="26" t="s">
        <v>141</v>
      </c>
      <c r="B70" s="25" t="s">
        <v>205</v>
      </c>
      <c r="C70" s="5">
        <f t="shared" si="25"/>
        <v>1803750.9700000002</v>
      </c>
      <c r="D70" s="5">
        <v>1290209.59</v>
      </c>
      <c r="E70" s="5">
        <v>97112.55</v>
      </c>
      <c r="F70" s="5">
        <v>416428.83</v>
      </c>
      <c r="G70" s="7">
        <f>SUM(H70:J70)</f>
        <v>1803750.9700000002</v>
      </c>
      <c r="H70" s="5">
        <v>1290209.59</v>
      </c>
      <c r="I70" s="5">
        <v>97112.55</v>
      </c>
      <c r="J70" s="5">
        <v>416428.83</v>
      </c>
      <c r="K70" s="13">
        <f t="shared" si="2"/>
        <v>100</v>
      </c>
    </row>
    <row r="71" spans="1:11" ht="42.75" customHeight="1" outlineLevel="6">
      <c r="A71" s="10" t="s">
        <v>135</v>
      </c>
      <c r="B71" s="11" t="s">
        <v>138</v>
      </c>
      <c r="C71" s="2">
        <f aca="true" t="shared" si="30" ref="C71:J71">SUM(C72)</f>
        <v>3030000</v>
      </c>
      <c r="D71" s="2">
        <f t="shared" si="30"/>
        <v>1305881.7</v>
      </c>
      <c r="E71" s="2">
        <f t="shared" si="30"/>
        <v>1544118.2999999998</v>
      </c>
      <c r="F71" s="2">
        <f t="shared" si="30"/>
        <v>180000</v>
      </c>
      <c r="G71" s="2">
        <f t="shared" si="30"/>
        <v>3000000</v>
      </c>
      <c r="H71" s="2">
        <f t="shared" si="30"/>
        <v>1305881.7</v>
      </c>
      <c r="I71" s="2">
        <f t="shared" si="30"/>
        <v>1544118.2999999998</v>
      </c>
      <c r="J71" s="2">
        <f t="shared" si="30"/>
        <v>150000</v>
      </c>
      <c r="K71" s="16">
        <f t="shared" si="2"/>
        <v>99.00990099009901</v>
      </c>
    </row>
    <row r="72" spans="1:11" ht="42.75" customHeight="1" outlineLevel="4">
      <c r="A72" s="10" t="s">
        <v>136</v>
      </c>
      <c r="B72" s="11" t="s">
        <v>137</v>
      </c>
      <c r="C72" s="2">
        <f aca="true" t="shared" si="31" ref="C72:C77">SUM(D72:F72)</f>
        <v>3030000</v>
      </c>
      <c r="D72" s="2">
        <f aca="true" t="shared" si="32" ref="D72:J72">SUM(D73+D75)</f>
        <v>1305881.7</v>
      </c>
      <c r="E72" s="2">
        <f t="shared" si="32"/>
        <v>1544118.2999999998</v>
      </c>
      <c r="F72" s="2">
        <f t="shared" si="32"/>
        <v>180000</v>
      </c>
      <c r="G72" s="2">
        <f t="shared" si="32"/>
        <v>3000000</v>
      </c>
      <c r="H72" s="2">
        <f t="shared" si="32"/>
        <v>1305881.7</v>
      </c>
      <c r="I72" s="2">
        <f t="shared" si="32"/>
        <v>1544118.2999999998</v>
      </c>
      <c r="J72" s="2">
        <f t="shared" si="32"/>
        <v>150000</v>
      </c>
      <c r="K72" s="16">
        <f t="shared" si="2"/>
        <v>99.00990099009901</v>
      </c>
    </row>
    <row r="73" spans="1:11" ht="70.5" customHeight="1" outlineLevel="6">
      <c r="A73" s="22" t="s">
        <v>170</v>
      </c>
      <c r="B73" s="11" t="s">
        <v>171</v>
      </c>
      <c r="C73" s="2">
        <f t="shared" si="31"/>
        <v>30000</v>
      </c>
      <c r="D73" s="2">
        <f aca="true" t="shared" si="33" ref="D73:J73">SUM(D74)</f>
        <v>0</v>
      </c>
      <c r="E73" s="2">
        <f t="shared" si="33"/>
        <v>0</v>
      </c>
      <c r="F73" s="2">
        <f t="shared" si="33"/>
        <v>30000</v>
      </c>
      <c r="G73" s="2">
        <f t="shared" si="33"/>
        <v>0</v>
      </c>
      <c r="H73" s="2">
        <f t="shared" si="33"/>
        <v>0</v>
      </c>
      <c r="I73" s="2">
        <f t="shared" si="33"/>
        <v>0</v>
      </c>
      <c r="J73" s="2">
        <f t="shared" si="33"/>
        <v>0</v>
      </c>
      <c r="K73" s="16">
        <f t="shared" si="2"/>
        <v>0</v>
      </c>
    </row>
    <row r="74" spans="1:11" ht="57" customHeight="1" outlineLevel="6">
      <c r="A74" s="27" t="s">
        <v>172</v>
      </c>
      <c r="B74" s="9" t="s">
        <v>173</v>
      </c>
      <c r="C74" s="5">
        <f t="shared" si="31"/>
        <v>30000</v>
      </c>
      <c r="D74" s="5"/>
      <c r="E74" s="5"/>
      <c r="F74" s="5">
        <v>30000</v>
      </c>
      <c r="G74" s="7">
        <f>SUM(H74:J74)</f>
        <v>0</v>
      </c>
      <c r="H74" s="7"/>
      <c r="I74" s="7"/>
      <c r="J74" s="7"/>
      <c r="K74" s="13">
        <f t="shared" si="2"/>
        <v>0</v>
      </c>
    </row>
    <row r="75" spans="1:11" ht="79.5" customHeight="1" outlineLevel="6">
      <c r="A75" s="22" t="s">
        <v>174</v>
      </c>
      <c r="B75" s="24" t="s">
        <v>175</v>
      </c>
      <c r="C75" s="2">
        <f t="shared" si="31"/>
        <v>3000000</v>
      </c>
      <c r="D75" s="2">
        <f>SUM(D76)</f>
        <v>1305881.7</v>
      </c>
      <c r="E75" s="2">
        <f aca="true" t="shared" si="34" ref="E75:J75">SUM(E76:E77)</f>
        <v>1544118.2999999998</v>
      </c>
      <c r="F75" s="2">
        <f t="shared" si="34"/>
        <v>150000</v>
      </c>
      <c r="G75" s="2">
        <f t="shared" si="34"/>
        <v>3000000</v>
      </c>
      <c r="H75" s="2">
        <f t="shared" si="34"/>
        <v>1305881.7</v>
      </c>
      <c r="I75" s="2">
        <f t="shared" si="34"/>
        <v>1544118.2999999998</v>
      </c>
      <c r="J75" s="2">
        <f t="shared" si="34"/>
        <v>150000</v>
      </c>
      <c r="K75" s="13">
        <f t="shared" si="2"/>
        <v>100</v>
      </c>
    </row>
    <row r="76" spans="1:11" ht="51.75" customHeight="1" outlineLevel="6">
      <c r="A76" s="43" t="s">
        <v>214</v>
      </c>
      <c r="B76" s="25" t="s">
        <v>206</v>
      </c>
      <c r="C76" s="5">
        <f t="shared" si="31"/>
        <v>1478077.7599999998</v>
      </c>
      <c r="D76" s="5">
        <v>1305881.7</v>
      </c>
      <c r="E76" s="5">
        <v>98292.17</v>
      </c>
      <c r="F76" s="5">
        <v>73903.89</v>
      </c>
      <c r="G76" s="5">
        <f>SUM(H76:J76)</f>
        <v>1478077.7599999998</v>
      </c>
      <c r="H76" s="5">
        <v>1305881.7</v>
      </c>
      <c r="I76" s="5">
        <v>98292.17</v>
      </c>
      <c r="J76" s="5">
        <v>73903.89</v>
      </c>
      <c r="K76" s="13">
        <f t="shared" si="2"/>
        <v>100</v>
      </c>
    </row>
    <row r="77" spans="1:11" ht="51.75" customHeight="1" outlineLevel="6">
      <c r="A77" s="43" t="s">
        <v>214</v>
      </c>
      <c r="B77" s="25" t="s">
        <v>217</v>
      </c>
      <c r="C77" s="5">
        <f t="shared" si="31"/>
        <v>1521922.24</v>
      </c>
      <c r="D77" s="5"/>
      <c r="E77" s="5">
        <v>1445826.13</v>
      </c>
      <c r="F77" s="5">
        <v>76096.11</v>
      </c>
      <c r="G77" s="5">
        <f>SUM(H77:J77)</f>
        <v>1521922.24</v>
      </c>
      <c r="H77" s="5"/>
      <c r="I77" s="5">
        <v>1445826.13</v>
      </c>
      <c r="J77" s="5">
        <v>76096.11</v>
      </c>
      <c r="K77" s="13">
        <f t="shared" si="2"/>
        <v>100</v>
      </c>
    </row>
    <row r="78" spans="1:11" ht="76.5" customHeight="1" outlineLevel="6">
      <c r="A78" s="10" t="s">
        <v>83</v>
      </c>
      <c r="B78" s="11" t="s">
        <v>84</v>
      </c>
      <c r="C78" s="2">
        <f aca="true" t="shared" si="35" ref="C78:J78">SUM(C79+C82)</f>
        <v>64700</v>
      </c>
      <c r="D78" s="2">
        <f t="shared" si="35"/>
        <v>0</v>
      </c>
      <c r="E78" s="2">
        <f t="shared" si="35"/>
        <v>0</v>
      </c>
      <c r="F78" s="2">
        <f t="shared" si="35"/>
        <v>64700</v>
      </c>
      <c r="G78" s="2">
        <f t="shared" si="35"/>
        <v>39846.36</v>
      </c>
      <c r="H78" s="2">
        <f t="shared" si="35"/>
        <v>0</v>
      </c>
      <c r="I78" s="2">
        <f t="shared" si="35"/>
        <v>0</v>
      </c>
      <c r="J78" s="2">
        <f t="shared" si="35"/>
        <v>39846.36</v>
      </c>
      <c r="K78" s="13">
        <f t="shared" si="2"/>
        <v>61.5863369397218</v>
      </c>
    </row>
    <row r="79" spans="1:11" ht="39" customHeight="1" outlineLevel="6">
      <c r="A79" s="10" t="s">
        <v>85</v>
      </c>
      <c r="B79" s="11" t="s">
        <v>86</v>
      </c>
      <c r="C79" s="2">
        <f aca="true" t="shared" si="36" ref="C79:J80">SUM(C80)</f>
        <v>10100</v>
      </c>
      <c r="D79" s="2">
        <f t="shared" si="36"/>
        <v>0</v>
      </c>
      <c r="E79" s="2">
        <f t="shared" si="36"/>
        <v>0</v>
      </c>
      <c r="F79" s="2">
        <f t="shared" si="36"/>
        <v>10100</v>
      </c>
      <c r="G79" s="2">
        <f t="shared" si="36"/>
        <v>10100</v>
      </c>
      <c r="H79" s="2">
        <f t="shared" si="36"/>
        <v>0</v>
      </c>
      <c r="I79" s="2">
        <f t="shared" si="36"/>
        <v>0</v>
      </c>
      <c r="J79" s="2">
        <f t="shared" si="36"/>
        <v>10100</v>
      </c>
      <c r="K79" s="13">
        <f t="shared" si="2"/>
        <v>100</v>
      </c>
    </row>
    <row r="80" spans="1:11" ht="28.5" customHeight="1" outlineLevel="1">
      <c r="A80" s="10" t="s">
        <v>87</v>
      </c>
      <c r="B80" s="11" t="s">
        <v>88</v>
      </c>
      <c r="C80" s="2">
        <f t="shared" si="36"/>
        <v>10100</v>
      </c>
      <c r="D80" s="2">
        <f t="shared" si="36"/>
        <v>0</v>
      </c>
      <c r="E80" s="2">
        <f t="shared" si="36"/>
        <v>0</v>
      </c>
      <c r="F80" s="2">
        <f t="shared" si="36"/>
        <v>10100</v>
      </c>
      <c r="G80" s="2">
        <f t="shared" si="36"/>
        <v>10100</v>
      </c>
      <c r="H80" s="2">
        <f t="shared" si="36"/>
        <v>0</v>
      </c>
      <c r="I80" s="2">
        <f t="shared" si="36"/>
        <v>0</v>
      </c>
      <c r="J80" s="2">
        <f t="shared" si="36"/>
        <v>10100</v>
      </c>
      <c r="K80" s="13">
        <f t="shared" si="2"/>
        <v>100</v>
      </c>
    </row>
    <row r="81" spans="1:11" ht="28.5" customHeight="1" outlineLevel="2">
      <c r="A81" s="8" t="s">
        <v>90</v>
      </c>
      <c r="B81" s="9" t="s">
        <v>89</v>
      </c>
      <c r="C81" s="5">
        <f>SUM(D81:F81)</f>
        <v>10100</v>
      </c>
      <c r="D81" s="5"/>
      <c r="E81" s="5"/>
      <c r="F81" s="5">
        <v>10100</v>
      </c>
      <c r="G81" s="5">
        <f>SUM(H81:J81)</f>
        <v>10100</v>
      </c>
      <c r="H81" s="5"/>
      <c r="I81" s="5"/>
      <c r="J81" s="5">
        <v>10100</v>
      </c>
      <c r="K81" s="13">
        <f t="shared" si="2"/>
        <v>100</v>
      </c>
    </row>
    <row r="82" spans="1:11" ht="28.5" customHeight="1" outlineLevel="4">
      <c r="A82" s="10" t="s">
        <v>91</v>
      </c>
      <c r="B82" s="11" t="s">
        <v>92</v>
      </c>
      <c r="C82" s="2">
        <f aca="true" t="shared" si="37" ref="C82:J83">SUM(C83)</f>
        <v>54600</v>
      </c>
      <c r="D82" s="2">
        <f t="shared" si="37"/>
        <v>0</v>
      </c>
      <c r="E82" s="2">
        <f t="shared" si="37"/>
        <v>0</v>
      </c>
      <c r="F82" s="2">
        <f t="shared" si="37"/>
        <v>54600</v>
      </c>
      <c r="G82" s="2">
        <f t="shared" si="37"/>
        <v>29746.36</v>
      </c>
      <c r="H82" s="2">
        <f t="shared" si="37"/>
        <v>0</v>
      </c>
      <c r="I82" s="2">
        <f t="shared" si="37"/>
        <v>0</v>
      </c>
      <c r="J82" s="2">
        <f t="shared" si="37"/>
        <v>29746.36</v>
      </c>
      <c r="K82" s="16">
        <f t="shared" si="2"/>
        <v>54.480512820512814</v>
      </c>
    </row>
    <row r="83" spans="1:11" ht="58.5" customHeight="1" outlineLevel="6">
      <c r="A83" s="10" t="s">
        <v>93</v>
      </c>
      <c r="B83" s="11" t="s">
        <v>94</v>
      </c>
      <c r="C83" s="2">
        <f t="shared" si="37"/>
        <v>54600</v>
      </c>
      <c r="D83" s="2">
        <f t="shared" si="37"/>
        <v>0</v>
      </c>
      <c r="E83" s="2">
        <f t="shared" si="37"/>
        <v>0</v>
      </c>
      <c r="F83" s="2">
        <f t="shared" si="37"/>
        <v>54600</v>
      </c>
      <c r="G83" s="2">
        <f t="shared" si="37"/>
        <v>29746.36</v>
      </c>
      <c r="H83" s="2">
        <f t="shared" si="37"/>
        <v>0</v>
      </c>
      <c r="I83" s="2">
        <f t="shared" si="37"/>
        <v>0</v>
      </c>
      <c r="J83" s="2">
        <f t="shared" si="37"/>
        <v>29746.36</v>
      </c>
      <c r="K83" s="16">
        <f t="shared" si="2"/>
        <v>54.480512820512814</v>
      </c>
    </row>
    <row r="84" spans="1:11" ht="42.75" customHeight="1" outlineLevel="2">
      <c r="A84" s="8" t="s">
        <v>96</v>
      </c>
      <c r="B84" s="9" t="s">
        <v>95</v>
      </c>
      <c r="C84" s="5">
        <f>SUM(D84:F84)</f>
        <v>54600</v>
      </c>
      <c r="D84" s="5"/>
      <c r="E84" s="5"/>
      <c r="F84" s="5">
        <v>54600</v>
      </c>
      <c r="G84" s="5">
        <f>SUM(H84:J84)</f>
        <v>29746.36</v>
      </c>
      <c r="H84" s="5"/>
      <c r="I84" s="5"/>
      <c r="J84" s="5">
        <v>29746.36</v>
      </c>
      <c r="K84" s="13">
        <f t="shared" si="2"/>
        <v>54.480512820512814</v>
      </c>
    </row>
    <row r="85" spans="1:11" ht="69" customHeight="1" outlineLevel="4">
      <c r="A85" s="10" t="s">
        <v>97</v>
      </c>
      <c r="B85" s="11" t="s">
        <v>98</v>
      </c>
      <c r="C85" s="2">
        <f aca="true" t="shared" si="38" ref="C85:J85">SUM(C86+C89)</f>
        <v>467050.61</v>
      </c>
      <c r="D85" s="2">
        <f t="shared" si="38"/>
        <v>0</v>
      </c>
      <c r="E85" s="2">
        <f t="shared" si="38"/>
        <v>0</v>
      </c>
      <c r="F85" s="2">
        <f t="shared" si="38"/>
        <v>467050.61</v>
      </c>
      <c r="G85" s="2">
        <f t="shared" si="38"/>
        <v>467050.61</v>
      </c>
      <c r="H85" s="2">
        <f t="shared" si="38"/>
        <v>0</v>
      </c>
      <c r="I85" s="2">
        <f t="shared" si="38"/>
        <v>0</v>
      </c>
      <c r="J85" s="2">
        <f t="shared" si="38"/>
        <v>467050.61</v>
      </c>
      <c r="K85" s="16">
        <f t="shared" si="2"/>
        <v>100</v>
      </c>
    </row>
    <row r="86" spans="1:11" ht="62.25" customHeight="1" outlineLevel="6">
      <c r="A86" s="10" t="s">
        <v>99</v>
      </c>
      <c r="B86" s="11" t="s">
        <v>100</v>
      </c>
      <c r="C86" s="2">
        <f aca="true" t="shared" si="39" ref="C86:J86">SUM(C87)</f>
        <v>444050.61</v>
      </c>
      <c r="D86" s="2">
        <f t="shared" si="39"/>
        <v>0</v>
      </c>
      <c r="E86" s="2">
        <f t="shared" si="39"/>
        <v>0</v>
      </c>
      <c r="F86" s="2">
        <f t="shared" si="39"/>
        <v>444050.61</v>
      </c>
      <c r="G86" s="2">
        <f t="shared" si="39"/>
        <v>444050.61</v>
      </c>
      <c r="H86" s="2">
        <f t="shared" si="39"/>
        <v>0</v>
      </c>
      <c r="I86" s="2">
        <f t="shared" si="39"/>
        <v>0</v>
      </c>
      <c r="J86" s="2">
        <f t="shared" si="39"/>
        <v>444050.61</v>
      </c>
      <c r="K86" s="16">
        <f t="shared" si="2"/>
        <v>100</v>
      </c>
    </row>
    <row r="87" spans="1:11" ht="47.25" customHeight="1" outlineLevel="1">
      <c r="A87" s="10" t="s">
        <v>101</v>
      </c>
      <c r="B87" s="11" t="s">
        <v>102</v>
      </c>
      <c r="C87" s="2">
        <f aca="true" t="shared" si="40" ref="C87:J87">SUM(C88:C88)</f>
        <v>444050.61</v>
      </c>
      <c r="D87" s="2">
        <f t="shared" si="40"/>
        <v>0</v>
      </c>
      <c r="E87" s="2">
        <f t="shared" si="40"/>
        <v>0</v>
      </c>
      <c r="F87" s="2">
        <f t="shared" si="40"/>
        <v>444050.61</v>
      </c>
      <c r="G87" s="2">
        <f t="shared" si="40"/>
        <v>444050.61</v>
      </c>
      <c r="H87" s="2">
        <f t="shared" si="40"/>
        <v>0</v>
      </c>
      <c r="I87" s="2">
        <f t="shared" si="40"/>
        <v>0</v>
      </c>
      <c r="J87" s="2">
        <f t="shared" si="40"/>
        <v>444050.61</v>
      </c>
      <c r="K87" s="16">
        <f t="shared" si="2"/>
        <v>100</v>
      </c>
    </row>
    <row r="88" spans="1:11" ht="48.75" customHeight="1" outlineLevel="2">
      <c r="A88" s="8" t="s">
        <v>103</v>
      </c>
      <c r="B88" s="9" t="s">
        <v>104</v>
      </c>
      <c r="C88" s="5">
        <f>SUM(D88:F88)</f>
        <v>444050.61</v>
      </c>
      <c r="D88" s="5"/>
      <c r="E88" s="5"/>
      <c r="F88" s="5">
        <v>444050.61</v>
      </c>
      <c r="G88" s="5">
        <f>SUM(H88:J88)</f>
        <v>444050.61</v>
      </c>
      <c r="H88" s="5"/>
      <c r="I88" s="5"/>
      <c r="J88" s="5">
        <v>444050.61</v>
      </c>
      <c r="K88" s="13">
        <f t="shared" si="2"/>
        <v>100</v>
      </c>
    </row>
    <row r="89" spans="1:11" ht="42.75" customHeight="1" outlineLevel="4">
      <c r="A89" s="10" t="s">
        <v>105</v>
      </c>
      <c r="B89" s="11" t="s">
        <v>106</v>
      </c>
      <c r="C89" s="2">
        <f aca="true" t="shared" si="41" ref="C89:J90">SUM(C90)</f>
        <v>23000</v>
      </c>
      <c r="D89" s="2">
        <f t="shared" si="41"/>
        <v>0</v>
      </c>
      <c r="E89" s="2">
        <f t="shared" si="41"/>
        <v>0</v>
      </c>
      <c r="F89" s="2">
        <f t="shared" si="41"/>
        <v>23000</v>
      </c>
      <c r="G89" s="2">
        <f t="shared" si="41"/>
        <v>23000</v>
      </c>
      <c r="H89" s="2">
        <f t="shared" si="41"/>
        <v>0</v>
      </c>
      <c r="I89" s="2">
        <f t="shared" si="41"/>
        <v>0</v>
      </c>
      <c r="J89" s="2">
        <f t="shared" si="41"/>
        <v>23000</v>
      </c>
      <c r="K89" s="16">
        <f t="shared" si="2"/>
        <v>100</v>
      </c>
    </row>
    <row r="90" spans="1:11" ht="42.75" customHeight="1" outlineLevel="5">
      <c r="A90" s="10" t="s">
        <v>107</v>
      </c>
      <c r="B90" s="11" t="s">
        <v>108</v>
      </c>
      <c r="C90" s="2">
        <f t="shared" si="41"/>
        <v>23000</v>
      </c>
      <c r="D90" s="2">
        <f t="shared" si="41"/>
        <v>0</v>
      </c>
      <c r="E90" s="2">
        <f t="shared" si="41"/>
        <v>0</v>
      </c>
      <c r="F90" s="2">
        <f t="shared" si="41"/>
        <v>23000</v>
      </c>
      <c r="G90" s="2">
        <f t="shared" si="41"/>
        <v>23000</v>
      </c>
      <c r="H90" s="2">
        <f t="shared" si="41"/>
        <v>0</v>
      </c>
      <c r="I90" s="2">
        <f t="shared" si="41"/>
        <v>0</v>
      </c>
      <c r="J90" s="2">
        <f t="shared" si="41"/>
        <v>23000</v>
      </c>
      <c r="K90" s="16">
        <f t="shared" si="2"/>
        <v>100</v>
      </c>
    </row>
    <row r="91" spans="1:11" ht="42.75" customHeight="1" outlineLevel="5">
      <c r="A91" s="8" t="s">
        <v>109</v>
      </c>
      <c r="B91" s="9" t="s">
        <v>110</v>
      </c>
      <c r="C91" s="5">
        <f>SUM(D91:F91)</f>
        <v>23000</v>
      </c>
      <c r="D91" s="5"/>
      <c r="E91" s="5"/>
      <c r="F91" s="5">
        <v>23000</v>
      </c>
      <c r="G91" s="7">
        <f>SUM(H91:J91)</f>
        <v>23000</v>
      </c>
      <c r="H91" s="7"/>
      <c r="I91" s="7"/>
      <c r="J91" s="7">
        <v>23000</v>
      </c>
      <c r="K91" s="13">
        <f t="shared" si="2"/>
        <v>100</v>
      </c>
    </row>
    <row r="92" spans="1:11" ht="134.25" customHeight="1" outlineLevel="2">
      <c r="A92" s="28" t="s">
        <v>198</v>
      </c>
      <c r="B92" s="24" t="s">
        <v>156</v>
      </c>
      <c r="C92" s="2">
        <f>SUM(D92:F92)</f>
        <v>500000</v>
      </c>
      <c r="D92" s="2">
        <f>SUM(D93)</f>
        <v>0</v>
      </c>
      <c r="E92" s="2">
        <f aca="true" t="shared" si="42" ref="E92:J94">SUM(E93)</f>
        <v>0</v>
      </c>
      <c r="F92" s="2">
        <f t="shared" si="42"/>
        <v>500000</v>
      </c>
      <c r="G92" s="2">
        <f aca="true" t="shared" si="43" ref="G92:J93">SUM(G93)</f>
        <v>500000</v>
      </c>
      <c r="H92" s="2">
        <f t="shared" si="43"/>
        <v>0</v>
      </c>
      <c r="I92" s="2">
        <f t="shared" si="43"/>
        <v>0</v>
      </c>
      <c r="J92" s="2">
        <f t="shared" si="43"/>
        <v>500000</v>
      </c>
      <c r="K92" s="16">
        <f t="shared" si="2"/>
        <v>100</v>
      </c>
    </row>
    <row r="93" spans="1:11" ht="63" outlineLevel="4">
      <c r="A93" s="28" t="s">
        <v>176</v>
      </c>
      <c r="B93" s="24" t="s">
        <v>157</v>
      </c>
      <c r="C93" s="2">
        <f>SUM(D93:F93)</f>
        <v>500000</v>
      </c>
      <c r="D93" s="2">
        <f>SUM(D94)</f>
        <v>0</v>
      </c>
      <c r="E93" s="2">
        <f t="shared" si="42"/>
        <v>0</v>
      </c>
      <c r="F93" s="2">
        <f t="shared" si="42"/>
        <v>500000</v>
      </c>
      <c r="G93" s="2">
        <f t="shared" si="43"/>
        <v>500000</v>
      </c>
      <c r="H93" s="2">
        <f t="shared" si="43"/>
        <v>0</v>
      </c>
      <c r="I93" s="2">
        <f t="shared" si="43"/>
        <v>0</v>
      </c>
      <c r="J93" s="2">
        <f t="shared" si="43"/>
        <v>500000</v>
      </c>
      <c r="K93" s="16">
        <f aca="true" t="shared" si="44" ref="K93:K113">SUM(G93/C93*100)</f>
        <v>100</v>
      </c>
    </row>
    <row r="94" spans="1:11" ht="97.5" customHeight="1" outlineLevel="5">
      <c r="A94" s="29" t="s">
        <v>177</v>
      </c>
      <c r="B94" s="30" t="s">
        <v>158</v>
      </c>
      <c r="C94" s="2">
        <f>SUM(D94:F94)</f>
        <v>500000</v>
      </c>
      <c r="D94" s="2">
        <f>SUM(D95)</f>
        <v>0</v>
      </c>
      <c r="E94" s="2">
        <f t="shared" si="42"/>
        <v>0</v>
      </c>
      <c r="F94" s="2">
        <f t="shared" si="42"/>
        <v>500000</v>
      </c>
      <c r="G94" s="2">
        <f t="shared" si="42"/>
        <v>500000</v>
      </c>
      <c r="H94" s="2">
        <f t="shared" si="42"/>
        <v>0</v>
      </c>
      <c r="I94" s="2">
        <f t="shared" si="42"/>
        <v>0</v>
      </c>
      <c r="J94" s="2">
        <f t="shared" si="42"/>
        <v>500000</v>
      </c>
      <c r="K94" s="16">
        <f t="shared" si="44"/>
        <v>100</v>
      </c>
    </row>
    <row r="95" spans="1:11" ht="116.25" customHeight="1" outlineLevel="5">
      <c r="A95" s="28" t="s">
        <v>178</v>
      </c>
      <c r="B95" s="30" t="s">
        <v>179</v>
      </c>
      <c r="C95" s="5">
        <f>SUM(D95:F95)</f>
        <v>500000</v>
      </c>
      <c r="D95" s="5"/>
      <c r="E95" s="5"/>
      <c r="F95" s="5">
        <v>500000</v>
      </c>
      <c r="G95" s="5">
        <f>SUM(H95:J95)</f>
        <v>500000</v>
      </c>
      <c r="H95" s="5"/>
      <c r="I95" s="5"/>
      <c r="J95" s="5">
        <v>500000</v>
      </c>
      <c r="K95" s="13">
        <f t="shared" si="44"/>
        <v>100</v>
      </c>
    </row>
    <row r="96" spans="1:11" ht="21" customHeight="1" outlineLevel="6">
      <c r="A96" s="59" t="s">
        <v>125</v>
      </c>
      <c r="B96" s="60"/>
      <c r="C96" s="2">
        <f>SUM(C5+C29+C45+C78+C85+C71+C67+C92)</f>
        <v>63996533.9</v>
      </c>
      <c r="D96" s="2">
        <f aca="true" t="shared" si="45" ref="D96:J96">SUM(D5+D29+D45+D78+D85+D71+D67+D92)</f>
        <v>3947983.29</v>
      </c>
      <c r="E96" s="2">
        <f t="shared" si="45"/>
        <v>20897462.450000003</v>
      </c>
      <c r="F96" s="2">
        <f t="shared" si="45"/>
        <v>39151088.16</v>
      </c>
      <c r="G96" s="2">
        <f t="shared" si="45"/>
        <v>61877639.2</v>
      </c>
      <c r="H96" s="2">
        <f t="shared" si="45"/>
        <v>3947983.29</v>
      </c>
      <c r="I96" s="2">
        <f t="shared" si="45"/>
        <v>20061968.22</v>
      </c>
      <c r="J96" s="2">
        <f t="shared" si="45"/>
        <v>37867687.69</v>
      </c>
      <c r="K96" s="16">
        <f>SUM(G96/C96*100)</f>
        <v>96.6890477173171</v>
      </c>
    </row>
    <row r="97" spans="1:11" ht="15.75" customHeight="1">
      <c r="A97" s="20" t="s">
        <v>126</v>
      </c>
      <c r="B97" s="21"/>
      <c r="C97" s="15">
        <f aca="true" t="shared" si="46" ref="C97:J97">SUM(C96/C113*100)</f>
        <v>97.12865704437944</v>
      </c>
      <c r="D97" s="15">
        <f t="shared" si="46"/>
        <v>95.3674140471998</v>
      </c>
      <c r="E97" s="15">
        <f t="shared" si="46"/>
        <v>93.88968979255765</v>
      </c>
      <c r="F97" s="15">
        <f t="shared" si="46"/>
        <v>99.13878417451367</v>
      </c>
      <c r="G97" s="15">
        <f t="shared" si="46"/>
        <v>97.03324981506528</v>
      </c>
      <c r="H97" s="15">
        <f t="shared" si="46"/>
        <v>95.3674140471998</v>
      </c>
      <c r="I97" s="15">
        <f t="shared" si="46"/>
        <v>93.65137700685095</v>
      </c>
      <c r="J97" s="15">
        <f t="shared" si="46"/>
        <v>99.10985591839783</v>
      </c>
      <c r="K97" s="16">
        <f>SUM(G97/C97*100)</f>
        <v>99.90177231703042</v>
      </c>
    </row>
    <row r="98" spans="1:11" ht="63">
      <c r="A98" s="22" t="s">
        <v>180</v>
      </c>
      <c r="B98" s="32" t="s">
        <v>143</v>
      </c>
      <c r="C98" s="2">
        <f>SUM(C99)</f>
        <v>268525.4</v>
      </c>
      <c r="D98" s="2">
        <f aca="true" t="shared" si="47" ref="D98:J98">SUM(D99)</f>
        <v>0</v>
      </c>
      <c r="E98" s="2">
        <f t="shared" si="47"/>
        <v>0</v>
      </c>
      <c r="F98" s="2">
        <f t="shared" si="47"/>
        <v>268525.4</v>
      </c>
      <c r="G98" s="2">
        <f t="shared" si="47"/>
        <v>268525.4</v>
      </c>
      <c r="H98" s="2">
        <f t="shared" si="47"/>
        <v>0</v>
      </c>
      <c r="I98" s="2">
        <f t="shared" si="47"/>
        <v>0</v>
      </c>
      <c r="J98" s="2">
        <f t="shared" si="47"/>
        <v>268525.4</v>
      </c>
      <c r="K98" s="16">
        <f t="shared" si="44"/>
        <v>100</v>
      </c>
    </row>
    <row r="99" spans="1:11" ht="18" customHeight="1">
      <c r="A99" s="22" t="s">
        <v>146</v>
      </c>
      <c r="B99" s="32" t="s">
        <v>144</v>
      </c>
      <c r="C99" s="2">
        <f>SUM(C100:C101)</f>
        <v>268525.4</v>
      </c>
      <c r="D99" s="2">
        <f aca="true" t="shared" si="48" ref="D99:J99">SUM(D100:D101)</f>
        <v>0</v>
      </c>
      <c r="E99" s="2">
        <f t="shared" si="48"/>
        <v>0</v>
      </c>
      <c r="F99" s="2">
        <f t="shared" si="48"/>
        <v>268525.4</v>
      </c>
      <c r="G99" s="2">
        <f t="shared" si="48"/>
        <v>268525.4</v>
      </c>
      <c r="H99" s="2">
        <f t="shared" si="48"/>
        <v>0</v>
      </c>
      <c r="I99" s="2">
        <f t="shared" si="48"/>
        <v>0</v>
      </c>
      <c r="J99" s="2">
        <f t="shared" si="48"/>
        <v>268525.4</v>
      </c>
      <c r="K99" s="16">
        <f t="shared" si="44"/>
        <v>100</v>
      </c>
    </row>
    <row r="100" spans="1:11" ht="345" customHeight="1">
      <c r="A100" s="35" t="s">
        <v>196</v>
      </c>
      <c r="B100" s="31" t="s">
        <v>145</v>
      </c>
      <c r="C100" s="5">
        <f>SUM(D100:F100)</f>
        <v>198525.4</v>
      </c>
      <c r="D100" s="5"/>
      <c r="E100" s="5"/>
      <c r="F100" s="5">
        <v>198525.4</v>
      </c>
      <c r="G100" s="5">
        <f>SUM(H100:J100)</f>
        <v>198525.4</v>
      </c>
      <c r="H100" s="5"/>
      <c r="I100" s="5"/>
      <c r="J100" s="5">
        <v>198525.4</v>
      </c>
      <c r="K100" s="13">
        <f t="shared" si="44"/>
        <v>100</v>
      </c>
    </row>
    <row r="101" spans="1:11" ht="31.5">
      <c r="A101" s="33" t="s">
        <v>181</v>
      </c>
      <c r="B101" s="31" t="s">
        <v>182</v>
      </c>
      <c r="C101" s="5">
        <f>SUM(D101:F101)</f>
        <v>70000</v>
      </c>
      <c r="D101" s="5"/>
      <c r="E101" s="5"/>
      <c r="F101" s="5">
        <v>70000</v>
      </c>
      <c r="G101" s="5">
        <f>SUM(H101:J101)</f>
        <v>70000</v>
      </c>
      <c r="H101" s="5"/>
      <c r="I101" s="5"/>
      <c r="J101" s="5">
        <v>70000</v>
      </c>
      <c r="K101" s="13">
        <f t="shared" si="44"/>
        <v>100</v>
      </c>
    </row>
    <row r="102" spans="1:11" ht="99" customHeight="1">
      <c r="A102" s="34" t="s">
        <v>152</v>
      </c>
      <c r="B102" s="32" t="s">
        <v>149</v>
      </c>
      <c r="C102" s="2">
        <f aca="true" t="shared" si="49" ref="C102:J103">SUM(C103)</f>
        <v>9660</v>
      </c>
      <c r="D102" s="2">
        <f t="shared" si="49"/>
        <v>9660</v>
      </c>
      <c r="E102" s="2">
        <f t="shared" si="49"/>
        <v>0</v>
      </c>
      <c r="F102" s="2">
        <f t="shared" si="49"/>
        <v>0</v>
      </c>
      <c r="G102" s="2">
        <f t="shared" si="49"/>
        <v>9660</v>
      </c>
      <c r="H102" s="2">
        <f t="shared" si="49"/>
        <v>9660</v>
      </c>
      <c r="I102" s="2">
        <f t="shared" si="49"/>
        <v>0</v>
      </c>
      <c r="J102" s="2">
        <f t="shared" si="49"/>
        <v>0</v>
      </c>
      <c r="K102" s="16">
        <f t="shared" si="44"/>
        <v>100</v>
      </c>
    </row>
    <row r="103" spans="1:11" ht="15.75">
      <c r="A103" s="34" t="s">
        <v>153</v>
      </c>
      <c r="B103" s="32" t="s">
        <v>150</v>
      </c>
      <c r="C103" s="2">
        <f t="shared" si="49"/>
        <v>9660</v>
      </c>
      <c r="D103" s="2">
        <f t="shared" si="49"/>
        <v>9660</v>
      </c>
      <c r="E103" s="2">
        <f t="shared" si="49"/>
        <v>0</v>
      </c>
      <c r="F103" s="2">
        <f t="shared" si="49"/>
        <v>0</v>
      </c>
      <c r="G103" s="2">
        <f t="shared" si="49"/>
        <v>9660</v>
      </c>
      <c r="H103" s="2">
        <f t="shared" si="49"/>
        <v>9660</v>
      </c>
      <c r="I103" s="2">
        <f t="shared" si="49"/>
        <v>0</v>
      </c>
      <c r="J103" s="2">
        <f t="shared" si="49"/>
        <v>0</v>
      </c>
      <c r="K103" s="16">
        <f t="shared" si="44"/>
        <v>100</v>
      </c>
    </row>
    <row r="104" spans="1:11" ht="63">
      <c r="A104" s="33" t="s">
        <v>188</v>
      </c>
      <c r="B104" s="31" t="s">
        <v>151</v>
      </c>
      <c r="C104" s="5">
        <f>SUM(D104:F104)</f>
        <v>9660</v>
      </c>
      <c r="D104" s="5">
        <v>9660</v>
      </c>
      <c r="E104" s="5"/>
      <c r="F104" s="5"/>
      <c r="G104" s="5">
        <f>SUM(H104:J104)</f>
        <v>9660</v>
      </c>
      <c r="H104" s="17">
        <v>9660</v>
      </c>
      <c r="I104" s="17"/>
      <c r="J104" s="17"/>
      <c r="K104" s="13">
        <f t="shared" si="44"/>
        <v>100</v>
      </c>
    </row>
    <row r="105" spans="1:11" ht="31.5">
      <c r="A105" s="34" t="s">
        <v>193</v>
      </c>
      <c r="B105" s="32" t="s">
        <v>189</v>
      </c>
      <c r="C105" s="2">
        <f>SUM(C106)</f>
        <v>1431579</v>
      </c>
      <c r="D105" s="2">
        <f aca="true" t="shared" si="50" ref="D105:J105">SUM(D106)</f>
        <v>0</v>
      </c>
      <c r="E105" s="2">
        <f t="shared" si="50"/>
        <v>1360000</v>
      </c>
      <c r="F105" s="2">
        <f t="shared" si="50"/>
        <v>71579</v>
      </c>
      <c r="G105" s="2">
        <f t="shared" si="50"/>
        <v>1431579</v>
      </c>
      <c r="H105" s="2">
        <f t="shared" si="50"/>
        <v>0</v>
      </c>
      <c r="I105" s="2">
        <f t="shared" si="50"/>
        <v>1360000</v>
      </c>
      <c r="J105" s="2">
        <f t="shared" si="50"/>
        <v>71579</v>
      </c>
      <c r="K105" s="16">
        <f t="shared" si="44"/>
        <v>100</v>
      </c>
    </row>
    <row r="106" spans="1:11" ht="15.75">
      <c r="A106" s="34" t="s">
        <v>153</v>
      </c>
      <c r="B106" s="32" t="s">
        <v>190</v>
      </c>
      <c r="C106" s="2">
        <f>SUM(C107:C108)</f>
        <v>1431579</v>
      </c>
      <c r="D106" s="2">
        <f aca="true" t="shared" si="51" ref="D106:J106">SUM(D107:D108)</f>
        <v>0</v>
      </c>
      <c r="E106" s="2">
        <f t="shared" si="51"/>
        <v>1360000</v>
      </c>
      <c r="F106" s="2">
        <f t="shared" si="51"/>
        <v>71579</v>
      </c>
      <c r="G106" s="2">
        <f t="shared" si="51"/>
        <v>1431579</v>
      </c>
      <c r="H106" s="2">
        <f t="shared" si="51"/>
        <v>0</v>
      </c>
      <c r="I106" s="2">
        <f t="shared" si="51"/>
        <v>1360000</v>
      </c>
      <c r="J106" s="2">
        <f t="shared" si="51"/>
        <v>71579</v>
      </c>
      <c r="K106" s="16">
        <f t="shared" si="44"/>
        <v>100</v>
      </c>
    </row>
    <row r="107" spans="1:11" ht="47.25">
      <c r="A107" s="33" t="s">
        <v>194</v>
      </c>
      <c r="B107" s="31" t="s">
        <v>191</v>
      </c>
      <c r="C107" s="5">
        <f>SUM(D107:F107)</f>
        <v>1360000</v>
      </c>
      <c r="D107" s="5"/>
      <c r="E107" s="5">
        <v>1360000</v>
      </c>
      <c r="F107" s="5"/>
      <c r="G107" s="5">
        <f>SUM(H107:J107)</f>
        <v>1360000</v>
      </c>
      <c r="H107" s="3"/>
      <c r="I107" s="7">
        <v>1360000</v>
      </c>
      <c r="J107" s="3"/>
      <c r="K107" s="13">
        <f t="shared" si="44"/>
        <v>100</v>
      </c>
    </row>
    <row r="108" spans="1:11" ht="63">
      <c r="A108" s="33" t="s">
        <v>195</v>
      </c>
      <c r="B108" s="31" t="s">
        <v>192</v>
      </c>
      <c r="C108" s="5">
        <f>SUM(D108:F108)</f>
        <v>71579</v>
      </c>
      <c r="D108" s="5"/>
      <c r="E108" s="5"/>
      <c r="F108" s="5">
        <v>71579</v>
      </c>
      <c r="G108" s="5">
        <f>SUM(H108:J108)</f>
        <v>71579</v>
      </c>
      <c r="H108" s="5"/>
      <c r="I108" s="5"/>
      <c r="J108" s="5">
        <v>71579</v>
      </c>
      <c r="K108" s="13">
        <f t="shared" si="44"/>
        <v>100</v>
      </c>
    </row>
    <row r="109" spans="1:11" ht="63" customHeight="1">
      <c r="A109" s="10" t="s">
        <v>111</v>
      </c>
      <c r="B109" s="11" t="s">
        <v>112</v>
      </c>
      <c r="C109" s="2">
        <f aca="true" t="shared" si="52" ref="C109:J110">SUM(C110)</f>
        <v>182118</v>
      </c>
      <c r="D109" s="2">
        <f t="shared" si="52"/>
        <v>182118</v>
      </c>
      <c r="E109" s="2">
        <f t="shared" si="52"/>
        <v>0</v>
      </c>
      <c r="F109" s="2">
        <f t="shared" si="52"/>
        <v>0</v>
      </c>
      <c r="G109" s="2">
        <f t="shared" si="52"/>
        <v>182118</v>
      </c>
      <c r="H109" s="2">
        <f t="shared" si="52"/>
        <v>182118</v>
      </c>
      <c r="I109" s="2">
        <f t="shared" si="52"/>
        <v>0</v>
      </c>
      <c r="J109" s="2">
        <f t="shared" si="52"/>
        <v>0</v>
      </c>
      <c r="K109" s="16">
        <f t="shared" si="44"/>
        <v>100</v>
      </c>
    </row>
    <row r="110" spans="1:11" ht="28.5">
      <c r="A110" s="10" t="s">
        <v>113</v>
      </c>
      <c r="B110" s="11" t="s">
        <v>114</v>
      </c>
      <c r="C110" s="2">
        <f t="shared" si="52"/>
        <v>182118</v>
      </c>
      <c r="D110" s="2">
        <f t="shared" si="52"/>
        <v>182118</v>
      </c>
      <c r="E110" s="2">
        <f t="shared" si="52"/>
        <v>0</v>
      </c>
      <c r="F110" s="2">
        <f t="shared" si="52"/>
        <v>0</v>
      </c>
      <c r="G110" s="2">
        <f t="shared" si="52"/>
        <v>182118</v>
      </c>
      <c r="H110" s="2">
        <f t="shared" si="52"/>
        <v>182118</v>
      </c>
      <c r="I110" s="2">
        <f t="shared" si="52"/>
        <v>0</v>
      </c>
      <c r="J110" s="2">
        <f t="shared" si="52"/>
        <v>0</v>
      </c>
      <c r="K110" s="16">
        <f t="shared" si="44"/>
        <v>100</v>
      </c>
    </row>
    <row r="111" spans="1:11" ht="45">
      <c r="A111" s="8" t="s">
        <v>116</v>
      </c>
      <c r="B111" s="9" t="s">
        <v>115</v>
      </c>
      <c r="C111" s="5">
        <f>SUM(D111:F111)</f>
        <v>182118</v>
      </c>
      <c r="D111" s="5">
        <v>182118</v>
      </c>
      <c r="E111" s="5"/>
      <c r="F111" s="3"/>
      <c r="G111" s="5">
        <f>SUM(H111:J111)</f>
        <v>182118</v>
      </c>
      <c r="H111" s="17">
        <v>182118</v>
      </c>
      <c r="I111" s="3"/>
      <c r="J111" s="3"/>
      <c r="K111" s="13">
        <f t="shared" si="44"/>
        <v>100</v>
      </c>
    </row>
    <row r="112" spans="1:11" ht="57">
      <c r="A112" s="10" t="s">
        <v>197</v>
      </c>
      <c r="B112" s="11"/>
      <c r="C112" s="2">
        <f>SUM(C98+C102+C105+C109)</f>
        <v>1891882.4</v>
      </c>
      <c r="D112" s="2">
        <f aca="true" t="shared" si="53" ref="D112:J112">SUM(D98+D102+D105+D109)</f>
        <v>191778</v>
      </c>
      <c r="E112" s="2">
        <f t="shared" si="53"/>
        <v>1360000</v>
      </c>
      <c r="F112" s="2">
        <f t="shared" si="53"/>
        <v>340104.4</v>
      </c>
      <c r="G112" s="2">
        <f t="shared" si="53"/>
        <v>1891882.4</v>
      </c>
      <c r="H112" s="2">
        <f t="shared" si="53"/>
        <v>191778</v>
      </c>
      <c r="I112" s="2">
        <f t="shared" si="53"/>
        <v>1360000</v>
      </c>
      <c r="J112" s="2">
        <f t="shared" si="53"/>
        <v>340104.4</v>
      </c>
      <c r="K112" s="16">
        <f t="shared" si="44"/>
        <v>100</v>
      </c>
    </row>
    <row r="113" spans="1:11" ht="15.75">
      <c r="A113" s="45" t="s">
        <v>117</v>
      </c>
      <c r="B113" s="45"/>
      <c r="C113" s="14">
        <f>SUM(C96+C112)</f>
        <v>65888416.3</v>
      </c>
      <c r="D113" s="14">
        <f>SUM(D96+D112)</f>
        <v>4139761.29</v>
      </c>
      <c r="E113" s="14">
        <f>SUM(E96+E112)</f>
        <v>22257462.450000003</v>
      </c>
      <c r="F113" s="14">
        <f>SUM(F96+F112)</f>
        <v>39491192.559999995</v>
      </c>
      <c r="G113" s="14">
        <f>SUM(H113:J113)</f>
        <v>63769521.599999994</v>
      </c>
      <c r="H113" s="14">
        <f>SUM(H96+H112)</f>
        <v>4139761.29</v>
      </c>
      <c r="I113" s="14">
        <f>SUM(I96+I112)</f>
        <v>21421968.22</v>
      </c>
      <c r="J113" s="14">
        <f>SUM(J96+J112)</f>
        <v>38207792.089999996</v>
      </c>
      <c r="K113" s="44">
        <f t="shared" si="44"/>
        <v>96.78411651244984</v>
      </c>
    </row>
  </sheetData>
  <sheetProtection/>
  <mergeCells count="11">
    <mergeCell ref="A96:B96"/>
    <mergeCell ref="A113:B113"/>
    <mergeCell ref="D3:F3"/>
    <mergeCell ref="G3:G4"/>
    <mergeCell ref="H3:J3"/>
    <mergeCell ref="K3:K4"/>
    <mergeCell ref="A1:K1"/>
    <mergeCell ref="A2:E2"/>
    <mergeCell ref="A3:A4"/>
    <mergeCell ref="B3:B4"/>
    <mergeCell ref="C3:C4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Fin3</cp:lastModifiedBy>
  <cp:lastPrinted>2018-10-01T11:49:58Z</cp:lastPrinted>
  <dcterms:created xsi:type="dcterms:W3CDTF">2016-12-16T07:12:39Z</dcterms:created>
  <dcterms:modified xsi:type="dcterms:W3CDTF">2019-01-17T12:53:02Z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