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1 кв.  " sheetId="1" r:id="rId1"/>
  </sheets>
  <definedNames>
    <definedName name="_xlnm.Print_Titles" localSheetId="0">'1 кв.  '!$4:$5</definedName>
    <definedName name="Excel_BuiltIn_Print_Titles" localSheetId="0">'1 кв.  '!$4:$5</definedName>
  </definedNames>
  <calcPr fullCalcOnLoad="1"/>
</workbook>
</file>

<file path=xl/sharedStrings.xml><?xml version="1.0" encoding="utf-8"?>
<sst xmlns="http://schemas.openxmlformats.org/spreadsheetml/2006/main" count="222" uniqueCount="216">
  <si>
    <t>Объем расходов на реализацию мероприятий муниципальных программ Савинского городского поселения по состоянию на 01.04.2020 г.</t>
  </si>
  <si>
    <t>(руб.)</t>
  </si>
  <si>
    <t>Наименование</t>
  </si>
  <si>
    <t>Целевая статья</t>
  </si>
  <si>
    <t>Утверждено, руб.</t>
  </si>
  <si>
    <t>в том числе</t>
  </si>
  <si>
    <t>Исполнено</t>
  </si>
  <si>
    <t>% исполнения</t>
  </si>
  <si>
    <t>федеральный бюджет</t>
  </si>
  <si>
    <t>областной бюджет</t>
  </si>
  <si>
    <t>местный бюджет</t>
  </si>
  <si>
    <t xml:space="preserve">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</si>
  <si>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</si>
  <si>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Подпрограмма "Организация деятельности клубных формирований"</t>
  </si>
  <si>
    <t>0110000000</t>
  </si>
  <si>
    <t xml:space="preserve">      Основное мероприятие "Обеспечение эффективной работы муниципальных учреждений культур"</t>
  </si>
  <si>
    <t>0110100000</t>
  </si>
  <si>
    <t xml:space="preserve">   Обеспечение деятельности муниципальных учреждений культуры (учреждения клубного типа)</t>
  </si>
  <si>
    <t>0110100201</t>
  </si>
  <si>
    <t xml:space="preserve">      Проведение различных по форме и тематике культурно-массовых мероприятий</t>
  </si>
  <si>
    <t>0110102001</t>
  </si>
  <si>
    <t xml:space="preserve">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</si>
  <si>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</si>
  <si>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 xml:space="preserve">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</si>
  <si>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</si>
  <si>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</si>
  <si>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</si>
  <si>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Основное мероприятие "Обеспечение эффективной работы библиотечных учреждений"</t>
  </si>
  <si>
    <t>0120100000</t>
  </si>
  <si>
    <t xml:space="preserve">              Обеспечение деятельности муниципальных учреждений культуры (библиотеки)</t>
  </si>
  <si>
    <t>0120100203</t>
  </si>
  <si>
    <t xml:space="preserve">    Проведение различных по форме и тематике культурно-массовых мероприятий</t>
  </si>
  <si>
    <t>0120102003</t>
  </si>
  <si>
    <t xml:space="preserve">    Осуществление полномочий по организации библиотечного обслуживания населения</t>
  </si>
  <si>
    <t>0120108810</t>
  </si>
  <si>
    <t xml:space="preserve">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</si>
  <si>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</si>
  <si>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</si>
  <si>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</si>
  <si>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</si>
  <si>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</si>
  <si>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</si>
  <si>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</si>
  <si>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 xml:space="preserve">              Обеспечение деятельности муниципальных учреждений культуры</t>
  </si>
  <si>
    <t>0140100301</t>
  </si>
  <si>
    <t xml:space="preserve">              Проведение различных по форме и тематике культурно-массовых и спортивных мероприятий</t>
  </si>
  <si>
    <t>0140102008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</si>
  <si>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</si>
  <si>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0140108805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</si>
  <si>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</si>
  <si>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0140108806</t>
  </si>
  <si>
    <t xml:space="preserve">    Подпрограмма "Развитие событийного туризма на территории Савинского городского поселения"</t>
  </si>
  <si>
    <t>0150000000</t>
  </si>
  <si>
    <t xml:space="preserve">   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</si>
  <si>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</si>
  <si>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</si>
  <si>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</si>
  <si>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</si>
  <si>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</si>
  <si>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</si>
  <si>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</si>
  <si>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Основное мероприятие "Дорожная деятельность"</t>
  </si>
  <si>
    <t>0210100000</t>
  </si>
  <si>
    <t xml:space="preserve">              Капитальный ремонт и ремонт автомобильных дорог общего пользования местного значения</t>
  </si>
  <si>
    <t>0210102011</t>
  </si>
  <si>
    <t xml:space="preserve">              Содержание автомобильных дорог общего пользования местного значения</t>
  </si>
  <si>
    <t>0210102012</t>
  </si>
  <si>
    <t xml:space="preserve">     Строительство (реконструкция), капитальный ремонт, ремонт и содержание автомобильных дорог общего пользования местного значения, в тои числе на формирование муниципальных дорожных фондов за счет местного бюджета </t>
  </si>
  <si>
    <t>02101S0510</t>
  </si>
  <si>
    <t xml:space="preserve">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</si>
  <si>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</si>
  <si>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</si>
  <si>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</si>
  <si>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 xml:space="preserve">           Организация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</si>
  <si>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</si>
  <si>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</si>
  <si>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</si>
  <si>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Основное мероприятие "Пожарная безопасность в границах населенных пунктов"</t>
  </si>
  <si>
    <t>0230100000</t>
  </si>
  <si>
    <t xml:space="preserve">             Обеспечение мер противопожарной безопасности</t>
  </si>
  <si>
    <t>0230102015</t>
  </si>
  <si>
    <t xml:space="preserve">  Подпрограмма "Организация и содержание мест захоронения"</t>
  </si>
  <si>
    <t>0240000000</t>
  </si>
  <si>
    <t xml:space="preserve">      Основное мероприятие "Организация и содержание мест захоронения"</t>
  </si>
  <si>
    <t>0240100000</t>
  </si>
  <si>
    <t xml:space="preserve">     Содержание мест захоронения</t>
  </si>
  <si>
    <t>0240102017</t>
  </si>
  <si>
    <t xml:space="preserve">     Подпрограмма "Прочие мероприятия по благоустройству"</t>
  </si>
  <si>
    <t>0250000000</t>
  </si>
  <si>
    <t xml:space="preserve">     Основное мероприятие "Организация прочих мероприятий по благоустройству населенных пунктов"</t>
  </si>
  <si>
    <t>0250100000</t>
  </si>
  <si>
    <t xml:space="preserve">              Прочие мероприятия по благоустройству и озеленению населенных пунктов</t>
  </si>
  <si>
    <t>0250102019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</si>
  <si>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</si>
  <si>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</si>
  <si>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</si>
  <si>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</si>
  <si>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</si>
  <si>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</si>
  <si>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 xml:space="preserve">              Организация обеспечения теплоснабжения</t>
  </si>
  <si>
    <t>0330102029</t>
  </si>
  <si>
    <t xml:space="preserve">              Организация обеспечения водоснабжения и водоотведения</t>
  </si>
  <si>
    <t>0330102030</t>
  </si>
  <si>
    <t xml:space="preserve">              Организация технического обслуживания и текущего ремонта систем газоснабжения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</si>
  <si>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</si>
  <si>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</si>
  <si>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</si>
  <si>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 xml:space="preserve">              Субсидии на возмещение убытков, возникающих при обеспечении жителей услугами бытового обслуживания</t>
  </si>
  <si>
    <t>0330206001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</si>
  <si>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</si>
  <si>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</si>
  <si>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</si>
  <si>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</si>
  <si>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</si>
  <si>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041F000000</t>
  </si>
  <si>
    <t xml:space="preserve">      Федеральный проект "Формирование комфортной городской среды"</t>
  </si>
  <si>
    <t>041F200000</t>
  </si>
  <si>
    <t xml:space="preserve">  Обеспечение мероприятий по формированию современной городской среды</t>
  </si>
  <si>
    <t>041F255550</t>
  </si>
  <si>
    <t xml:space="preserve">    Муниципальная программа Савинского городского поселения "Развитие экономического потенциала Савинского городского поселения"</t>
  </si>
  <si>
    <t>0700000000</t>
  </si>
  <si>
    <t xml:space="preserve">      Подпрограмма "Развитие малого и среднего предпринимательства в Савинском городском поселении"</t>
  </si>
  <si>
    <t>0720000000</t>
  </si>
  <si>
    <t xml:space="preserve">        Основное мероприятие "Поддержка начинающих субъектов малого и среднего предпринимательства"</t>
  </si>
  <si>
    <t>0720200000</t>
  </si>
  <si>
    <t xml:space="preserve">     Перечисления другим бюджетам бюджетной системы Российской Федерации</t>
  </si>
  <si>
    <t>0720208815</t>
  </si>
  <si>
    <t xml:space="preserve">         Основное мероприятие "Поддержка субъектов малого и среднего предпринимательства, занимающихся социально значимыми видами деятельности "</t>
  </si>
  <si>
    <t>0720400000</t>
  </si>
  <si>
    <t xml:space="preserve">   Государственная поддержка субъектов малого и среднего предпринимательства</t>
  </si>
  <si>
    <t>07204S5272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</si>
  <si>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</si>
  <si>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</si>
  <si>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</si>
  <si>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</si>
  <si>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</si>
  <si>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</si>
  <si>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</si>
  <si>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</si>
  <si>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</si>
  <si>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</si>
  <si>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</si>
  <si>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</si>
  <si>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Публикации в районных, региональных и республиканских средствах массовой информации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</si>
  <si>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</si>
  <si>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</si>
  <si>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</si>
  <si>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</si>
  <si>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</si>
  <si>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</si>
  <si>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</si>
  <si>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</si>
  <si>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</si>
  <si>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Изготовление технической документации на недвижимое имущество Савинского городского поселения</t>
  </si>
  <si>
    <t>1210102070</t>
  </si>
  <si>
    <t xml:space="preserve">   Оценка рыночной стоимости муниципального имущества, размера платы за право заключения договоров аренды,безвозмездного пользования муниципального имущества</t>
  </si>
  <si>
    <t>1210102071</t>
  </si>
  <si>
    <t xml:space="preserve">        Обеспечение сохранности и содержание имущества казны Савинского городского поселения</t>
  </si>
  <si>
    <t>1210102074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</si>
  <si>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</si>
  <si>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</si>
  <si>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Основное мероприятие "Управление и распоряжение земельными ресурсами"</t>
  </si>
  <si>
    <t>1220100000</t>
  </si>
  <si>
    <t xml:space="preserve">       Кадастровые работы для осуществления кадастрового учета и изготовления технической документации</t>
  </si>
  <si>
    <t>1220102044</t>
  </si>
  <si>
    <t xml:space="preserve">        Оценка рыночной стоимости земельных участков, размера платы за право заключения договоров аренды</t>
  </si>
  <si>
    <t>1220102073</t>
  </si>
  <si>
    <t xml:space="preserve">     Муниципальная программа Савинского городского поселения "Социальная поддержка граждан в Савинском городском поселении"</t>
  </si>
  <si>
    <t>1700000000</t>
  </si>
  <si>
    <t xml:space="preserve">      Подпрограмма "Повышение качества жизни граждан пожилого возраста Савинского городского поселения"</t>
  </si>
  <si>
    <t>1720000000</t>
  </si>
  <si>
    <t xml:space="preserve">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</si>
  <si>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</si>
  <si>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</si>
  <si>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</si>
  <si>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</si>
  <si>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</si>
  <si>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Непрограммные направления деятельности органов местного самоуправления Савинского городского поселения</t>
  </si>
  <si>
    <t>4000000000</t>
  </si>
  <si>
    <t>Иные непрограммные мероприятия</t>
  </si>
  <si>
    <t>4090000000</t>
  </si>
  <si>
    <t xml:space="preserve">     Проведение выборов в представительный орган Савинского городского поселения</t>
  </si>
  <si>
    <t>4090009006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</si>
  <si>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</si>
  <si>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</si>
  <si>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</si>
  <si>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</si>
  <si>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 xml:space="preserve">      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</si>
  <si>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</si>
  <si>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   Обслуживание муниципального долга Савинского городского поселения</t>
  </si>
  <si>
    <t xml:space="preserve">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</si>
  <si>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 xml:space="preserve">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</si>
  <si>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 xml:space="preserve">    Осуществление полномочий в сфере профилактики правонарушений</t>
  </si>
  <si>
    <t>4190008814</t>
  </si>
  <si>
    <t xml:space="preserve">    Предоставление социальных выплат молодым семьям на приобретение (строительство) жилого помещения</t>
  </si>
  <si>
    <t>41900L4970</t>
  </si>
  <si>
    <t xml:space="preserve">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</si>
  <si>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41900S3100</t>
  </si>
  <si>
    <t xml:space="preserve">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</si>
  <si>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</si>
  <si>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</si>
  <si>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Составление (изменений) списков кандидатов в прияжные заседатели федеральных судов общей юрисдикции в Российской Федерации </t>
  </si>
  <si>
    <t>4290051200</t>
  </si>
  <si>
    <t xml:space="preserve">    Наказы избирателей депутатам Ивановской областной Думы</t>
  </si>
  <si>
    <t>4300000000</t>
  </si>
  <si>
    <t>4390000000</t>
  </si>
  <si>
    <t xml:space="preserve">       Укрепление материально-технической базы муниципальных учреждений культуры Ивановской области, за счет средств местного бюджета</t>
  </si>
  <si>
    <t>43900S1980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</si>
  <si>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</si>
  <si>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</si>
  <si>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</si>
  <si>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</si>
  <si>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 xml:space="preserve">   Осуществление первичного воинского учета на территориях, где отсутствуют военные комиссариаты</t>
  </si>
  <si>
    <t>4490051180</t>
  </si>
  <si>
    <t>ВСЕГО РАСХОДОВ ПО НЕПРОГРАММНЫМ НАПРАВЛЕНИЯМ ДЕЯТЕЛЬНОСТИ</t>
  </si>
  <si>
    <t>Всего расходов: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</si>
</sst>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0.0"/>
    <numFmt numFmtId="168" formatCode="#,##0.0"/>
    <numFmt numFmtId="169" formatCode="0"/>
    <numFmt numFmtId="170" formatCode="0.00"/>
  </numFmts>
  <fonts count="1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0">
      <alignment wrapText="1"/>
      <protection/>
    </xf>
    <xf numFmtId="164" fontId="2" fillId="0" borderId="0">
      <alignment/>
      <protection/>
    </xf>
    <xf numFmtId="164" fontId="3" fillId="0" borderId="0">
      <alignment horizontal="center"/>
      <protection/>
    </xf>
    <xf numFmtId="164" fontId="2" fillId="0" borderId="0">
      <alignment horizontal="right"/>
      <protection/>
    </xf>
    <xf numFmtId="164" fontId="2" fillId="2" borderId="1">
      <alignment/>
      <protection/>
    </xf>
    <xf numFmtId="164" fontId="2" fillId="0" borderId="2">
      <alignment horizontal="center" vertical="center" wrapText="1"/>
      <protection/>
    </xf>
    <xf numFmtId="164" fontId="2" fillId="2" borderId="3">
      <alignment/>
      <protection/>
    </xf>
    <xf numFmtId="164" fontId="2" fillId="2" borderId="0">
      <alignment shrinkToFit="1"/>
      <protection/>
    </xf>
    <xf numFmtId="164" fontId="4" fillId="0" borderId="3">
      <alignment horizontal="right"/>
      <protection/>
    </xf>
    <xf numFmtId="165" fontId="4" fillId="3" borderId="3">
      <alignment horizontal="right" vertical="top" shrinkToFit="1"/>
      <protection/>
    </xf>
    <xf numFmtId="165" fontId="4" fillId="4" borderId="3">
      <alignment horizontal="right" vertical="top" shrinkToFit="1"/>
      <protection/>
    </xf>
    <xf numFmtId="164" fontId="2" fillId="0" borderId="0">
      <alignment horizontal="left" wrapText="1"/>
      <protection/>
    </xf>
    <xf numFmtId="164" fontId="4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5" fontId="4" fillId="3" borderId="2">
      <alignment horizontal="right" vertical="top" shrinkToFit="1"/>
      <protection/>
    </xf>
    <xf numFmtId="165" fontId="4" fillId="4" borderId="2">
      <alignment horizontal="right" vertical="top" shrinkToFit="1"/>
      <protection/>
    </xf>
    <xf numFmtId="164" fontId="2" fillId="2" borderId="4">
      <alignment/>
      <protection/>
    </xf>
    <xf numFmtId="164" fontId="2" fillId="2" borderId="4">
      <alignment horizontal="center"/>
      <protection/>
    </xf>
    <xf numFmtId="165" fontId="4" fillId="0" borderId="2">
      <alignment horizontal="right" vertical="top" shrinkToFit="1"/>
      <protection/>
    </xf>
    <xf numFmtId="166" fontId="2" fillId="0" borderId="2">
      <alignment horizontal="left" vertical="top" wrapText="1" indent="2"/>
      <protection/>
    </xf>
    <xf numFmtId="165" fontId="2" fillId="0" borderId="2">
      <alignment horizontal="right" vertical="top" shrinkToFit="1"/>
      <protection/>
    </xf>
    <xf numFmtId="164" fontId="2" fillId="2" borderId="4">
      <alignment shrinkToFit="1"/>
      <protection/>
    </xf>
    <xf numFmtId="164" fontId="2" fillId="2" borderId="3">
      <alignment horizontal="center"/>
      <protection/>
    </xf>
  </cellStyleXfs>
  <cellXfs count="7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vertical="top"/>
      <protection locked="0"/>
    </xf>
    <xf numFmtId="164" fontId="6" fillId="0" borderId="0" xfId="28" applyNumberFormat="1" applyFont="1" applyBorder="1" applyAlignment="1" applyProtection="1">
      <alignment horizontal="center" wrapText="1"/>
      <protection locked="0"/>
    </xf>
    <xf numFmtId="164" fontId="3" fillId="0" borderId="0" xfId="28" applyNumberFormat="1" applyBorder="1" applyProtection="1">
      <alignment horizontal="center"/>
      <protection/>
    </xf>
    <xf numFmtId="164" fontId="7" fillId="0" borderId="0" xfId="29" applyNumberFormat="1" applyFont="1" applyBorder="1" applyProtection="1">
      <alignment horizontal="right"/>
      <protection/>
    </xf>
    <xf numFmtId="164" fontId="8" fillId="0" borderId="0" xfId="0" applyFont="1" applyAlignment="1" applyProtection="1">
      <alignment horizontal="right" vertical="top"/>
      <protection locked="0"/>
    </xf>
    <xf numFmtId="164" fontId="9" fillId="0" borderId="2" xfId="31" applyNumberFormat="1" applyFont="1" applyBorder="1" applyAlignment="1" applyProtection="1">
      <alignment horizontal="center" vertical="center" wrapText="1"/>
      <protection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 applyProtection="1">
      <alignment horizontal="center" vertical="center" wrapText="1"/>
      <protection locked="0"/>
    </xf>
    <xf numFmtId="164" fontId="10" fillId="0" borderId="2" xfId="0" applyFont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center" vertical="top" wrapText="1"/>
      <protection locked="0"/>
    </xf>
    <xf numFmtId="164" fontId="9" fillId="5" borderId="2" xfId="38" applyNumberFormat="1" applyFont="1" applyFill="1" applyBorder="1" applyAlignment="1" applyProtection="1">
      <alignment horizontal="justify" vertical="top" wrapText="1"/>
      <protection/>
    </xf>
    <xf numFmtId="166" fontId="9" fillId="5" borderId="2" xfId="47" applyNumberFormat="1" applyFont="1" applyFill="1" applyBorder="1" applyProtection="1">
      <alignment horizontal="center" vertical="top" shrinkToFit="1"/>
      <protection/>
    </xf>
    <xf numFmtId="165" fontId="9" fillId="5" borderId="2" xfId="50" applyNumberFormat="1" applyFont="1" applyFill="1" applyBorder="1" applyProtection="1">
      <alignment horizontal="right" vertical="top" shrinkToFit="1"/>
      <protection/>
    </xf>
    <xf numFmtId="167" fontId="11" fillId="0" borderId="2" xfId="0" applyNumberFormat="1" applyFont="1" applyBorder="1" applyAlignment="1" applyProtection="1">
      <alignment vertical="top"/>
      <protection locked="0"/>
    </xf>
    <xf numFmtId="164" fontId="7" fillId="5" borderId="2" xfId="38" applyNumberFormat="1" applyFont="1" applyFill="1" applyBorder="1" applyAlignment="1" applyProtection="1">
      <alignment horizontal="justify" vertical="top" wrapText="1"/>
      <protection/>
    </xf>
    <xf numFmtId="166" fontId="7" fillId="5" borderId="2" xfId="47" applyNumberFormat="1" applyFont="1" applyFill="1" applyBorder="1" applyProtection="1">
      <alignment horizontal="center" vertical="top" shrinkToFit="1"/>
      <protection/>
    </xf>
    <xf numFmtId="165" fontId="7" fillId="5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Border="1" applyAlignment="1" applyProtection="1">
      <alignment vertical="top"/>
      <protection locked="0"/>
    </xf>
    <xf numFmtId="164" fontId="12" fillId="0" borderId="2" xfId="0" applyFont="1" applyBorder="1" applyAlignment="1" applyProtection="1">
      <alignment/>
      <protection locked="0"/>
    </xf>
    <xf numFmtId="165" fontId="12" fillId="0" borderId="2" xfId="0" applyNumberFormat="1" applyFont="1" applyBorder="1" applyAlignment="1" applyProtection="1">
      <alignment vertical="top"/>
      <protection locked="0"/>
    </xf>
    <xf numFmtId="167" fontId="12" fillId="0" borderId="2" xfId="0" applyNumberFormat="1" applyFont="1" applyBorder="1" applyAlignment="1" applyProtection="1">
      <alignment vertical="top"/>
      <protection locked="0"/>
    </xf>
    <xf numFmtId="165" fontId="9" fillId="5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Border="1" applyAlignment="1" applyProtection="1">
      <alignment/>
      <protection locked="0"/>
    </xf>
    <xf numFmtId="164" fontId="9" fillId="0" borderId="2" xfId="38" applyNumberFormat="1" applyFont="1" applyAlignment="1" applyProtection="1">
      <alignment horizontal="justify" vertical="top" wrapText="1"/>
      <protection/>
    </xf>
    <xf numFmtId="164" fontId="7" fillId="0" borderId="2" xfId="46" applyNumberFormat="1" applyFont="1" applyAlignment="1" applyProtection="1">
      <alignment horizontal="justify" vertical="top" wrapText="1"/>
      <protection/>
    </xf>
    <xf numFmtId="165" fontId="7" fillId="5" borderId="2" xfId="50" applyNumberFormat="1" applyFont="1" applyFill="1" applyBorder="1" applyProtection="1">
      <alignment horizontal="right" vertical="top" shrinkToFit="1"/>
      <protection/>
    </xf>
    <xf numFmtId="165" fontId="7" fillId="0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Fill="1" applyBorder="1" applyAlignment="1" applyProtection="1">
      <alignment vertical="top"/>
      <protection locked="0"/>
    </xf>
    <xf numFmtId="165" fontId="12" fillId="0" borderId="2" xfId="0" applyNumberFormat="1" applyFont="1" applyFill="1" applyBorder="1" applyAlignment="1" applyProtection="1">
      <alignment vertical="top"/>
      <protection locked="0"/>
    </xf>
    <xf numFmtId="167" fontId="12" fillId="5" borderId="2" xfId="0" applyNumberFormat="1" applyFont="1" applyFill="1" applyBorder="1" applyAlignment="1" applyProtection="1">
      <alignment vertical="top"/>
      <protection locked="0"/>
    </xf>
    <xf numFmtId="165" fontId="7" fillId="0" borderId="3" xfId="36" applyFont="1" applyFill="1" applyAlignment="1" applyProtection="1">
      <alignment vertical="top" wrapText="1" shrinkToFit="1"/>
      <protection/>
    </xf>
    <xf numFmtId="164" fontId="9" fillId="0" borderId="2" xfId="38" applyNumberFormat="1" applyFont="1" applyBorder="1" applyAlignment="1" applyProtection="1">
      <alignment horizontal="justify" vertical="top" wrapText="1"/>
      <protection/>
    </xf>
    <xf numFmtId="166" fontId="9" fillId="0" borderId="2" xfId="47" applyNumberFormat="1" applyFont="1" applyBorder="1" applyProtection="1">
      <alignment horizontal="center" vertical="top" shrinkToFit="1"/>
      <protection/>
    </xf>
    <xf numFmtId="164" fontId="9" fillId="0" borderId="5" xfId="38" applyNumberFormat="1" applyFont="1" applyBorder="1" applyAlignment="1" applyProtection="1">
      <alignment horizontal="justify" vertical="top" wrapText="1"/>
      <protection/>
    </xf>
    <xf numFmtId="166" fontId="9" fillId="0" borderId="5" xfId="47" applyNumberFormat="1" applyFont="1" applyBorder="1" applyProtection="1">
      <alignment horizontal="center" vertical="top" shrinkToFit="1"/>
      <protection/>
    </xf>
    <xf numFmtId="166" fontId="9" fillId="0" borderId="2" xfId="47" applyNumberFormat="1" applyFont="1" applyProtection="1">
      <alignment horizontal="center" vertical="top" shrinkToFit="1"/>
      <protection/>
    </xf>
    <xf numFmtId="164" fontId="9" fillId="0" borderId="2" xfId="42" applyNumberFormat="1" applyFont="1" applyAlignment="1" applyProtection="1">
      <alignment horizontal="justify" vertical="top" wrapText="1"/>
      <protection/>
    </xf>
    <xf numFmtId="166" fontId="9" fillId="5" borderId="2" xfId="47" applyNumberFormat="1" applyFont="1" applyFill="1" applyProtection="1">
      <alignment horizontal="center" vertical="top" shrinkToFit="1"/>
      <protection/>
    </xf>
    <xf numFmtId="164" fontId="7" fillId="0" borderId="2" xfId="42" applyNumberFormat="1" applyFont="1" applyAlignment="1" applyProtection="1">
      <alignment horizontal="justify" vertical="top" wrapText="1"/>
      <protection/>
    </xf>
    <xf numFmtId="166" fontId="7" fillId="5" borderId="2" xfId="47" applyNumberFormat="1" applyFont="1" applyFill="1" applyProtection="1">
      <alignment horizontal="center" vertical="top" shrinkToFit="1"/>
      <protection/>
    </xf>
    <xf numFmtId="165" fontId="7" fillId="0" borderId="2" xfId="50" applyNumberFormat="1" applyFont="1" applyFill="1" applyBorder="1" applyProtection="1">
      <alignment horizontal="right" vertical="top" shrinkToFit="1"/>
      <protection/>
    </xf>
    <xf numFmtId="164" fontId="9" fillId="5" borderId="6" xfId="37" applyNumberFormat="1" applyFont="1" applyFill="1" applyBorder="1" applyAlignment="1" applyProtection="1">
      <alignment horizontal="justify" vertical="top" wrapText="1"/>
      <protection/>
    </xf>
    <xf numFmtId="165" fontId="9" fillId="0" borderId="2" xfId="50" applyNumberFormat="1" applyFont="1" applyFill="1" applyBorder="1" applyProtection="1">
      <alignment horizontal="right" vertical="top" shrinkToFit="1"/>
      <protection/>
    </xf>
    <xf numFmtId="164" fontId="9" fillId="0" borderId="6" xfId="37" applyNumberFormat="1" applyFont="1" applyFill="1" applyBorder="1" applyAlignment="1" applyProtection="1">
      <alignment horizontal="justify" vertical="top" wrapText="1"/>
      <protection/>
    </xf>
    <xf numFmtId="164" fontId="7" fillId="0" borderId="6" xfId="37" applyNumberFormat="1" applyFont="1" applyFill="1" applyBorder="1" applyAlignment="1" applyProtection="1">
      <alignment horizontal="justify" vertical="top" wrapText="1"/>
      <protection/>
    </xf>
    <xf numFmtId="165" fontId="7" fillId="0" borderId="3" xfId="36" applyFont="1" applyFill="1" applyAlignment="1" applyProtection="1">
      <alignment horizontal="justify" vertical="top" wrapText="1" shrinkToFit="1"/>
      <protection/>
    </xf>
    <xf numFmtId="164" fontId="7" fillId="5" borderId="2" xfId="37" applyNumberFormat="1" applyFont="1" applyFill="1" applyBorder="1" applyAlignment="1" applyProtection="1">
      <alignment horizontal="justify" vertical="top" wrapText="1"/>
      <protection/>
    </xf>
    <xf numFmtId="166" fontId="7" fillId="5" borderId="7" xfId="47" applyNumberFormat="1" applyFont="1" applyFill="1" applyBorder="1" applyProtection="1">
      <alignment horizontal="center" vertical="top" shrinkToFit="1"/>
      <protection/>
    </xf>
    <xf numFmtId="164" fontId="9" fillId="0" borderId="2" xfId="47" applyNumberFormat="1" applyFont="1" applyBorder="1" applyAlignment="1" applyProtection="1">
      <alignment horizontal="left"/>
      <protection locked="0"/>
    </xf>
    <xf numFmtId="164" fontId="9" fillId="0" borderId="2" xfId="47" applyNumberFormat="1" applyFont="1" applyBorder="1" applyAlignment="1">
      <alignment horizontal="left"/>
      <protection/>
    </xf>
    <xf numFmtId="168" fontId="7" fillId="5" borderId="2" xfId="50" applyNumberFormat="1" applyFont="1" applyFill="1" applyBorder="1" applyProtection="1">
      <alignment horizontal="right" vertical="top" shrinkToFit="1"/>
      <protection/>
    </xf>
    <xf numFmtId="168" fontId="7" fillId="5" borderId="2" xfId="50" applyNumberFormat="1" applyFont="1" applyFill="1" applyBorder="1" applyProtection="1">
      <alignment horizontal="right" vertical="top" shrinkToFit="1"/>
      <protection/>
    </xf>
    <xf numFmtId="164" fontId="9" fillId="0" borderId="2" xfId="47" applyNumberFormat="1" applyFont="1" applyBorder="1" applyAlignment="1" applyProtection="1">
      <alignment horizontal="justify"/>
      <protection locked="0"/>
    </xf>
    <xf numFmtId="166" fontId="9" fillId="5" borderId="2" xfId="47" applyNumberFormat="1" applyFont="1" applyFill="1" applyBorder="1" applyAlignment="1" applyProtection="1">
      <alignment horizontal="center" vertical="top" shrinkToFit="1"/>
      <protection/>
    </xf>
    <xf numFmtId="168" fontId="9" fillId="5" borderId="2" xfId="50" applyNumberFormat="1" applyFont="1" applyFill="1" applyBorder="1" applyProtection="1">
      <alignment horizontal="right" vertical="top" shrinkToFit="1"/>
      <protection/>
    </xf>
    <xf numFmtId="166" fontId="9" fillId="0" borderId="2" xfId="47" applyNumberFormat="1" applyFont="1" applyBorder="1" applyAlignment="1">
      <alignment horizontal="center" vertical="top" shrinkToFit="1"/>
      <protection/>
    </xf>
    <xf numFmtId="166" fontId="9" fillId="0" borderId="2" xfId="48" applyNumberFormat="1" applyFont="1" applyProtection="1">
      <alignment horizontal="center" vertical="top" shrinkToFit="1"/>
      <protection/>
    </xf>
    <xf numFmtId="164" fontId="7" fillId="5" borderId="2" xfId="37" applyNumberFormat="1" applyFont="1" applyFill="1" applyBorder="1" applyAlignment="1" applyProtection="1">
      <alignment vertical="top" wrapText="1"/>
      <protection/>
    </xf>
    <xf numFmtId="169" fontId="7" fillId="5" borderId="2" xfId="47" applyNumberFormat="1" applyFont="1" applyFill="1" applyProtection="1">
      <alignment horizontal="center" vertical="top" shrinkToFit="1"/>
      <protection/>
    </xf>
    <xf numFmtId="169" fontId="7" fillId="0" borderId="2" xfId="47" applyNumberFormat="1" applyFont="1" applyFill="1" applyProtection="1">
      <alignment horizontal="center" vertical="top" shrinkToFit="1"/>
      <protection/>
    </xf>
    <xf numFmtId="164" fontId="7" fillId="0" borderId="2" xfId="45" applyNumberFormat="1" applyFont="1" applyAlignment="1" applyProtection="1">
      <alignment horizontal="justify" vertical="top" wrapText="1"/>
      <protection/>
    </xf>
    <xf numFmtId="166" fontId="7" fillId="0" borderId="2" xfId="48" applyNumberFormat="1" applyFont="1" applyProtection="1">
      <alignment horizontal="center" vertical="top" shrinkToFit="1"/>
      <protection/>
    </xf>
    <xf numFmtId="164" fontId="7" fillId="5" borderId="2" xfId="45" applyNumberFormat="1" applyFont="1" applyFill="1" applyAlignment="1" applyProtection="1">
      <alignment horizontal="justify" vertical="top" wrapText="1"/>
      <protection/>
    </xf>
    <xf numFmtId="166" fontId="7" fillId="5" borderId="2" xfId="48" applyNumberFormat="1" applyFont="1" applyFill="1" applyProtection="1">
      <alignment horizontal="center" vertical="top" shrinkToFit="1"/>
      <protection/>
    </xf>
    <xf numFmtId="164" fontId="12" fillId="5" borderId="2" xfId="0" applyFont="1" applyFill="1" applyBorder="1" applyAlignment="1" applyProtection="1">
      <alignment/>
      <protection locked="0"/>
    </xf>
    <xf numFmtId="170" fontId="12" fillId="5" borderId="2" xfId="0" applyNumberFormat="1" applyFont="1" applyFill="1" applyBorder="1" applyAlignment="1" applyProtection="1">
      <alignment horizontal="right" vertical="top"/>
      <protection locked="0"/>
    </xf>
    <xf numFmtId="164" fontId="9" fillId="0" borderId="2" xfId="45" applyNumberFormat="1" applyFont="1" applyAlignment="1" applyProtection="1">
      <alignment horizontal="justify" vertical="top" wrapText="1"/>
      <protection/>
    </xf>
    <xf numFmtId="170" fontId="12" fillId="0" borderId="2" xfId="0" applyNumberFormat="1" applyFont="1" applyBorder="1" applyAlignment="1" applyProtection="1">
      <alignment horizontal="right" vertical="top"/>
      <protection locked="0"/>
    </xf>
    <xf numFmtId="164" fontId="9" fillId="5" borderId="0" xfId="34" applyNumberFormat="1" applyFont="1" applyFill="1" applyBorder="1" applyProtection="1">
      <alignment horizontal="right"/>
      <protection/>
    </xf>
    <xf numFmtId="165" fontId="9" fillId="5" borderId="0" xfId="35" applyNumberFormat="1" applyFont="1" applyFill="1" applyBorder="1" applyProtection="1">
      <alignment horizontal="right" vertical="top" shrinkToFit="1"/>
      <protection/>
    </xf>
    <xf numFmtId="167" fontId="11" fillId="0" borderId="0" xfId="0" applyNumberFormat="1" applyFont="1" applyBorder="1" applyAlignment="1" applyProtection="1">
      <alignment vertical="top"/>
      <protection locked="0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4 10" xfId="39"/>
    <cellStyle name="xl34 11" xfId="40"/>
    <cellStyle name="xl34 12" xfId="41"/>
    <cellStyle name="xl34 13" xfId="42"/>
    <cellStyle name="xl34 4" xfId="43"/>
    <cellStyle name="xl34 7" xfId="44"/>
    <cellStyle name="xl34 8" xfId="45"/>
    <cellStyle name="xl34 9" xfId="46"/>
    <cellStyle name="xl35" xfId="47"/>
    <cellStyle name="xl35 10" xfId="48"/>
    <cellStyle name="xl35 8" xfId="49"/>
    <cellStyle name="xl36" xfId="50"/>
    <cellStyle name="xl37" xfId="51"/>
    <cellStyle name="xl38" xfId="52"/>
    <cellStyle name="xl39" xfId="53"/>
    <cellStyle name="xl40" xfId="54"/>
    <cellStyle name="xl41" xfId="55"/>
    <cellStyle name="xl42" xfId="56"/>
    <cellStyle name="xl43" xfId="57"/>
    <cellStyle name="xl44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112"/>
  <sheetViews>
    <sheetView tabSelected="1" zoomScale="88" zoomScaleNormal="88" workbookViewId="0" topLeftCell="A28">
      <selection activeCell="F34" sqref="F34"/>
    </sheetView>
  </sheetViews>
  <sheetFormatPr defaultColWidth="9.140625" defaultRowHeight="15" outlineLevelRow="6"/>
  <cols>
    <col min="1" max="1" width="40.00390625" style="1" customWidth="1"/>
    <col min="2" max="2" width="13.421875" style="1" customWidth="1"/>
    <col min="3" max="3" width="14.28125" style="1" customWidth="1"/>
    <col min="4" max="4" width="15.140625" style="1" customWidth="1"/>
    <col min="5" max="5" width="11.57421875" style="1" customWidth="1"/>
    <col min="6" max="6" width="12.28125" style="1" customWidth="1"/>
    <col min="7" max="7" width="13.7109375" style="1" customWidth="1"/>
    <col min="8" max="8" width="14.57421875" style="1" customWidth="1"/>
    <col min="9" max="9" width="12.57421875" style="1" customWidth="1"/>
    <col min="10" max="10" width="12.421875" style="1" customWidth="1"/>
    <col min="11" max="11" width="9.140625" style="2" customWidth="1"/>
    <col min="12" max="16384" width="9.140625" style="1" customWidth="1"/>
  </cols>
  <sheetData>
    <row r="1" spans="1:1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5" ht="15.75" customHeight="1">
      <c r="A2" s="4"/>
      <c r="B2" s="4"/>
      <c r="C2" s="4"/>
      <c r="D2" s="4"/>
      <c r="E2" s="4"/>
    </row>
    <row r="3" spans="1:11" ht="19.5" customHeight="1">
      <c r="A3" s="5"/>
      <c r="B3" s="5"/>
      <c r="C3" s="5"/>
      <c r="D3" s="5"/>
      <c r="E3" s="5"/>
      <c r="K3" s="6" t="s">
        <v>1</v>
      </c>
    </row>
    <row r="4" spans="1:11" ht="18.75" customHeight="1">
      <c r="A4" s="7" t="s">
        <v>2</v>
      </c>
      <c r="B4" s="7" t="s">
        <v>3</v>
      </c>
      <c r="C4" s="8" t="s">
        <v>4</v>
      </c>
      <c r="D4" s="8" t="s">
        <v>5</v>
      </c>
      <c r="E4" s="8"/>
      <c r="F4" s="8"/>
      <c r="G4" s="9" t="s">
        <v>6</v>
      </c>
      <c r="H4" s="10" t="s">
        <v>5</v>
      </c>
      <c r="I4" s="10"/>
      <c r="J4" s="10"/>
      <c r="K4" s="11" t="s">
        <v>7</v>
      </c>
    </row>
    <row r="5" spans="1:11" ht="39" customHeight="1">
      <c r="A5" s="7"/>
      <c r="B5" s="7"/>
      <c r="C5" s="8"/>
      <c r="D5" s="8" t="s">
        <v>8</v>
      </c>
      <c r="E5" s="8" t="s">
        <v>9</v>
      </c>
      <c r="F5" s="8" t="s">
        <v>10</v>
      </c>
      <c r="G5" s="9"/>
      <c r="H5" s="8" t="s">
        <v>8</v>
      </c>
      <c r="I5" s="8" t="s">
        <v>9</v>
      </c>
      <c r="J5" s="8" t="s">
        <v>10</v>
      </c>
      <c r="K5" s="11"/>
    </row>
    <row r="6" spans="1:11" ht="62.25" customHeight="1" outlineLevel="1">
      <c r="A6" s="12" t="s">
        <v>11</v>
      </c>
      <c r="B6" s="13" t="s">
        <v>12</v>
      </c>
      <c r="C6" s="14">
        <f>SUM(C7+C13+C20+C26)</f>
        <v>19218422.81</v>
      </c>
      <c r="D6" s="14">
        <f>SUM(D7+D13+D20+D26)</f>
        <v>0</v>
      </c>
      <c r="E6" s="14">
        <f>SUM(E7+E13+E20+E26)</f>
        <v>5516622</v>
      </c>
      <c r="F6" s="14">
        <f>SUM(F7+F13+F20+F26)</f>
        <v>13701800.81</v>
      </c>
      <c r="G6" s="14">
        <f>SUM(G7+G13+G20+G26)</f>
        <v>4398433.49</v>
      </c>
      <c r="H6" s="14">
        <f>SUM(H7+H13+H20+H26)</f>
        <v>0</v>
      </c>
      <c r="I6" s="14">
        <f>SUM(I7+I13+I20+I26)</f>
        <v>1372731.04</v>
      </c>
      <c r="J6" s="14">
        <f>SUM(J7+J13+J20+J26)</f>
        <v>3025702.45</v>
      </c>
      <c r="K6" s="15">
        <f aca="true" t="shared" si="0" ref="K6:K49">SUM(G6/C6*100)</f>
        <v>22.88654762924326</v>
      </c>
    </row>
    <row r="7" spans="1:11" ht="31.5" customHeight="1" outlineLevel="2">
      <c r="A7" s="12" t="s">
        <v>13</v>
      </c>
      <c r="B7" s="13" t="s">
        <v>14</v>
      </c>
      <c r="C7" s="14">
        <f>SUM(C8)</f>
        <v>10892143.86</v>
      </c>
      <c r="D7" s="14">
        <f>SUM(D8)</f>
        <v>0</v>
      </c>
      <c r="E7" s="14">
        <f>SUM(E8)</f>
        <v>3164231</v>
      </c>
      <c r="F7" s="14">
        <f>SUM(F8)</f>
        <v>7727912.86</v>
      </c>
      <c r="G7" s="14">
        <f>SUM(G8)</f>
        <v>2465122.81</v>
      </c>
      <c r="H7" s="14">
        <f>SUM(H8)</f>
        <v>0</v>
      </c>
      <c r="I7" s="14">
        <f>SUM(I8)</f>
        <v>790975.93</v>
      </c>
      <c r="J7" s="14">
        <f>SUM(J8)</f>
        <v>1674146.8800000001</v>
      </c>
      <c r="K7" s="15">
        <f t="shared" si="0"/>
        <v>22.63211762243471</v>
      </c>
    </row>
    <row r="8" spans="1:11" ht="45" customHeight="1" outlineLevel="4">
      <c r="A8" s="12" t="s">
        <v>15</v>
      </c>
      <c r="B8" s="13" t="s">
        <v>16</v>
      </c>
      <c r="C8" s="14">
        <f>SUM(C9:C12)</f>
        <v>10892143.86</v>
      </c>
      <c r="D8" s="14">
        <f>SUM(D9:D12)</f>
        <v>0</v>
      </c>
      <c r="E8" s="14">
        <f>SUM(E9:E12)</f>
        <v>3164231</v>
      </c>
      <c r="F8" s="14">
        <f>SUM(F9:F12)</f>
        <v>7727912.86</v>
      </c>
      <c r="G8" s="14">
        <f>SUM(G9:G12)</f>
        <v>2465122.81</v>
      </c>
      <c r="H8" s="14">
        <f>SUM(H9:H12)</f>
        <v>0</v>
      </c>
      <c r="I8" s="14">
        <f>SUM(I9:I12)</f>
        <v>790975.93</v>
      </c>
      <c r="J8" s="14">
        <f>SUM(J9:J12)</f>
        <v>1674146.8800000001</v>
      </c>
      <c r="K8" s="15">
        <f t="shared" si="0"/>
        <v>22.63211762243471</v>
      </c>
    </row>
    <row r="9" spans="1:11" ht="48" customHeight="1" outlineLevel="6">
      <c r="A9" s="16" t="s">
        <v>17</v>
      </c>
      <c r="B9" s="17" t="s">
        <v>18</v>
      </c>
      <c r="C9" s="18">
        <f aca="true" t="shared" si="1" ref="C9:C12">SUM(D9:F9)</f>
        <v>7400173.86</v>
      </c>
      <c r="D9" s="18"/>
      <c r="E9" s="18"/>
      <c r="F9" s="18">
        <v>7400173.86</v>
      </c>
      <c r="G9" s="19">
        <f aca="true" t="shared" si="2" ref="G9:G12">SUM(H9:J9)</f>
        <v>1617046.1</v>
      </c>
      <c r="H9" s="20"/>
      <c r="I9" s="20"/>
      <c r="J9" s="21">
        <v>1617046.1</v>
      </c>
      <c r="K9" s="22">
        <f t="shared" si="0"/>
        <v>21.851460933108402</v>
      </c>
    </row>
    <row r="10" spans="1:11" ht="33.75" customHeight="1" outlineLevel="6">
      <c r="A10" s="16" t="s">
        <v>19</v>
      </c>
      <c r="B10" s="17" t="s">
        <v>20</v>
      </c>
      <c r="C10" s="18">
        <f t="shared" si="1"/>
        <v>161200</v>
      </c>
      <c r="D10" s="18"/>
      <c r="E10" s="18"/>
      <c r="F10" s="18">
        <v>161200</v>
      </c>
      <c r="G10" s="19">
        <f t="shared" si="2"/>
        <v>16000</v>
      </c>
      <c r="H10" s="20"/>
      <c r="I10" s="20"/>
      <c r="J10" s="21">
        <v>16000</v>
      </c>
      <c r="K10" s="22">
        <f t="shared" si="0"/>
        <v>9.925558312655088</v>
      </c>
    </row>
    <row r="11" spans="1:11" ht="81.75" customHeight="1" outlineLevel="6">
      <c r="A11" s="16" t="s">
        <v>21</v>
      </c>
      <c r="B11" s="17" t="s">
        <v>22</v>
      </c>
      <c r="C11" s="18">
        <f t="shared" si="1"/>
        <v>3164231</v>
      </c>
      <c r="D11" s="18"/>
      <c r="E11" s="18">
        <v>3164231</v>
      </c>
      <c r="F11" s="18"/>
      <c r="G11" s="19">
        <f t="shared" si="2"/>
        <v>790975.93</v>
      </c>
      <c r="H11" s="20"/>
      <c r="I11" s="21">
        <v>790975.93</v>
      </c>
      <c r="J11" s="21"/>
      <c r="K11" s="22">
        <f t="shared" si="0"/>
        <v>24.997414221654488</v>
      </c>
    </row>
    <row r="12" spans="1:11" ht="67.5" customHeight="1" outlineLevel="6">
      <c r="A12" s="16" t="s">
        <v>23</v>
      </c>
      <c r="B12" s="17" t="s">
        <v>24</v>
      </c>
      <c r="C12" s="18">
        <f t="shared" si="1"/>
        <v>166539</v>
      </c>
      <c r="D12" s="18"/>
      <c r="E12" s="18"/>
      <c r="F12" s="18">
        <v>166539</v>
      </c>
      <c r="G12" s="19">
        <f t="shared" si="2"/>
        <v>41100.78</v>
      </c>
      <c r="H12" s="20"/>
      <c r="I12" s="20"/>
      <c r="J12" s="21">
        <v>41100.78</v>
      </c>
      <c r="K12" s="22">
        <f t="shared" si="0"/>
        <v>24.679372399257833</v>
      </c>
    </row>
    <row r="13" spans="1:11" ht="45" customHeight="1" outlineLevel="2">
      <c r="A13" s="12" t="s">
        <v>25</v>
      </c>
      <c r="B13" s="13" t="s">
        <v>26</v>
      </c>
      <c r="C13" s="14">
        <f>SUM(C14)</f>
        <v>6305302.949999999</v>
      </c>
      <c r="D13" s="14">
        <f>SUM(D14)</f>
        <v>0</v>
      </c>
      <c r="E13" s="14">
        <f>SUM(E14)</f>
        <v>2352391</v>
      </c>
      <c r="F13" s="14">
        <f>SUM(F14)</f>
        <v>3952911.95</v>
      </c>
      <c r="G13" s="14">
        <f>SUM(G14)</f>
        <v>1427035.5499999998</v>
      </c>
      <c r="H13" s="23">
        <f>SUM(H14)</f>
        <v>0</v>
      </c>
      <c r="I13" s="23">
        <f>SUM(I14)</f>
        <v>581755.11</v>
      </c>
      <c r="J13" s="23">
        <f>SUM(J14)</f>
        <v>845280.44</v>
      </c>
      <c r="K13" s="15">
        <f t="shared" si="0"/>
        <v>22.632307461134758</v>
      </c>
    </row>
    <row r="14" spans="1:11" ht="44.25" customHeight="1" outlineLevel="4">
      <c r="A14" s="12" t="s">
        <v>27</v>
      </c>
      <c r="B14" s="13" t="s">
        <v>28</v>
      </c>
      <c r="C14" s="14">
        <f>SUM(C15:C19)</f>
        <v>6305302.949999999</v>
      </c>
      <c r="D14" s="14">
        <f>SUM(D15:D19)</f>
        <v>0</v>
      </c>
      <c r="E14" s="14">
        <f>SUM(E15:E19)</f>
        <v>2352391</v>
      </c>
      <c r="F14" s="14">
        <f>SUM(F15:F19)</f>
        <v>3952911.95</v>
      </c>
      <c r="G14" s="14">
        <f>SUM(G15:G19)</f>
        <v>1427035.5499999998</v>
      </c>
      <c r="H14" s="23">
        <f>SUM(H15:H19)</f>
        <v>0</v>
      </c>
      <c r="I14" s="23">
        <f>SUM(I15:I19)</f>
        <v>581755.11</v>
      </c>
      <c r="J14" s="23">
        <f>SUM(J15:J19)</f>
        <v>845280.44</v>
      </c>
      <c r="K14" s="15">
        <f t="shared" si="0"/>
        <v>22.632307461134758</v>
      </c>
    </row>
    <row r="15" spans="1:11" ht="45.75" customHeight="1" outlineLevel="6">
      <c r="A15" s="16" t="s">
        <v>29</v>
      </c>
      <c r="B15" s="17" t="s">
        <v>30</v>
      </c>
      <c r="C15" s="18">
        <f aca="true" t="shared" si="3" ref="C15:C19">SUM(D15:F15)</f>
        <v>2899249.9</v>
      </c>
      <c r="D15" s="18"/>
      <c r="E15" s="18"/>
      <c r="F15" s="18">
        <v>2899249.9</v>
      </c>
      <c r="G15" s="19">
        <f aca="true" t="shared" si="4" ref="G15:G19">SUM(H15:J15)</f>
        <v>624250.76</v>
      </c>
      <c r="H15" s="24"/>
      <c r="I15" s="24"/>
      <c r="J15" s="21">
        <v>624250.76</v>
      </c>
      <c r="K15" s="22">
        <f t="shared" si="0"/>
        <v>21.53145749871372</v>
      </c>
    </row>
    <row r="16" spans="1:11" ht="33.75" customHeight="1" outlineLevel="6">
      <c r="A16" s="16" t="s">
        <v>31</v>
      </c>
      <c r="B16" s="17" t="s">
        <v>32</v>
      </c>
      <c r="C16" s="18">
        <f t="shared" si="3"/>
        <v>16000</v>
      </c>
      <c r="D16" s="18"/>
      <c r="E16" s="18"/>
      <c r="F16" s="18">
        <v>16000</v>
      </c>
      <c r="G16" s="19">
        <f t="shared" si="4"/>
        <v>2500</v>
      </c>
      <c r="H16" s="24"/>
      <c r="I16" s="24"/>
      <c r="J16" s="21">
        <v>2500</v>
      </c>
      <c r="K16" s="22">
        <f t="shared" si="0"/>
        <v>15.625</v>
      </c>
    </row>
    <row r="17" spans="1:11" ht="45" customHeight="1" outlineLevel="6">
      <c r="A17" s="16" t="s">
        <v>33</v>
      </c>
      <c r="B17" s="17" t="s">
        <v>34</v>
      </c>
      <c r="C17" s="18">
        <f t="shared" si="3"/>
        <v>913852</v>
      </c>
      <c r="D17" s="18"/>
      <c r="E17" s="18"/>
      <c r="F17" s="18">
        <v>913852</v>
      </c>
      <c r="G17" s="19">
        <f t="shared" si="4"/>
        <v>194060.11</v>
      </c>
      <c r="H17" s="24"/>
      <c r="I17" s="24"/>
      <c r="J17" s="21">
        <v>194060.11</v>
      </c>
      <c r="K17" s="22">
        <f t="shared" si="0"/>
        <v>21.23539807321098</v>
      </c>
    </row>
    <row r="18" spans="1:11" ht="86.25" customHeight="1" outlineLevel="6">
      <c r="A18" s="16" t="s">
        <v>35</v>
      </c>
      <c r="B18" s="17" t="s">
        <v>36</v>
      </c>
      <c r="C18" s="18">
        <f t="shared" si="3"/>
        <v>2352391</v>
      </c>
      <c r="D18" s="18"/>
      <c r="E18" s="18">
        <v>2352391</v>
      </c>
      <c r="F18" s="18"/>
      <c r="G18" s="19">
        <f t="shared" si="4"/>
        <v>581755.11</v>
      </c>
      <c r="H18" s="24"/>
      <c r="I18" s="21">
        <v>581755.11</v>
      </c>
      <c r="J18" s="21"/>
      <c r="K18" s="22">
        <f t="shared" si="0"/>
        <v>24.730374754877058</v>
      </c>
    </row>
    <row r="19" spans="1:11" ht="72" customHeight="1" outlineLevel="6">
      <c r="A19" s="16" t="s">
        <v>37</v>
      </c>
      <c r="B19" s="17" t="s">
        <v>38</v>
      </c>
      <c r="C19" s="18">
        <f t="shared" si="3"/>
        <v>123810.05</v>
      </c>
      <c r="D19" s="18"/>
      <c r="E19" s="18"/>
      <c r="F19" s="18">
        <v>123810.05</v>
      </c>
      <c r="G19" s="19">
        <f t="shared" si="4"/>
        <v>24469.57</v>
      </c>
      <c r="H19" s="24"/>
      <c r="I19" s="24"/>
      <c r="J19" s="21">
        <v>24469.57</v>
      </c>
      <c r="K19" s="22">
        <f t="shared" si="0"/>
        <v>19.763799465390733</v>
      </c>
    </row>
    <row r="20" spans="1:11" ht="45" customHeight="1" outlineLevel="2">
      <c r="A20" s="12" t="s">
        <v>39</v>
      </c>
      <c r="B20" s="13" t="s">
        <v>40</v>
      </c>
      <c r="C20" s="14">
        <f>SUM(C21)</f>
        <v>1945976</v>
      </c>
      <c r="D20" s="14">
        <f>SUM(D21)</f>
        <v>0</v>
      </c>
      <c r="E20" s="14">
        <f>SUM(E21)</f>
        <v>0</v>
      </c>
      <c r="F20" s="14">
        <f>SUM(F21)</f>
        <v>1945976</v>
      </c>
      <c r="G20" s="14">
        <f>SUM(G21)</f>
        <v>471275.13</v>
      </c>
      <c r="H20" s="23">
        <f>SUM(H21)</f>
        <v>0</v>
      </c>
      <c r="I20" s="23">
        <f>SUM(I21)</f>
        <v>0</v>
      </c>
      <c r="J20" s="23">
        <f>SUM(J21)</f>
        <v>471275.13</v>
      </c>
      <c r="K20" s="15">
        <f t="shared" si="0"/>
        <v>24.217931259172776</v>
      </c>
    </row>
    <row r="21" spans="1:11" ht="45.75" customHeight="1" outlineLevel="4">
      <c r="A21" s="12" t="s">
        <v>41</v>
      </c>
      <c r="B21" s="13" t="s">
        <v>42</v>
      </c>
      <c r="C21" s="14">
        <f>SUM(C22:C25)</f>
        <v>1945976</v>
      </c>
      <c r="D21" s="14">
        <f>SUM(D22:D25)</f>
        <v>0</v>
      </c>
      <c r="E21" s="14">
        <f>SUM(E22:E25)</f>
        <v>0</v>
      </c>
      <c r="F21" s="14">
        <f>SUM(F22:F25)</f>
        <v>1945976</v>
      </c>
      <c r="G21" s="14">
        <f>SUM(G22:G25)</f>
        <v>471275.13</v>
      </c>
      <c r="H21" s="23">
        <f>SUM(H22:H25)</f>
        <v>0</v>
      </c>
      <c r="I21" s="23">
        <f>SUM(I22:I25)</f>
        <v>0</v>
      </c>
      <c r="J21" s="23">
        <f>SUM(J22:J25)</f>
        <v>471275.13</v>
      </c>
      <c r="K21" s="15">
        <f t="shared" si="0"/>
        <v>24.217931259172776</v>
      </c>
    </row>
    <row r="22" spans="1:11" ht="31.5" customHeight="1" outlineLevel="6">
      <c r="A22" s="16" t="s">
        <v>43</v>
      </c>
      <c r="B22" s="17" t="s">
        <v>44</v>
      </c>
      <c r="C22" s="18">
        <f aca="true" t="shared" si="5" ref="C22:C25">SUM(D22:F22)</f>
        <v>1448976</v>
      </c>
      <c r="D22" s="18"/>
      <c r="E22" s="18"/>
      <c r="F22" s="18">
        <v>1448976</v>
      </c>
      <c r="G22" s="19">
        <f aca="true" t="shared" si="6" ref="G22:G25">SUM(H22:J22)</f>
        <v>385425.13</v>
      </c>
      <c r="H22" s="21"/>
      <c r="I22" s="21"/>
      <c r="J22" s="21">
        <v>385425.13</v>
      </c>
      <c r="K22" s="22">
        <f t="shared" si="0"/>
        <v>26.599828430560617</v>
      </c>
    </row>
    <row r="23" spans="1:11" ht="42.75" customHeight="1" outlineLevel="6">
      <c r="A23" s="16" t="s">
        <v>45</v>
      </c>
      <c r="B23" s="17" t="s">
        <v>46</v>
      </c>
      <c r="C23" s="18">
        <f t="shared" si="5"/>
        <v>17000</v>
      </c>
      <c r="D23" s="18"/>
      <c r="E23" s="18"/>
      <c r="F23" s="18">
        <v>17000</v>
      </c>
      <c r="G23" s="19">
        <f t="shared" si="6"/>
        <v>0</v>
      </c>
      <c r="H23" s="21"/>
      <c r="I23" s="21"/>
      <c r="J23" s="21">
        <v>0</v>
      </c>
      <c r="K23" s="22">
        <f t="shared" si="0"/>
        <v>0</v>
      </c>
    </row>
    <row r="24" spans="1:11" ht="114" customHeight="1" outlineLevel="6">
      <c r="A24" s="16" t="s">
        <v>47</v>
      </c>
      <c r="B24" s="17" t="s">
        <v>48</v>
      </c>
      <c r="C24" s="18">
        <f t="shared" si="5"/>
        <v>300000</v>
      </c>
      <c r="D24" s="18"/>
      <c r="E24" s="18"/>
      <c r="F24" s="18">
        <v>300000</v>
      </c>
      <c r="G24" s="19">
        <f t="shared" si="6"/>
        <v>62850</v>
      </c>
      <c r="H24" s="21"/>
      <c r="I24" s="21"/>
      <c r="J24" s="21">
        <v>62850</v>
      </c>
      <c r="K24" s="22">
        <f t="shared" si="0"/>
        <v>20.95</v>
      </c>
    </row>
    <row r="25" spans="1:11" ht="63.75" customHeight="1" outlineLevel="6">
      <c r="A25" s="16" t="s">
        <v>49</v>
      </c>
      <c r="B25" s="17" t="s">
        <v>50</v>
      </c>
      <c r="C25" s="18">
        <f t="shared" si="5"/>
        <v>180000</v>
      </c>
      <c r="D25" s="18"/>
      <c r="E25" s="18"/>
      <c r="F25" s="18">
        <v>180000</v>
      </c>
      <c r="G25" s="19">
        <f t="shared" si="6"/>
        <v>23000</v>
      </c>
      <c r="H25" s="21"/>
      <c r="I25" s="21"/>
      <c r="J25" s="21">
        <v>23000</v>
      </c>
      <c r="K25" s="22">
        <f t="shared" si="0"/>
        <v>12.777777777777777</v>
      </c>
    </row>
    <row r="26" spans="1:11" ht="45.75" customHeight="1" outlineLevel="1">
      <c r="A26" s="25" t="s">
        <v>51</v>
      </c>
      <c r="B26" s="13" t="s">
        <v>52</v>
      </c>
      <c r="C26" s="14">
        <f aca="true" t="shared" si="7" ref="C26:C27">SUM(C27)</f>
        <v>75000</v>
      </c>
      <c r="D26" s="14">
        <f aca="true" t="shared" si="8" ref="D26:D27">SUM(D27)</f>
        <v>0</v>
      </c>
      <c r="E26" s="14">
        <f aca="true" t="shared" si="9" ref="E26:E27">SUM(E27)</f>
        <v>0</v>
      </c>
      <c r="F26" s="14">
        <f aca="true" t="shared" si="10" ref="F26:F27">SUM(F27)</f>
        <v>75000</v>
      </c>
      <c r="G26" s="14">
        <f aca="true" t="shared" si="11" ref="G26:G27">SUM(G27)</f>
        <v>35000</v>
      </c>
      <c r="H26" s="23">
        <f aca="true" t="shared" si="12" ref="H26:H27">SUM(H27)</f>
        <v>0</v>
      </c>
      <c r="I26" s="23">
        <f aca="true" t="shared" si="13" ref="I26:I27">SUM(I27)</f>
        <v>0</v>
      </c>
      <c r="J26" s="23">
        <f aca="true" t="shared" si="14" ref="J26:J27">SUM(J27)</f>
        <v>35000</v>
      </c>
      <c r="K26" s="15">
        <f t="shared" si="0"/>
        <v>46.666666666666664</v>
      </c>
    </row>
    <row r="27" spans="1:11" ht="59.25" customHeight="1" outlineLevel="2">
      <c r="A27" s="25" t="s">
        <v>53</v>
      </c>
      <c r="B27" s="13" t="s">
        <v>54</v>
      </c>
      <c r="C27" s="14">
        <f t="shared" si="7"/>
        <v>75000</v>
      </c>
      <c r="D27" s="14">
        <f t="shared" si="8"/>
        <v>0</v>
      </c>
      <c r="E27" s="14">
        <f t="shared" si="9"/>
        <v>0</v>
      </c>
      <c r="F27" s="14">
        <f t="shared" si="10"/>
        <v>75000</v>
      </c>
      <c r="G27" s="14">
        <f t="shared" si="11"/>
        <v>35000</v>
      </c>
      <c r="H27" s="23">
        <f t="shared" si="12"/>
        <v>0</v>
      </c>
      <c r="I27" s="23">
        <f t="shared" si="13"/>
        <v>0</v>
      </c>
      <c r="J27" s="23">
        <f t="shared" si="14"/>
        <v>35000</v>
      </c>
      <c r="K27" s="15">
        <f t="shared" si="0"/>
        <v>46.666666666666664</v>
      </c>
    </row>
    <row r="28" spans="1:11" ht="35.25" customHeight="1" outlineLevel="4">
      <c r="A28" s="26" t="s">
        <v>55</v>
      </c>
      <c r="B28" s="17" t="s">
        <v>56</v>
      </c>
      <c r="C28" s="18">
        <f>SUM(D28:F28)</f>
        <v>75000</v>
      </c>
      <c r="D28" s="18"/>
      <c r="E28" s="18"/>
      <c r="F28" s="18">
        <v>75000</v>
      </c>
      <c r="G28" s="18">
        <f>SUM(H28:J28)</f>
        <v>35000</v>
      </c>
      <c r="H28" s="27"/>
      <c r="I28" s="27"/>
      <c r="J28" s="27">
        <v>35000</v>
      </c>
      <c r="K28" s="22">
        <f t="shared" si="0"/>
        <v>46.666666666666664</v>
      </c>
    </row>
    <row r="29" spans="1:11" ht="57" customHeight="1" outlineLevel="6">
      <c r="A29" s="12" t="s">
        <v>57</v>
      </c>
      <c r="B29" s="13" t="s">
        <v>58</v>
      </c>
      <c r="C29" s="14">
        <f>SUM(C30+C35+C38+C44+C41)</f>
        <v>14093298.35</v>
      </c>
      <c r="D29" s="14">
        <f>SUM(D30+D35+D38+D44+D41)</f>
        <v>0</v>
      </c>
      <c r="E29" s="14">
        <f>SUM(E30+E35+E38+E44+E41)</f>
        <v>1515504.27</v>
      </c>
      <c r="F29" s="14">
        <f>SUM(F30+F35+F38+F44+F41)</f>
        <v>12577794.08</v>
      </c>
      <c r="G29" s="14">
        <f>SUM(G30+G35+G38+G44+G41)</f>
        <v>1544647.31</v>
      </c>
      <c r="H29" s="14">
        <f>SUM(H30+H35+H38+H44+H41)</f>
        <v>0</v>
      </c>
      <c r="I29" s="14">
        <f>SUM(I30+I35+I38+I44+I41)</f>
        <v>0</v>
      </c>
      <c r="J29" s="14">
        <f>SUM(J30+J35+J38+J44+J41)</f>
        <v>1544647.31</v>
      </c>
      <c r="K29" s="15">
        <f t="shared" si="0"/>
        <v>10.960154760365235</v>
      </c>
    </row>
    <row r="30" spans="1:11" ht="57" customHeight="1" outlineLevel="6">
      <c r="A30" s="12" t="s">
        <v>59</v>
      </c>
      <c r="B30" s="13" t="s">
        <v>60</v>
      </c>
      <c r="C30" s="14">
        <f>SUM(C31)</f>
        <v>8199138.6899999995</v>
      </c>
      <c r="D30" s="14">
        <f>SUM(D31)</f>
        <v>0</v>
      </c>
      <c r="E30" s="14">
        <f>SUM(E31)</f>
        <v>1515504.27</v>
      </c>
      <c r="F30" s="14">
        <f>SUM(F31)</f>
        <v>6683634.42</v>
      </c>
      <c r="G30" s="14">
        <f>SUM(G31)</f>
        <v>1112215.3</v>
      </c>
      <c r="H30" s="23">
        <f>SUM(H31)</f>
        <v>0</v>
      </c>
      <c r="I30" s="23">
        <f>SUM(I31)</f>
        <v>0</v>
      </c>
      <c r="J30" s="23">
        <f>SUM(J31)</f>
        <v>1112215.3</v>
      </c>
      <c r="K30" s="15">
        <f t="shared" si="0"/>
        <v>13.565026060072661</v>
      </c>
    </row>
    <row r="31" spans="1:11" ht="33.75" customHeight="1" outlineLevel="6">
      <c r="A31" s="12" t="s">
        <v>61</v>
      </c>
      <c r="B31" s="13" t="s">
        <v>62</v>
      </c>
      <c r="C31" s="14">
        <f>SUM(C32:C34)</f>
        <v>8199138.6899999995</v>
      </c>
      <c r="D31" s="14">
        <f>SUM(D32:D34)</f>
        <v>0</v>
      </c>
      <c r="E31" s="14">
        <f>SUM(E32:E34)</f>
        <v>1515504.27</v>
      </c>
      <c r="F31" s="14">
        <f>SUM(F32:F34)</f>
        <v>6683634.42</v>
      </c>
      <c r="G31" s="14">
        <f>SUM(G32:G34)</f>
        <v>1112215.3</v>
      </c>
      <c r="H31" s="23">
        <f>SUM(H32:H34)</f>
        <v>0</v>
      </c>
      <c r="I31" s="23">
        <f>SUM(I32:I34)</f>
        <v>0</v>
      </c>
      <c r="J31" s="23">
        <f>SUM(J32:J34)</f>
        <v>1112215.3</v>
      </c>
      <c r="K31" s="15">
        <f t="shared" si="0"/>
        <v>13.565026060072661</v>
      </c>
    </row>
    <row r="32" spans="1:11" ht="47.25" customHeight="1" outlineLevel="6">
      <c r="A32" s="16" t="s">
        <v>63</v>
      </c>
      <c r="B32" s="17" t="s">
        <v>64</v>
      </c>
      <c r="C32" s="18">
        <f aca="true" t="shared" si="15" ref="C32:C34">SUM(D32:F32)</f>
        <v>1817822.68</v>
      </c>
      <c r="D32" s="18"/>
      <c r="E32" s="18"/>
      <c r="F32" s="18">
        <v>1817822.68</v>
      </c>
      <c r="G32" s="19">
        <f aca="true" t="shared" si="16" ref="G32:G34">SUM(H32:J32)</f>
        <v>0</v>
      </c>
      <c r="H32" s="21"/>
      <c r="I32" s="21"/>
      <c r="J32" s="21">
        <v>0</v>
      </c>
      <c r="K32" s="22">
        <f t="shared" si="0"/>
        <v>0</v>
      </c>
    </row>
    <row r="33" spans="1:11" ht="29.25" customHeight="1" outlineLevel="6">
      <c r="A33" s="16" t="s">
        <v>65</v>
      </c>
      <c r="B33" s="17" t="s">
        <v>66</v>
      </c>
      <c r="C33" s="18">
        <f t="shared" si="15"/>
        <v>3000000</v>
      </c>
      <c r="D33" s="18"/>
      <c r="E33" s="18"/>
      <c r="F33" s="18">
        <v>3000000</v>
      </c>
      <c r="G33" s="19">
        <f t="shared" si="16"/>
        <v>1001480.87</v>
      </c>
      <c r="H33" s="21"/>
      <c r="I33" s="21"/>
      <c r="J33" s="21">
        <v>1001480.87</v>
      </c>
      <c r="K33" s="22">
        <f t="shared" si="0"/>
        <v>33.38269566666667</v>
      </c>
    </row>
    <row r="34" spans="1:11" ht="82.5" customHeight="1" outlineLevel="6">
      <c r="A34" s="16" t="s">
        <v>67</v>
      </c>
      <c r="B34" s="17" t="s">
        <v>68</v>
      </c>
      <c r="C34" s="28">
        <f t="shared" si="15"/>
        <v>3381316.01</v>
      </c>
      <c r="D34" s="28"/>
      <c r="E34" s="28">
        <v>1515504.27</v>
      </c>
      <c r="F34" s="28">
        <v>1865811.74</v>
      </c>
      <c r="G34" s="29">
        <f t="shared" si="16"/>
        <v>110734.43</v>
      </c>
      <c r="H34" s="30"/>
      <c r="I34" s="30"/>
      <c r="J34" s="30">
        <v>110734.43</v>
      </c>
      <c r="K34" s="31">
        <f t="shared" si="0"/>
        <v>3.2748914822663977</v>
      </c>
    </row>
    <row r="35" spans="1:11" ht="30.75" customHeight="1" outlineLevel="6">
      <c r="A35" s="12" t="s">
        <v>69</v>
      </c>
      <c r="B35" s="13" t="s">
        <v>70</v>
      </c>
      <c r="C35" s="14">
        <f aca="true" t="shared" si="17" ref="C35:C36">SUM(C36)</f>
        <v>1945460</v>
      </c>
      <c r="D35" s="14">
        <f aca="true" t="shared" si="18" ref="D35:D36">SUM(D36)</f>
        <v>0</v>
      </c>
      <c r="E35" s="14">
        <f aca="true" t="shared" si="19" ref="E35:E36">SUM(E36)</f>
        <v>0</v>
      </c>
      <c r="F35" s="14">
        <f aca="true" t="shared" si="20" ref="F35:F36">SUM(F36)</f>
        <v>1945460</v>
      </c>
      <c r="G35" s="14">
        <f aca="true" t="shared" si="21" ref="G35:G36">SUM(G36)</f>
        <v>281386.86</v>
      </c>
      <c r="H35" s="23">
        <f aca="true" t="shared" si="22" ref="H35:H36">SUM(H36)</f>
        <v>0</v>
      </c>
      <c r="I35" s="23">
        <f aca="true" t="shared" si="23" ref="I35:I36">SUM(I36)</f>
        <v>0</v>
      </c>
      <c r="J35" s="23">
        <f aca="true" t="shared" si="24" ref="J35:J36">SUM(J36)</f>
        <v>281386.86</v>
      </c>
      <c r="K35" s="15">
        <f t="shared" si="0"/>
        <v>14.463770008121472</v>
      </c>
    </row>
    <row r="36" spans="1:11" ht="41.25" customHeight="1" outlineLevel="2">
      <c r="A36" s="12" t="s">
        <v>71</v>
      </c>
      <c r="B36" s="13" t="s">
        <v>72</v>
      </c>
      <c r="C36" s="14">
        <f t="shared" si="17"/>
        <v>1945460</v>
      </c>
      <c r="D36" s="14">
        <f t="shared" si="18"/>
        <v>0</v>
      </c>
      <c r="E36" s="14">
        <f t="shared" si="19"/>
        <v>0</v>
      </c>
      <c r="F36" s="14">
        <f t="shared" si="20"/>
        <v>1945460</v>
      </c>
      <c r="G36" s="14">
        <f t="shared" si="21"/>
        <v>281386.86</v>
      </c>
      <c r="H36" s="23">
        <f t="shared" si="22"/>
        <v>0</v>
      </c>
      <c r="I36" s="23">
        <f t="shared" si="23"/>
        <v>0</v>
      </c>
      <c r="J36" s="23">
        <f t="shared" si="24"/>
        <v>281386.86</v>
      </c>
      <c r="K36" s="15">
        <f t="shared" si="0"/>
        <v>14.463770008121472</v>
      </c>
    </row>
    <row r="37" spans="1:11" ht="30" customHeight="1" outlineLevel="4">
      <c r="A37" s="16" t="s">
        <v>73</v>
      </c>
      <c r="B37" s="17" t="s">
        <v>74</v>
      </c>
      <c r="C37" s="18">
        <f>SUM(D37:F37)</f>
        <v>1945460</v>
      </c>
      <c r="D37" s="18"/>
      <c r="E37" s="18"/>
      <c r="F37" s="18">
        <v>1945460</v>
      </c>
      <c r="G37" s="18">
        <f>SUM(H37:J37)</f>
        <v>281386.86</v>
      </c>
      <c r="H37" s="27"/>
      <c r="I37" s="27"/>
      <c r="J37" s="27">
        <v>281386.86</v>
      </c>
      <c r="K37" s="22">
        <f t="shared" si="0"/>
        <v>14.463770008121472</v>
      </c>
    </row>
    <row r="38" spans="1:11" ht="41.25" customHeight="1" outlineLevel="6">
      <c r="A38" s="12" t="s">
        <v>75</v>
      </c>
      <c r="B38" s="13" t="s">
        <v>76</v>
      </c>
      <c r="C38" s="14">
        <f aca="true" t="shared" si="25" ref="C38:C39">SUM(C39)</f>
        <v>150000</v>
      </c>
      <c r="D38" s="14">
        <f aca="true" t="shared" si="26" ref="D38:D39">SUM(D39)</f>
        <v>0</v>
      </c>
      <c r="E38" s="14">
        <f aca="true" t="shared" si="27" ref="E38:E39">SUM(E39)</f>
        <v>0</v>
      </c>
      <c r="F38" s="14">
        <f aca="true" t="shared" si="28" ref="F38:F39">SUM(F39)</f>
        <v>150000</v>
      </c>
      <c r="G38" s="14">
        <f aca="true" t="shared" si="29" ref="G38:G39">SUM(G39)</f>
        <v>0</v>
      </c>
      <c r="H38" s="23">
        <f aca="true" t="shared" si="30" ref="H38:H39">SUM(H39)</f>
        <v>0</v>
      </c>
      <c r="I38" s="23">
        <f aca="true" t="shared" si="31" ref="I38:I39">SUM(I39)</f>
        <v>0</v>
      </c>
      <c r="J38" s="23">
        <f aca="true" t="shared" si="32" ref="J38:J39">SUM(J39)</f>
        <v>0</v>
      </c>
      <c r="K38" s="15">
        <f t="shared" si="0"/>
        <v>0</v>
      </c>
    </row>
    <row r="39" spans="1:11" ht="48" customHeight="1" outlineLevel="2">
      <c r="A39" s="12" t="s">
        <v>77</v>
      </c>
      <c r="B39" s="13" t="s">
        <v>78</v>
      </c>
      <c r="C39" s="14">
        <f t="shared" si="25"/>
        <v>150000</v>
      </c>
      <c r="D39" s="14">
        <f t="shared" si="26"/>
        <v>0</v>
      </c>
      <c r="E39" s="14">
        <f t="shared" si="27"/>
        <v>0</v>
      </c>
      <c r="F39" s="14">
        <f t="shared" si="28"/>
        <v>150000</v>
      </c>
      <c r="G39" s="14">
        <f t="shared" si="29"/>
        <v>0</v>
      </c>
      <c r="H39" s="23">
        <f t="shared" si="30"/>
        <v>0</v>
      </c>
      <c r="I39" s="23">
        <f t="shared" si="31"/>
        <v>0</v>
      </c>
      <c r="J39" s="23">
        <f t="shared" si="32"/>
        <v>0</v>
      </c>
      <c r="K39" s="22">
        <f t="shared" si="0"/>
        <v>0</v>
      </c>
    </row>
    <row r="40" spans="1:11" ht="32.25" customHeight="1" outlineLevel="4">
      <c r="A40" s="16" t="s">
        <v>79</v>
      </c>
      <c r="B40" s="17" t="s">
        <v>80</v>
      </c>
      <c r="C40" s="18">
        <f>SUM(D40:F40)</f>
        <v>150000</v>
      </c>
      <c r="D40" s="18"/>
      <c r="E40" s="18"/>
      <c r="F40" s="18">
        <v>150000</v>
      </c>
      <c r="G40" s="18">
        <f>SUM(H40:J40)</f>
        <v>0</v>
      </c>
      <c r="H40" s="23"/>
      <c r="I40" s="23"/>
      <c r="J40" s="27">
        <v>0</v>
      </c>
      <c r="K40" s="22">
        <f t="shared" si="0"/>
        <v>0</v>
      </c>
    </row>
    <row r="41" spans="1:11" ht="32.25" customHeight="1" outlineLevel="4">
      <c r="A41" s="12" t="s">
        <v>81</v>
      </c>
      <c r="B41" s="13" t="s">
        <v>82</v>
      </c>
      <c r="C41" s="14">
        <f aca="true" t="shared" si="33" ref="C41:C42">SUM(C42)</f>
        <v>300000</v>
      </c>
      <c r="D41" s="14">
        <f aca="true" t="shared" si="34" ref="D41:D42">SUM(D42)</f>
        <v>0</v>
      </c>
      <c r="E41" s="14">
        <f aca="true" t="shared" si="35" ref="E41:E42">SUM(E42)</f>
        <v>0</v>
      </c>
      <c r="F41" s="14">
        <f aca="true" t="shared" si="36" ref="F41:F42">SUM(F42)</f>
        <v>300000</v>
      </c>
      <c r="G41" s="14">
        <f aca="true" t="shared" si="37" ref="G41:G42">SUM(G42)</f>
        <v>0</v>
      </c>
      <c r="H41" s="14">
        <f aca="true" t="shared" si="38" ref="H41:H42">SUM(H42)</f>
        <v>0</v>
      </c>
      <c r="I41" s="14">
        <f aca="true" t="shared" si="39" ref="I41:I42">SUM(I42)</f>
        <v>0</v>
      </c>
      <c r="J41" s="14">
        <f aca="true" t="shared" si="40" ref="J41:J42">SUM(J42)</f>
        <v>0</v>
      </c>
      <c r="K41" s="15">
        <f t="shared" si="0"/>
        <v>0</v>
      </c>
    </row>
    <row r="42" spans="1:11" ht="43.5" customHeight="1" outlineLevel="4">
      <c r="A42" s="12" t="s">
        <v>83</v>
      </c>
      <c r="B42" s="13" t="s">
        <v>84</v>
      </c>
      <c r="C42" s="14">
        <f t="shared" si="33"/>
        <v>300000</v>
      </c>
      <c r="D42" s="14">
        <f t="shared" si="34"/>
        <v>0</v>
      </c>
      <c r="E42" s="14">
        <f t="shared" si="35"/>
        <v>0</v>
      </c>
      <c r="F42" s="14">
        <f t="shared" si="36"/>
        <v>300000</v>
      </c>
      <c r="G42" s="14">
        <f t="shared" si="37"/>
        <v>0</v>
      </c>
      <c r="H42" s="14">
        <f t="shared" si="38"/>
        <v>0</v>
      </c>
      <c r="I42" s="14">
        <f t="shared" si="39"/>
        <v>0</v>
      </c>
      <c r="J42" s="14">
        <f t="shared" si="40"/>
        <v>0</v>
      </c>
      <c r="K42" s="15">
        <f t="shared" si="0"/>
        <v>0</v>
      </c>
    </row>
    <row r="43" spans="1:11" ht="24" customHeight="1" outlineLevel="4">
      <c r="A43" s="32" t="s">
        <v>85</v>
      </c>
      <c r="B43" s="17" t="s">
        <v>86</v>
      </c>
      <c r="C43" s="18">
        <f>SUM(D43:F43)</f>
        <v>300000</v>
      </c>
      <c r="D43" s="18"/>
      <c r="E43" s="18"/>
      <c r="F43" s="18">
        <v>300000</v>
      </c>
      <c r="G43" s="18">
        <f>SUM(H43:J43)</f>
        <v>0</v>
      </c>
      <c r="H43" s="23"/>
      <c r="I43" s="23"/>
      <c r="J43" s="27">
        <v>0</v>
      </c>
      <c r="K43" s="22">
        <f t="shared" si="0"/>
        <v>0</v>
      </c>
    </row>
    <row r="44" spans="1:11" ht="30" customHeight="1" outlineLevel="6">
      <c r="A44" s="12" t="s">
        <v>87</v>
      </c>
      <c r="B44" s="13" t="s">
        <v>88</v>
      </c>
      <c r="C44" s="14">
        <f aca="true" t="shared" si="41" ref="C44:C45">SUM(C45)</f>
        <v>3498699.66</v>
      </c>
      <c r="D44" s="14">
        <f aca="true" t="shared" si="42" ref="D44:D45">SUM(D45)</f>
        <v>0</v>
      </c>
      <c r="E44" s="14">
        <f aca="true" t="shared" si="43" ref="E44:E45">SUM(E45)</f>
        <v>0</v>
      </c>
      <c r="F44" s="14">
        <f aca="true" t="shared" si="44" ref="F44:F45">SUM(F45)</f>
        <v>3498699.66</v>
      </c>
      <c r="G44" s="14">
        <f aca="true" t="shared" si="45" ref="G44:G45">SUM(G45)</f>
        <v>151045.15</v>
      </c>
      <c r="H44" s="23">
        <f aca="true" t="shared" si="46" ref="H44:H45">SUM(H45)</f>
        <v>0</v>
      </c>
      <c r="I44" s="23">
        <f aca="true" t="shared" si="47" ref="I44:I45">SUM(I45)</f>
        <v>0</v>
      </c>
      <c r="J44" s="23">
        <f aca="true" t="shared" si="48" ref="J44:J45">SUM(J45)</f>
        <v>151045.15</v>
      </c>
      <c r="K44" s="15">
        <f t="shared" si="0"/>
        <v>4.317179657541682</v>
      </c>
    </row>
    <row r="45" spans="1:11" ht="42" customHeight="1" outlineLevel="2">
      <c r="A45" s="12" t="s">
        <v>89</v>
      </c>
      <c r="B45" s="13" t="s">
        <v>90</v>
      </c>
      <c r="C45" s="14">
        <f t="shared" si="41"/>
        <v>3498699.66</v>
      </c>
      <c r="D45" s="14">
        <f t="shared" si="42"/>
        <v>0</v>
      </c>
      <c r="E45" s="14">
        <f t="shared" si="43"/>
        <v>0</v>
      </c>
      <c r="F45" s="14">
        <f t="shared" si="44"/>
        <v>3498699.66</v>
      </c>
      <c r="G45" s="14">
        <f t="shared" si="45"/>
        <v>151045.15</v>
      </c>
      <c r="H45" s="14">
        <f t="shared" si="46"/>
        <v>0</v>
      </c>
      <c r="I45" s="14">
        <f t="shared" si="47"/>
        <v>0</v>
      </c>
      <c r="J45" s="14">
        <f t="shared" si="48"/>
        <v>151045.15</v>
      </c>
      <c r="K45" s="15">
        <f t="shared" si="0"/>
        <v>4.317179657541682</v>
      </c>
    </row>
    <row r="46" spans="1:11" ht="45" customHeight="1" outlineLevel="4">
      <c r="A46" s="16" t="s">
        <v>91</v>
      </c>
      <c r="B46" s="17" t="s">
        <v>92</v>
      </c>
      <c r="C46" s="18">
        <f>SUM(D46:F46)</f>
        <v>3498699.66</v>
      </c>
      <c r="D46" s="18"/>
      <c r="E46" s="18"/>
      <c r="F46" s="18">
        <v>3498699.66</v>
      </c>
      <c r="G46" s="18">
        <f>SUM(H46:J46)</f>
        <v>151045.15</v>
      </c>
      <c r="H46" s="27"/>
      <c r="I46" s="27"/>
      <c r="J46" s="27">
        <v>151045.15</v>
      </c>
      <c r="K46" s="22">
        <f t="shared" si="0"/>
        <v>4.317179657541682</v>
      </c>
    </row>
    <row r="47" spans="1:11" ht="110.25" customHeight="1" outlineLevel="6">
      <c r="A47" s="12" t="s">
        <v>93</v>
      </c>
      <c r="B47" s="13" t="s">
        <v>94</v>
      </c>
      <c r="C47" s="14">
        <f>SUM(C48)</f>
        <v>1715045</v>
      </c>
      <c r="D47" s="14">
        <f>SUM(D48)</f>
        <v>0</v>
      </c>
      <c r="E47" s="14">
        <f>SUM(E48)</f>
        <v>0</v>
      </c>
      <c r="F47" s="14">
        <f>SUM(F48)</f>
        <v>1715045</v>
      </c>
      <c r="G47" s="14">
        <f>SUM(G48)</f>
        <v>171700.09</v>
      </c>
      <c r="H47" s="14">
        <f>SUM(H48)</f>
        <v>0</v>
      </c>
      <c r="I47" s="14">
        <f>SUM(I48)</f>
        <v>0</v>
      </c>
      <c r="J47" s="14">
        <f>SUM(J48)</f>
        <v>171700.09</v>
      </c>
      <c r="K47" s="15">
        <f t="shared" si="0"/>
        <v>10.011404365483122</v>
      </c>
    </row>
    <row r="48" spans="1:11" ht="69" customHeight="1" outlineLevel="6">
      <c r="A48" s="12" t="s">
        <v>95</v>
      </c>
      <c r="B48" s="13" t="s">
        <v>96</v>
      </c>
      <c r="C48" s="14">
        <f>SUM(C49+C53)</f>
        <v>1715045</v>
      </c>
      <c r="D48" s="14">
        <f>SUM(D49+D53)</f>
        <v>0</v>
      </c>
      <c r="E48" s="14">
        <f>SUM(E49+E53)</f>
        <v>0</v>
      </c>
      <c r="F48" s="14">
        <f>SUM(F49+F53)</f>
        <v>1715045</v>
      </c>
      <c r="G48" s="14">
        <f>SUM(G49+G53)</f>
        <v>171700.09</v>
      </c>
      <c r="H48" s="23">
        <f>SUM(H49+H53)</f>
        <v>0</v>
      </c>
      <c r="I48" s="23">
        <f>SUM(I49+I53)</f>
        <v>0</v>
      </c>
      <c r="J48" s="23">
        <f>SUM(J49+J53)</f>
        <v>171700.09</v>
      </c>
      <c r="K48" s="15">
        <f t="shared" si="0"/>
        <v>10.011404365483122</v>
      </c>
    </row>
    <row r="49" spans="1:11" ht="32.25" customHeight="1" outlineLevel="6">
      <c r="A49" s="12" t="s">
        <v>97</v>
      </c>
      <c r="B49" s="13" t="s">
        <v>98</v>
      </c>
      <c r="C49" s="14">
        <f>SUM(C50:C52)</f>
        <v>1095045</v>
      </c>
      <c r="D49" s="14">
        <f>SUM(D50:D52)</f>
        <v>0</v>
      </c>
      <c r="E49" s="14">
        <f>SUM(E50:E52)</f>
        <v>0</v>
      </c>
      <c r="F49" s="14">
        <f>SUM(F50:F52)</f>
        <v>1095045</v>
      </c>
      <c r="G49" s="14">
        <f>SUM(G50:G52)</f>
        <v>79150.91</v>
      </c>
      <c r="H49" s="23">
        <f>SUM(H50:H52)</f>
        <v>0</v>
      </c>
      <c r="I49" s="23">
        <f>SUM(I50:I52)</f>
        <v>0</v>
      </c>
      <c r="J49" s="23">
        <f>SUM(J50:J52)</f>
        <v>79150.91</v>
      </c>
      <c r="K49" s="15">
        <f t="shared" si="0"/>
        <v>7.228096562241734</v>
      </c>
    </row>
    <row r="50" spans="1:11" ht="32.25" customHeight="1" outlineLevel="6">
      <c r="A50" s="16" t="s">
        <v>99</v>
      </c>
      <c r="B50" s="17" t="s">
        <v>100</v>
      </c>
      <c r="C50" s="18">
        <f aca="true" t="shared" si="49" ref="C50:C52">SUM(D50:F50)</f>
        <v>131460</v>
      </c>
      <c r="D50" s="18"/>
      <c r="E50" s="18"/>
      <c r="F50" s="18">
        <v>131460</v>
      </c>
      <c r="G50" s="18">
        <f aca="true" t="shared" si="50" ref="G50:G52">SUM(H50:J50)</f>
        <v>0</v>
      </c>
      <c r="H50" s="27"/>
      <c r="I50" s="27"/>
      <c r="J50" s="27">
        <v>0</v>
      </c>
      <c r="K50" s="22"/>
    </row>
    <row r="51" spans="1:11" ht="30.75" customHeight="1" outlineLevel="6">
      <c r="A51" s="16" t="s">
        <v>101</v>
      </c>
      <c r="B51" s="17" t="s">
        <v>102</v>
      </c>
      <c r="C51" s="18">
        <f t="shared" si="49"/>
        <v>268540</v>
      </c>
      <c r="D51" s="18"/>
      <c r="E51" s="18"/>
      <c r="F51" s="18">
        <v>268540</v>
      </c>
      <c r="G51" s="19">
        <f t="shared" si="50"/>
        <v>0</v>
      </c>
      <c r="H51" s="21"/>
      <c r="I51" s="21"/>
      <c r="J51" s="21">
        <v>0</v>
      </c>
      <c r="K51" s="22">
        <f aca="true" t="shared" si="51" ref="K51:K76">SUM(G51/C51*100)</f>
        <v>0</v>
      </c>
    </row>
    <row r="52" spans="1:11" ht="47.25" customHeight="1" outlineLevel="5">
      <c r="A52" s="16" t="s">
        <v>103</v>
      </c>
      <c r="B52" s="17" t="s">
        <v>104</v>
      </c>
      <c r="C52" s="18">
        <f t="shared" si="49"/>
        <v>695045</v>
      </c>
      <c r="D52" s="18"/>
      <c r="E52" s="18"/>
      <c r="F52" s="18">
        <v>695045</v>
      </c>
      <c r="G52" s="19">
        <f t="shared" si="50"/>
        <v>79150.91</v>
      </c>
      <c r="H52" s="21"/>
      <c r="I52" s="21"/>
      <c r="J52" s="21">
        <v>79150.91</v>
      </c>
      <c r="K52" s="22">
        <f t="shared" si="51"/>
        <v>11.387882798955463</v>
      </c>
    </row>
    <row r="53" spans="1:11" ht="50.25" customHeight="1" outlineLevel="2">
      <c r="A53" s="12" t="s">
        <v>105</v>
      </c>
      <c r="B53" s="13" t="s">
        <v>106</v>
      </c>
      <c r="C53" s="14">
        <f>SUM(C54)</f>
        <v>620000</v>
      </c>
      <c r="D53" s="14">
        <f>SUM(D54)</f>
        <v>0</v>
      </c>
      <c r="E53" s="14">
        <f>SUM(E54)</f>
        <v>0</v>
      </c>
      <c r="F53" s="14">
        <f>SUM(F54)</f>
        <v>620000</v>
      </c>
      <c r="G53" s="14">
        <f>SUM(G54)</f>
        <v>92549.18</v>
      </c>
      <c r="H53" s="23">
        <f>SUM(H54)</f>
        <v>0</v>
      </c>
      <c r="I53" s="23">
        <f>SUM(I54)</f>
        <v>0</v>
      </c>
      <c r="J53" s="23">
        <f>SUM(J54)</f>
        <v>92549.18</v>
      </c>
      <c r="K53" s="22">
        <f t="shared" si="51"/>
        <v>14.927287096774192</v>
      </c>
    </row>
    <row r="54" spans="1:11" ht="44.25" customHeight="1" outlineLevel="4">
      <c r="A54" s="16" t="s">
        <v>107</v>
      </c>
      <c r="B54" s="17" t="s">
        <v>108</v>
      </c>
      <c r="C54" s="18">
        <f aca="true" t="shared" si="52" ref="C54:C57">SUM(D54:F54)</f>
        <v>620000</v>
      </c>
      <c r="D54" s="18"/>
      <c r="E54" s="18"/>
      <c r="F54" s="18">
        <v>620000</v>
      </c>
      <c r="G54" s="18">
        <f>SUM(H54:J54)</f>
        <v>92549.18</v>
      </c>
      <c r="H54" s="27"/>
      <c r="I54" s="27"/>
      <c r="J54" s="27">
        <v>92549.18</v>
      </c>
      <c r="K54" s="22">
        <f t="shared" si="51"/>
        <v>14.927287096774192</v>
      </c>
    </row>
    <row r="55" spans="1:11" ht="70.5" customHeight="1" outlineLevel="6">
      <c r="A55" s="33" t="s">
        <v>109</v>
      </c>
      <c r="B55" s="34" t="s">
        <v>110</v>
      </c>
      <c r="C55" s="14">
        <f t="shared" si="52"/>
        <v>5263157.9</v>
      </c>
      <c r="D55" s="14">
        <f aca="true" t="shared" si="53" ref="D55:D58">SUM(D56)</f>
        <v>50000</v>
      </c>
      <c r="E55" s="14">
        <f aca="true" t="shared" si="54" ref="E55:E58">SUM(E56)</f>
        <v>4950000</v>
      </c>
      <c r="F55" s="14">
        <f aca="true" t="shared" si="55" ref="F55:F58">SUM(F56)</f>
        <v>263157.9</v>
      </c>
      <c r="G55" s="14">
        <f>SUM(G56)</f>
        <v>15206.4</v>
      </c>
      <c r="H55" s="23">
        <f aca="true" t="shared" si="56" ref="H55:H58">SUM(H56)</f>
        <v>0</v>
      </c>
      <c r="I55" s="23">
        <f aca="true" t="shared" si="57" ref="I55:I58">SUM(I56)</f>
        <v>0</v>
      </c>
      <c r="J55" s="23">
        <f aca="true" t="shared" si="58" ref="J55:J58">SUM(J56)</f>
        <v>15206.4</v>
      </c>
      <c r="K55" s="15">
        <f t="shared" si="51"/>
        <v>0.2889215997110784</v>
      </c>
    </row>
    <row r="56" spans="1:11" ht="35.25" customHeight="1" outlineLevel="6">
      <c r="A56" s="35" t="s">
        <v>111</v>
      </c>
      <c r="B56" s="36" t="s">
        <v>112</v>
      </c>
      <c r="C56" s="14">
        <f t="shared" si="52"/>
        <v>5263157.9</v>
      </c>
      <c r="D56" s="14">
        <f t="shared" si="53"/>
        <v>50000</v>
      </c>
      <c r="E56" s="14">
        <f t="shared" si="54"/>
        <v>4950000</v>
      </c>
      <c r="F56" s="14">
        <f t="shared" si="55"/>
        <v>263157.9</v>
      </c>
      <c r="G56" s="14">
        <f aca="true" t="shared" si="59" ref="G56:G57">SUM(H56:J56)</f>
        <v>15206.4</v>
      </c>
      <c r="H56" s="23">
        <f t="shared" si="56"/>
        <v>0</v>
      </c>
      <c r="I56" s="23">
        <f t="shared" si="57"/>
        <v>0</v>
      </c>
      <c r="J56" s="23">
        <f t="shared" si="58"/>
        <v>15206.4</v>
      </c>
      <c r="K56" s="15">
        <f t="shared" si="51"/>
        <v>0.2889215997110784</v>
      </c>
    </row>
    <row r="57" spans="1:11" ht="82.5" customHeight="1" outlineLevel="2">
      <c r="A57" s="25" t="s">
        <v>113</v>
      </c>
      <c r="B57" s="37" t="s">
        <v>114</v>
      </c>
      <c r="C57" s="14">
        <f t="shared" si="52"/>
        <v>5263157.9</v>
      </c>
      <c r="D57" s="14">
        <f t="shared" si="53"/>
        <v>50000</v>
      </c>
      <c r="E57" s="14">
        <f t="shared" si="54"/>
        <v>4950000</v>
      </c>
      <c r="F57" s="14">
        <f t="shared" si="55"/>
        <v>263157.9</v>
      </c>
      <c r="G57" s="14">
        <f t="shared" si="59"/>
        <v>15206.4</v>
      </c>
      <c r="H57" s="23">
        <f t="shared" si="56"/>
        <v>0</v>
      </c>
      <c r="I57" s="23">
        <f t="shared" si="57"/>
        <v>0</v>
      </c>
      <c r="J57" s="23">
        <f t="shared" si="58"/>
        <v>15206.4</v>
      </c>
      <c r="K57" s="22">
        <f t="shared" si="51"/>
        <v>0.2889215997110784</v>
      </c>
    </row>
    <row r="58" spans="1:11" ht="42.75" customHeight="1" outlineLevel="6">
      <c r="A58" s="38" t="s">
        <v>115</v>
      </c>
      <c r="B58" s="39" t="s">
        <v>116</v>
      </c>
      <c r="C58" s="14">
        <f>SUM(C59)</f>
        <v>5263157.9</v>
      </c>
      <c r="D58" s="14">
        <f t="shared" si="53"/>
        <v>50000</v>
      </c>
      <c r="E58" s="14">
        <f t="shared" si="54"/>
        <v>4950000</v>
      </c>
      <c r="F58" s="14">
        <f t="shared" si="55"/>
        <v>263157.9</v>
      </c>
      <c r="G58" s="14">
        <f>SUM(G59)</f>
        <v>15206.4</v>
      </c>
      <c r="H58" s="23">
        <f t="shared" si="56"/>
        <v>0</v>
      </c>
      <c r="I58" s="23">
        <f t="shared" si="57"/>
        <v>0</v>
      </c>
      <c r="J58" s="23">
        <f t="shared" si="58"/>
        <v>15206.4</v>
      </c>
      <c r="K58" s="22">
        <f t="shared" si="51"/>
        <v>0.2889215997110784</v>
      </c>
    </row>
    <row r="59" spans="1:11" ht="43.5" customHeight="1" outlineLevel="6">
      <c r="A59" s="40" t="s">
        <v>117</v>
      </c>
      <c r="B59" s="41" t="s">
        <v>118</v>
      </c>
      <c r="C59" s="28">
        <f>SUM(D59:F59)</f>
        <v>5263157.9</v>
      </c>
      <c r="D59" s="28">
        <v>50000</v>
      </c>
      <c r="E59" s="28">
        <v>4950000</v>
      </c>
      <c r="F59" s="28">
        <v>263157.9</v>
      </c>
      <c r="G59" s="29">
        <f>SUM(H59:J59)</f>
        <v>15206.4</v>
      </c>
      <c r="H59" s="42">
        <v>0</v>
      </c>
      <c r="I59" s="42">
        <v>0</v>
      </c>
      <c r="J59" s="42">
        <v>15206.4</v>
      </c>
      <c r="K59" s="22">
        <f t="shared" si="51"/>
        <v>0.2889215997110784</v>
      </c>
    </row>
    <row r="60" spans="1:11" ht="55.5" customHeight="1" outlineLevel="6">
      <c r="A60" s="43" t="s">
        <v>119</v>
      </c>
      <c r="B60" s="39" t="s">
        <v>120</v>
      </c>
      <c r="C60" s="44">
        <f>SUM(C61+C64)</f>
        <v>180000</v>
      </c>
      <c r="D60" s="44">
        <f>SUM(D61+D64)</f>
        <v>0</v>
      </c>
      <c r="E60" s="44">
        <f>SUM(E61+E64)</f>
        <v>0</v>
      </c>
      <c r="F60" s="44">
        <f>SUM(F61+F64)</f>
        <v>180000</v>
      </c>
      <c r="G60" s="44">
        <f>SUM(G61+G64)</f>
        <v>0</v>
      </c>
      <c r="H60" s="44">
        <f>SUM(H61+H64)</f>
        <v>0</v>
      </c>
      <c r="I60" s="44">
        <f>SUM(I61+I64)</f>
        <v>0</v>
      </c>
      <c r="J60" s="44">
        <f>SUM(J61+J64)</f>
        <v>0</v>
      </c>
      <c r="K60" s="15">
        <f t="shared" si="51"/>
        <v>0</v>
      </c>
    </row>
    <row r="61" spans="1:11" ht="43.5" customHeight="1" outlineLevel="6">
      <c r="A61" s="43" t="s">
        <v>121</v>
      </c>
      <c r="B61" s="39" t="s">
        <v>122</v>
      </c>
      <c r="C61" s="44">
        <f aca="true" t="shared" si="60" ref="C61:C62">SUM(C62)</f>
        <v>30000</v>
      </c>
      <c r="D61" s="44">
        <f aca="true" t="shared" si="61" ref="D61:D62">SUM(D62)</f>
        <v>0</v>
      </c>
      <c r="E61" s="44">
        <f aca="true" t="shared" si="62" ref="E61:E62">SUM(E62)</f>
        <v>0</v>
      </c>
      <c r="F61" s="44">
        <f aca="true" t="shared" si="63" ref="F61:F62">SUM(F62)</f>
        <v>30000</v>
      </c>
      <c r="G61" s="44">
        <f aca="true" t="shared" si="64" ref="G61:G62">SUM(G62)</f>
        <v>0</v>
      </c>
      <c r="H61" s="44">
        <f aca="true" t="shared" si="65" ref="H61:H62">SUM(H62)</f>
        <v>0</v>
      </c>
      <c r="I61" s="44">
        <f aca="true" t="shared" si="66" ref="I61:I62">SUM(I62)</f>
        <v>0</v>
      </c>
      <c r="J61" s="44">
        <f aca="true" t="shared" si="67" ref="J61:J62">SUM(J62)</f>
        <v>0</v>
      </c>
      <c r="K61" s="15">
        <f t="shared" si="51"/>
        <v>0</v>
      </c>
    </row>
    <row r="62" spans="1:11" ht="43.5" customHeight="1" outlineLevel="6">
      <c r="A62" s="45" t="s">
        <v>123</v>
      </c>
      <c r="B62" s="39" t="s">
        <v>124</v>
      </c>
      <c r="C62" s="44">
        <f t="shared" si="60"/>
        <v>30000</v>
      </c>
      <c r="D62" s="44">
        <f t="shared" si="61"/>
        <v>0</v>
      </c>
      <c r="E62" s="44">
        <f t="shared" si="62"/>
        <v>0</v>
      </c>
      <c r="F62" s="44">
        <f t="shared" si="63"/>
        <v>30000</v>
      </c>
      <c r="G62" s="44">
        <f t="shared" si="64"/>
        <v>0</v>
      </c>
      <c r="H62" s="44">
        <f t="shared" si="65"/>
        <v>0</v>
      </c>
      <c r="I62" s="44">
        <f t="shared" si="66"/>
        <v>0</v>
      </c>
      <c r="J62" s="44">
        <f t="shared" si="67"/>
        <v>0</v>
      </c>
      <c r="K62" s="15">
        <f t="shared" si="51"/>
        <v>0</v>
      </c>
    </row>
    <row r="63" spans="1:11" ht="33" customHeight="1" outlineLevel="6">
      <c r="A63" s="46" t="s">
        <v>125</v>
      </c>
      <c r="B63" s="41" t="s">
        <v>126</v>
      </c>
      <c r="C63" s="28">
        <f>SUM(D63:F63)</f>
        <v>30000</v>
      </c>
      <c r="D63" s="28"/>
      <c r="E63" s="28"/>
      <c r="F63" s="28">
        <v>30000</v>
      </c>
      <c r="G63" s="29">
        <f>SUM(H63:J63)</f>
        <v>0</v>
      </c>
      <c r="H63" s="42"/>
      <c r="I63" s="42"/>
      <c r="J63" s="42">
        <v>0</v>
      </c>
      <c r="K63" s="22">
        <f t="shared" si="51"/>
        <v>0</v>
      </c>
    </row>
    <row r="64" spans="1:11" ht="68.25" customHeight="1" outlineLevel="6">
      <c r="A64" s="45" t="s">
        <v>127</v>
      </c>
      <c r="B64" s="39" t="s">
        <v>128</v>
      </c>
      <c r="C64" s="44">
        <f>SUM(C65)</f>
        <v>150000</v>
      </c>
      <c r="D64" s="44">
        <f>SUM(D65)</f>
        <v>0</v>
      </c>
      <c r="E64" s="44">
        <f>SUM(E65)</f>
        <v>0</v>
      </c>
      <c r="F64" s="44">
        <f>SUM(F65)</f>
        <v>150000</v>
      </c>
      <c r="G64" s="44">
        <f>SUM(G65)</f>
        <v>0</v>
      </c>
      <c r="H64" s="44">
        <f>SUM(H65)</f>
        <v>0</v>
      </c>
      <c r="I64" s="44">
        <f>SUM(I65)</f>
        <v>0</v>
      </c>
      <c r="J64" s="44">
        <f>SUM(J65)</f>
        <v>0</v>
      </c>
      <c r="K64" s="15">
        <f t="shared" si="51"/>
        <v>0</v>
      </c>
    </row>
    <row r="65" spans="1:11" ht="30" customHeight="1" outlineLevel="6">
      <c r="A65" s="47" t="s">
        <v>129</v>
      </c>
      <c r="B65" s="41" t="s">
        <v>130</v>
      </c>
      <c r="C65" s="28">
        <f>SUM(D65:F65)</f>
        <v>150000</v>
      </c>
      <c r="D65" s="28"/>
      <c r="E65" s="28"/>
      <c r="F65" s="28">
        <v>150000</v>
      </c>
      <c r="G65" s="29">
        <f>SUM(H65:J65)</f>
        <v>0</v>
      </c>
      <c r="H65" s="42"/>
      <c r="I65" s="42"/>
      <c r="J65" s="42">
        <v>0</v>
      </c>
      <c r="K65" s="22">
        <f t="shared" si="51"/>
        <v>0</v>
      </c>
    </row>
    <row r="66" spans="1:11" ht="63" customHeight="1" outlineLevel="6">
      <c r="A66" s="12" t="s">
        <v>131</v>
      </c>
      <c r="B66" s="13" t="s">
        <v>132</v>
      </c>
      <c r="C66" s="14">
        <f>SUM(C67+C70)</f>
        <v>64364</v>
      </c>
      <c r="D66" s="14">
        <f>SUM(D67+D70)</f>
        <v>0</v>
      </c>
      <c r="E66" s="14">
        <f>SUM(E67+E70)</f>
        <v>0</v>
      </c>
      <c r="F66" s="14">
        <f>SUM(F67+F70)</f>
        <v>64364</v>
      </c>
      <c r="G66" s="14">
        <f>SUM(G67+G70)</f>
        <v>9764</v>
      </c>
      <c r="H66" s="23">
        <f>SUM(H67+H70)</f>
        <v>0</v>
      </c>
      <c r="I66" s="23">
        <f>SUM(I67+I70)</f>
        <v>0</v>
      </c>
      <c r="J66" s="23">
        <f>SUM(J67+J70)</f>
        <v>9764</v>
      </c>
      <c r="K66" s="15">
        <f t="shared" si="51"/>
        <v>15.169970791125472</v>
      </c>
    </row>
    <row r="67" spans="1:11" ht="33" customHeight="1" outlineLevel="6">
      <c r="A67" s="12" t="s">
        <v>133</v>
      </c>
      <c r="B67" s="13" t="s">
        <v>134</v>
      </c>
      <c r="C67" s="14">
        <f aca="true" t="shared" si="68" ref="C67:C68">SUM(C68)</f>
        <v>9764</v>
      </c>
      <c r="D67" s="14">
        <f aca="true" t="shared" si="69" ref="D67:D68">SUM(D68)</f>
        <v>0</v>
      </c>
      <c r="E67" s="14">
        <f aca="true" t="shared" si="70" ref="E67:E68">SUM(E68)</f>
        <v>0</v>
      </c>
      <c r="F67" s="14">
        <f aca="true" t="shared" si="71" ref="F67:F68">SUM(F68)</f>
        <v>9764</v>
      </c>
      <c r="G67" s="14">
        <f aca="true" t="shared" si="72" ref="G67:G68">SUM(G68)</f>
        <v>9764</v>
      </c>
      <c r="H67" s="23">
        <f aca="true" t="shared" si="73" ref="H67:H68">SUM(H68)</f>
        <v>0</v>
      </c>
      <c r="I67" s="23">
        <f aca="true" t="shared" si="74" ref="I67:I68">SUM(I68)</f>
        <v>0</v>
      </c>
      <c r="J67" s="23">
        <f aca="true" t="shared" si="75" ref="J67:J68">SUM(J68)</f>
        <v>9764</v>
      </c>
      <c r="K67" s="15">
        <f t="shared" si="51"/>
        <v>100</v>
      </c>
    </row>
    <row r="68" spans="1:11" ht="30" customHeight="1" outlineLevel="1">
      <c r="A68" s="12" t="s">
        <v>135</v>
      </c>
      <c r="B68" s="13" t="s">
        <v>136</v>
      </c>
      <c r="C68" s="14">
        <f t="shared" si="68"/>
        <v>9764</v>
      </c>
      <c r="D68" s="14">
        <f t="shared" si="69"/>
        <v>0</v>
      </c>
      <c r="E68" s="14">
        <f t="shared" si="70"/>
        <v>0</v>
      </c>
      <c r="F68" s="14">
        <f t="shared" si="71"/>
        <v>9764</v>
      </c>
      <c r="G68" s="14">
        <f t="shared" si="72"/>
        <v>9764</v>
      </c>
      <c r="H68" s="23">
        <f t="shared" si="73"/>
        <v>0</v>
      </c>
      <c r="I68" s="23">
        <f t="shared" si="74"/>
        <v>0</v>
      </c>
      <c r="J68" s="23">
        <f t="shared" si="75"/>
        <v>9764</v>
      </c>
      <c r="K68" s="15">
        <f t="shared" si="51"/>
        <v>100</v>
      </c>
    </row>
    <row r="69" spans="1:11" ht="42.75" customHeight="1" outlineLevel="2">
      <c r="A69" s="16" t="s">
        <v>137</v>
      </c>
      <c r="B69" s="17" t="s">
        <v>138</v>
      </c>
      <c r="C69" s="18">
        <f>SUM(D69:F69)</f>
        <v>9764</v>
      </c>
      <c r="D69" s="18"/>
      <c r="E69" s="18"/>
      <c r="F69" s="18">
        <v>9764</v>
      </c>
      <c r="G69" s="18">
        <f>SUM(H69:J69)</f>
        <v>9764</v>
      </c>
      <c r="H69" s="27"/>
      <c r="I69" s="27"/>
      <c r="J69" s="27">
        <v>9764</v>
      </c>
      <c r="K69" s="22">
        <f t="shared" si="51"/>
        <v>100</v>
      </c>
    </row>
    <row r="70" spans="1:11" ht="45" customHeight="1" outlineLevel="4">
      <c r="A70" s="12" t="s">
        <v>139</v>
      </c>
      <c r="B70" s="13" t="s">
        <v>140</v>
      </c>
      <c r="C70" s="14">
        <f aca="true" t="shared" si="76" ref="C70:C71">SUM(C71)</f>
        <v>54600</v>
      </c>
      <c r="D70" s="14">
        <f aca="true" t="shared" si="77" ref="D70:D71">SUM(D71)</f>
        <v>0</v>
      </c>
      <c r="E70" s="14">
        <f aca="true" t="shared" si="78" ref="E70:E71">SUM(E71)</f>
        <v>0</v>
      </c>
      <c r="F70" s="14">
        <f aca="true" t="shared" si="79" ref="F70:F71">SUM(F71)</f>
        <v>54600</v>
      </c>
      <c r="G70" s="14">
        <f aca="true" t="shared" si="80" ref="G70:G71">SUM(G71)</f>
        <v>0</v>
      </c>
      <c r="H70" s="23">
        <f aca="true" t="shared" si="81" ref="H70:H71">SUM(H71)</f>
        <v>0</v>
      </c>
      <c r="I70" s="23">
        <f aca="true" t="shared" si="82" ref="I70:I71">SUM(I71)</f>
        <v>0</v>
      </c>
      <c r="J70" s="23">
        <f aca="true" t="shared" si="83" ref="J70:J71">SUM(J71)</f>
        <v>0</v>
      </c>
      <c r="K70" s="15">
        <f t="shared" si="51"/>
        <v>0</v>
      </c>
    </row>
    <row r="71" spans="1:11" ht="57" customHeight="1" outlineLevel="6">
      <c r="A71" s="12" t="s">
        <v>141</v>
      </c>
      <c r="B71" s="13" t="s">
        <v>142</v>
      </c>
      <c r="C71" s="14">
        <f t="shared" si="76"/>
        <v>54600</v>
      </c>
      <c r="D71" s="14">
        <f t="shared" si="77"/>
        <v>0</v>
      </c>
      <c r="E71" s="14">
        <f t="shared" si="78"/>
        <v>0</v>
      </c>
      <c r="F71" s="14">
        <f t="shared" si="79"/>
        <v>54600</v>
      </c>
      <c r="G71" s="14">
        <f t="shared" si="80"/>
        <v>0</v>
      </c>
      <c r="H71" s="23">
        <f t="shared" si="81"/>
        <v>0</v>
      </c>
      <c r="I71" s="23">
        <f t="shared" si="82"/>
        <v>0</v>
      </c>
      <c r="J71" s="23">
        <f t="shared" si="83"/>
        <v>0</v>
      </c>
      <c r="K71" s="15">
        <f t="shared" si="51"/>
        <v>0</v>
      </c>
    </row>
    <row r="72" spans="1:11" ht="44.25" customHeight="1" outlineLevel="2">
      <c r="A72" s="16" t="s">
        <v>143</v>
      </c>
      <c r="B72" s="17" t="s">
        <v>144</v>
      </c>
      <c r="C72" s="18">
        <f>SUM(D72:F72)</f>
        <v>54600</v>
      </c>
      <c r="D72" s="18"/>
      <c r="E72" s="18"/>
      <c r="F72" s="18">
        <v>54600</v>
      </c>
      <c r="G72" s="18">
        <f>SUM(H72:J72)</f>
        <v>0</v>
      </c>
      <c r="H72" s="27"/>
      <c r="I72" s="27"/>
      <c r="J72" s="27">
        <v>0</v>
      </c>
      <c r="K72" s="22">
        <f t="shared" si="51"/>
        <v>0</v>
      </c>
    </row>
    <row r="73" spans="1:11" ht="66.75" customHeight="1" outlineLevel="4">
      <c r="A73" s="12" t="s">
        <v>145</v>
      </c>
      <c r="B73" s="13" t="s">
        <v>146</v>
      </c>
      <c r="C73" s="14">
        <f>SUM(C74+C80)</f>
        <v>1172188</v>
      </c>
      <c r="D73" s="14">
        <f>SUM(D74+D80)</f>
        <v>0</v>
      </c>
      <c r="E73" s="14">
        <f>SUM(E74+E80)</f>
        <v>0</v>
      </c>
      <c r="F73" s="14">
        <f>SUM(F74+F80)</f>
        <v>1172188</v>
      </c>
      <c r="G73" s="14">
        <f>SUM(G74+G80)</f>
        <v>30261.4</v>
      </c>
      <c r="H73" s="23">
        <f>SUM(H74+H80)</f>
        <v>0</v>
      </c>
      <c r="I73" s="23">
        <f>SUM(I74+I80)</f>
        <v>0</v>
      </c>
      <c r="J73" s="23">
        <f>SUM(J74+J80)</f>
        <v>30261.4</v>
      </c>
      <c r="K73" s="15">
        <f t="shared" si="51"/>
        <v>2.5816166007500505</v>
      </c>
    </row>
    <row r="74" spans="1:11" ht="53.25" customHeight="1" outlineLevel="6">
      <c r="A74" s="12" t="s">
        <v>147</v>
      </c>
      <c r="B74" s="13" t="s">
        <v>148</v>
      </c>
      <c r="C74" s="14">
        <f>SUM(C75)</f>
        <v>998188</v>
      </c>
      <c r="D74" s="14">
        <f>SUM(D75)</f>
        <v>0</v>
      </c>
      <c r="E74" s="14">
        <f>SUM(E75)</f>
        <v>0</v>
      </c>
      <c r="F74" s="14">
        <f>SUM(F75)</f>
        <v>998188</v>
      </c>
      <c r="G74" s="14">
        <f>SUM(G75)</f>
        <v>30261.4</v>
      </c>
      <c r="H74" s="23">
        <f>SUM(H75)</f>
        <v>0</v>
      </c>
      <c r="I74" s="23">
        <f>SUM(I75)</f>
        <v>0</v>
      </c>
      <c r="J74" s="23">
        <f>SUM(J75)</f>
        <v>30261.4</v>
      </c>
      <c r="K74" s="15">
        <f t="shared" si="51"/>
        <v>3.03163331957507</v>
      </c>
    </row>
    <row r="75" spans="1:11" ht="47.25" customHeight="1" outlineLevel="1">
      <c r="A75" s="12" t="s">
        <v>149</v>
      </c>
      <c r="B75" s="13" t="s">
        <v>150</v>
      </c>
      <c r="C75" s="14">
        <f>SUM(C76:C79)</f>
        <v>998188</v>
      </c>
      <c r="D75" s="14">
        <f>SUM(D76:D79)</f>
        <v>0</v>
      </c>
      <c r="E75" s="14">
        <f>SUM(E76:E79)</f>
        <v>0</v>
      </c>
      <c r="F75" s="14">
        <f>SUM(F76:F79)</f>
        <v>998188</v>
      </c>
      <c r="G75" s="14">
        <f>SUM(G76:G79)</f>
        <v>30261.4</v>
      </c>
      <c r="H75" s="23">
        <f>SUM(H76:H79)</f>
        <v>0</v>
      </c>
      <c r="I75" s="23">
        <f>SUM(I76:I79)</f>
        <v>0</v>
      </c>
      <c r="J75" s="23">
        <f>SUM(J76:J79)</f>
        <v>30261.4</v>
      </c>
      <c r="K75" s="15">
        <f t="shared" si="51"/>
        <v>3.03163331957507</v>
      </c>
    </row>
    <row r="76" spans="1:11" ht="45.75" customHeight="1" outlineLevel="1">
      <c r="A76" s="16" t="s">
        <v>151</v>
      </c>
      <c r="B76" s="17" t="s">
        <v>152</v>
      </c>
      <c r="C76" s="18">
        <f aca="true" t="shared" si="84" ref="C76:C79">SUM(D76:F76)</f>
        <v>247000</v>
      </c>
      <c r="D76" s="18"/>
      <c r="E76" s="18"/>
      <c r="F76" s="18">
        <v>247000</v>
      </c>
      <c r="G76" s="18">
        <f aca="true" t="shared" si="85" ref="G76:G79">SUM(H76:J76)</f>
        <v>0</v>
      </c>
      <c r="H76" s="27"/>
      <c r="I76" s="27"/>
      <c r="J76" s="27">
        <v>0</v>
      </c>
      <c r="K76" s="22">
        <f t="shared" si="51"/>
        <v>0</v>
      </c>
    </row>
    <row r="77" spans="1:11" ht="45.75" customHeight="1" outlineLevel="1">
      <c r="A77" s="47" t="s">
        <v>153</v>
      </c>
      <c r="B77" s="17" t="s">
        <v>154</v>
      </c>
      <c r="C77" s="18">
        <f t="shared" si="84"/>
        <v>20000</v>
      </c>
      <c r="D77" s="18"/>
      <c r="E77" s="18"/>
      <c r="F77" s="18">
        <v>20000</v>
      </c>
      <c r="G77" s="18">
        <f t="shared" si="85"/>
        <v>0</v>
      </c>
      <c r="H77" s="27"/>
      <c r="I77" s="27"/>
      <c r="J77" s="27"/>
      <c r="K77" s="22"/>
    </row>
    <row r="78" spans="1:11" ht="69" customHeight="1" outlineLevel="1">
      <c r="A78" s="48" t="s">
        <v>155</v>
      </c>
      <c r="B78" s="17" t="s">
        <v>156</v>
      </c>
      <c r="C78" s="18">
        <f t="shared" si="84"/>
        <v>20000</v>
      </c>
      <c r="D78" s="18"/>
      <c r="E78" s="18"/>
      <c r="F78" s="18">
        <v>20000</v>
      </c>
      <c r="G78" s="18">
        <f t="shared" si="85"/>
        <v>0</v>
      </c>
      <c r="H78" s="27"/>
      <c r="I78" s="27"/>
      <c r="J78" s="27">
        <v>0</v>
      </c>
      <c r="K78" s="22">
        <f aca="true" t="shared" si="86" ref="K78:K82">SUM(G78/C78*100)</f>
        <v>0</v>
      </c>
    </row>
    <row r="79" spans="1:11" ht="48.75" customHeight="1" outlineLevel="2">
      <c r="A79" s="16" t="s">
        <v>157</v>
      </c>
      <c r="B79" s="17" t="s">
        <v>158</v>
      </c>
      <c r="C79" s="18">
        <f t="shared" si="84"/>
        <v>711188</v>
      </c>
      <c r="D79" s="18"/>
      <c r="E79" s="18"/>
      <c r="F79" s="18">
        <v>711188</v>
      </c>
      <c r="G79" s="18">
        <f t="shared" si="85"/>
        <v>30261.4</v>
      </c>
      <c r="H79" s="27"/>
      <c r="I79" s="27"/>
      <c r="J79" s="27">
        <v>30261.4</v>
      </c>
      <c r="K79" s="22">
        <f t="shared" si="86"/>
        <v>4.255049297794676</v>
      </c>
    </row>
    <row r="80" spans="1:11" ht="49.5" customHeight="1" outlineLevel="4">
      <c r="A80" s="12" t="s">
        <v>159</v>
      </c>
      <c r="B80" s="13" t="s">
        <v>160</v>
      </c>
      <c r="C80" s="14">
        <f>SUM(C81)</f>
        <v>174000</v>
      </c>
      <c r="D80" s="14">
        <f>SUM(D81)</f>
        <v>0</v>
      </c>
      <c r="E80" s="14">
        <f>SUM(E81)</f>
        <v>0</v>
      </c>
      <c r="F80" s="14">
        <f>SUM(F81)</f>
        <v>174000</v>
      </c>
      <c r="G80" s="14">
        <f>SUM(G81)</f>
        <v>0</v>
      </c>
      <c r="H80" s="23">
        <f>SUM(H81)</f>
        <v>0</v>
      </c>
      <c r="I80" s="23">
        <f>SUM(I81)</f>
        <v>0</v>
      </c>
      <c r="J80" s="23">
        <f>SUM(J81)</f>
        <v>0</v>
      </c>
      <c r="K80" s="15">
        <f t="shared" si="86"/>
        <v>0</v>
      </c>
    </row>
    <row r="81" spans="1:11" ht="45" customHeight="1" outlineLevel="5">
      <c r="A81" s="12" t="s">
        <v>161</v>
      </c>
      <c r="B81" s="13" t="s">
        <v>162</v>
      </c>
      <c r="C81" s="14">
        <f>SUM(C82:C83)</f>
        <v>174000</v>
      </c>
      <c r="D81" s="14">
        <f>SUM(D82:D83)</f>
        <v>0</v>
      </c>
      <c r="E81" s="14">
        <f>SUM(E82:E83)</f>
        <v>0</v>
      </c>
      <c r="F81" s="14">
        <f>SUM(F82:F83)</f>
        <v>174000</v>
      </c>
      <c r="G81" s="14">
        <f>SUM(G82:G83)</f>
        <v>0</v>
      </c>
      <c r="H81" s="14">
        <f>SUM(H82:H83)</f>
        <v>0</v>
      </c>
      <c r="I81" s="14">
        <f>SUM(I82:I83)</f>
        <v>0</v>
      </c>
      <c r="J81" s="14">
        <f>SUM(J82:J83)</f>
        <v>0</v>
      </c>
      <c r="K81" s="15">
        <f t="shared" si="86"/>
        <v>0</v>
      </c>
    </row>
    <row r="82" spans="1:11" ht="43.5" customHeight="1" outlineLevel="5">
      <c r="A82" s="16" t="s">
        <v>163</v>
      </c>
      <c r="B82" s="17" t="s">
        <v>164</v>
      </c>
      <c r="C82" s="18">
        <f aca="true" t="shared" si="87" ref="C82:C83">SUM(D82:F82)</f>
        <v>124000</v>
      </c>
      <c r="D82" s="18"/>
      <c r="E82" s="18"/>
      <c r="F82" s="18">
        <v>124000</v>
      </c>
      <c r="G82" s="19">
        <f aca="true" t="shared" si="88" ref="G82:G83">SUM(H82:J82)</f>
        <v>0</v>
      </c>
      <c r="H82" s="21"/>
      <c r="I82" s="21"/>
      <c r="J82" s="21">
        <v>0</v>
      </c>
      <c r="K82" s="22">
        <f t="shared" si="86"/>
        <v>0</v>
      </c>
    </row>
    <row r="83" spans="1:11" ht="43.5" customHeight="1" outlineLevel="5">
      <c r="A83" s="47" t="s">
        <v>165</v>
      </c>
      <c r="B83" s="17" t="s">
        <v>166</v>
      </c>
      <c r="C83" s="18">
        <f t="shared" si="87"/>
        <v>50000</v>
      </c>
      <c r="D83" s="18"/>
      <c r="E83" s="18"/>
      <c r="F83" s="18">
        <v>50000</v>
      </c>
      <c r="G83" s="19">
        <f t="shared" si="88"/>
        <v>0</v>
      </c>
      <c r="H83" s="21"/>
      <c r="I83" s="21"/>
      <c r="J83" s="21">
        <v>0</v>
      </c>
      <c r="K83" s="22"/>
    </row>
    <row r="84" spans="1:11" ht="58.5" customHeight="1" outlineLevel="5">
      <c r="A84" s="12" t="s">
        <v>167</v>
      </c>
      <c r="B84" s="13" t="s">
        <v>168</v>
      </c>
      <c r="C84" s="14">
        <f aca="true" t="shared" si="89" ref="C84:C86">SUM(C85)</f>
        <v>65253</v>
      </c>
      <c r="D84" s="14">
        <f aca="true" t="shared" si="90" ref="D84:D86">SUM(D85)</f>
        <v>0</v>
      </c>
      <c r="E84" s="14">
        <f aca="true" t="shared" si="91" ref="E84:E86">SUM(E85)</f>
        <v>0</v>
      </c>
      <c r="F84" s="14">
        <f aca="true" t="shared" si="92" ref="F84:F86">SUM(F85)</f>
        <v>65253</v>
      </c>
      <c r="G84" s="14">
        <f aca="true" t="shared" si="93" ref="G84:G86">SUM(G85)</f>
        <v>15253</v>
      </c>
      <c r="H84" s="23">
        <f aca="true" t="shared" si="94" ref="H84:H86">SUM(H85)</f>
        <v>0</v>
      </c>
      <c r="I84" s="23">
        <f aca="true" t="shared" si="95" ref="I84:I86">SUM(I85)</f>
        <v>0</v>
      </c>
      <c r="J84" s="23">
        <f aca="true" t="shared" si="96" ref="J84:J86">SUM(J85)</f>
        <v>15253</v>
      </c>
      <c r="K84" s="22">
        <f aca="true" t="shared" si="97" ref="K84:K112">SUM(G84/C84*100)</f>
        <v>23.375170490245658</v>
      </c>
    </row>
    <row r="85" spans="1:11" ht="56.25" customHeight="1" outlineLevel="5">
      <c r="A85" s="12" t="s">
        <v>169</v>
      </c>
      <c r="B85" s="13" t="s">
        <v>170</v>
      </c>
      <c r="C85" s="14">
        <f t="shared" si="89"/>
        <v>65253</v>
      </c>
      <c r="D85" s="14">
        <f t="shared" si="90"/>
        <v>0</v>
      </c>
      <c r="E85" s="14">
        <f t="shared" si="91"/>
        <v>0</v>
      </c>
      <c r="F85" s="14">
        <f t="shared" si="92"/>
        <v>65253</v>
      </c>
      <c r="G85" s="14">
        <f t="shared" si="93"/>
        <v>15253</v>
      </c>
      <c r="H85" s="23">
        <f t="shared" si="94"/>
        <v>0</v>
      </c>
      <c r="I85" s="23">
        <f t="shared" si="95"/>
        <v>0</v>
      </c>
      <c r="J85" s="23">
        <f t="shared" si="96"/>
        <v>15253</v>
      </c>
      <c r="K85" s="22">
        <f t="shared" si="97"/>
        <v>23.375170490245658</v>
      </c>
    </row>
    <row r="86" spans="1:11" ht="56.25" customHeight="1" outlineLevel="5">
      <c r="A86" s="12" t="s">
        <v>171</v>
      </c>
      <c r="B86" s="13" t="s">
        <v>172</v>
      </c>
      <c r="C86" s="14">
        <f t="shared" si="89"/>
        <v>65253</v>
      </c>
      <c r="D86" s="14">
        <f t="shared" si="90"/>
        <v>0</v>
      </c>
      <c r="E86" s="14">
        <f t="shared" si="91"/>
        <v>0</v>
      </c>
      <c r="F86" s="14">
        <f t="shared" si="92"/>
        <v>65253</v>
      </c>
      <c r="G86" s="14">
        <f t="shared" si="93"/>
        <v>15253</v>
      </c>
      <c r="H86" s="23">
        <f t="shared" si="94"/>
        <v>0</v>
      </c>
      <c r="I86" s="23">
        <f t="shared" si="95"/>
        <v>0</v>
      </c>
      <c r="J86" s="23">
        <f t="shared" si="96"/>
        <v>15253</v>
      </c>
      <c r="K86" s="22">
        <f t="shared" si="97"/>
        <v>23.375170490245658</v>
      </c>
    </row>
    <row r="87" spans="1:11" ht="42.75" customHeight="1" outlineLevel="5">
      <c r="A87" s="48" t="s">
        <v>173</v>
      </c>
      <c r="B87" s="49" t="s">
        <v>174</v>
      </c>
      <c r="C87" s="18">
        <f>SUM(D87:F87)</f>
        <v>65253</v>
      </c>
      <c r="D87" s="18"/>
      <c r="E87" s="18"/>
      <c r="F87" s="18">
        <v>65253</v>
      </c>
      <c r="G87" s="19">
        <f>SUM(H87:J87)</f>
        <v>15253</v>
      </c>
      <c r="H87" s="21"/>
      <c r="I87" s="21"/>
      <c r="J87" s="21">
        <v>15253</v>
      </c>
      <c r="K87" s="22">
        <f t="shared" si="97"/>
        <v>23.375170490245658</v>
      </c>
    </row>
    <row r="88" spans="1:11" ht="18" customHeight="1" outlineLevel="6">
      <c r="A88" s="50" t="s">
        <v>175</v>
      </c>
      <c r="B88" s="50"/>
      <c r="C88" s="14">
        <f>SUM(C6+C29+C47+C66+C60+C73+C55+C84)</f>
        <v>41771729.059999995</v>
      </c>
      <c r="D88" s="14">
        <f>SUM(D6+D29+D47+D66+D60+D73+D55+D84)</f>
        <v>50000</v>
      </c>
      <c r="E88" s="14">
        <f>SUM(E6+E29+E47+E66+E60+E73+E55+E84)</f>
        <v>11982126.27</v>
      </c>
      <c r="F88" s="14">
        <f>SUM(F6+F29+F47+F66+F60+F73+F55+F84)</f>
        <v>29739602.79</v>
      </c>
      <c r="G88" s="14">
        <f>SUM(G6+G29+G47+G66+G60+G73+G55+G84)</f>
        <v>6185265.690000001</v>
      </c>
      <c r="H88" s="14">
        <f>SUM(H6+H29+H47+H66+H60+H73+H55+H84)</f>
        <v>0</v>
      </c>
      <c r="I88" s="14">
        <f>SUM(I6+I29+I47+I66+I60+I73+I55+I84)</f>
        <v>1372731.04</v>
      </c>
      <c r="J88" s="14">
        <f>SUM(J6+J29+J47+J66+J60+J73+J55+J84)</f>
        <v>4812534.65</v>
      </c>
      <c r="K88" s="15">
        <f t="shared" si="97"/>
        <v>14.807301084222829</v>
      </c>
    </row>
    <row r="89" spans="1:11" ht="16.5" customHeight="1">
      <c r="A89" s="50" t="s">
        <v>176</v>
      </c>
      <c r="B89" s="51"/>
      <c r="C89" s="52">
        <f>SUM(C88/C112*100)</f>
        <v>96.6447886066281</v>
      </c>
      <c r="D89" s="52">
        <f>SUM(D88/D112*100)</f>
        <v>19.646720530115672</v>
      </c>
      <c r="E89" s="52">
        <f>SUM(E88/E112*100)</f>
        <v>98.35825047641704</v>
      </c>
      <c r="F89" s="52">
        <f>SUM(F88/F112*100)</f>
        <v>96.60327674966827</v>
      </c>
      <c r="G89" s="52">
        <f>SUM(G88/G112*100)</f>
        <v>97.823728880521</v>
      </c>
      <c r="H89" s="53">
        <f>SUM(H88/H112*100)</f>
        <v>0</v>
      </c>
      <c r="I89" s="53">
        <f>SUM(I88/I112*100)</f>
        <v>100</v>
      </c>
      <c r="J89" s="53">
        <f>SUM(J88/J112*100)</f>
        <v>97.9116945982628</v>
      </c>
      <c r="K89" s="15">
        <f t="shared" si="97"/>
        <v>101.21986947345039</v>
      </c>
    </row>
    <row r="90" spans="1:11" ht="57" customHeight="1">
      <c r="A90" s="54" t="s">
        <v>177</v>
      </c>
      <c r="B90" s="55" t="s">
        <v>178</v>
      </c>
      <c r="C90" s="56">
        <f aca="true" t="shared" si="98" ref="C90:C91">SUM(C91)</f>
        <v>410200</v>
      </c>
      <c r="D90" s="56">
        <f aca="true" t="shared" si="99" ref="D90:D91">SUM(D91)</f>
        <v>0</v>
      </c>
      <c r="E90" s="56">
        <f aca="true" t="shared" si="100" ref="E90:E91">SUM(E91)</f>
        <v>0</v>
      </c>
      <c r="F90" s="56">
        <f aca="true" t="shared" si="101" ref="F90:F91">SUM(F91)</f>
        <v>410200</v>
      </c>
      <c r="G90" s="56">
        <f aca="true" t="shared" si="102" ref="G90:G91">SUM(G91)</f>
        <v>0</v>
      </c>
      <c r="H90" s="56">
        <f aca="true" t="shared" si="103" ref="H90:H91">SUM(H91)</f>
        <v>0</v>
      </c>
      <c r="I90" s="56">
        <f aca="true" t="shared" si="104" ref="I90:I91">SUM(I91)</f>
        <v>0</v>
      </c>
      <c r="J90" s="56">
        <f aca="true" t="shared" si="105" ref="J90:J91">SUM(J91)</f>
        <v>0</v>
      </c>
      <c r="K90" s="15">
        <f t="shared" si="97"/>
        <v>0</v>
      </c>
    </row>
    <row r="91" spans="1:11" ht="20.25" customHeight="1">
      <c r="A91" s="54" t="s">
        <v>179</v>
      </c>
      <c r="B91" s="57" t="s">
        <v>180</v>
      </c>
      <c r="C91" s="56">
        <f t="shared" si="98"/>
        <v>410200</v>
      </c>
      <c r="D91" s="56">
        <f t="shared" si="99"/>
        <v>0</v>
      </c>
      <c r="E91" s="56">
        <f t="shared" si="100"/>
        <v>0</v>
      </c>
      <c r="F91" s="56">
        <f t="shared" si="101"/>
        <v>410200</v>
      </c>
      <c r="G91" s="56">
        <f t="shared" si="102"/>
        <v>0</v>
      </c>
      <c r="H91" s="56">
        <f t="shared" si="103"/>
        <v>0</v>
      </c>
      <c r="I91" s="56">
        <f t="shared" si="104"/>
        <v>0</v>
      </c>
      <c r="J91" s="56">
        <f t="shared" si="105"/>
        <v>0</v>
      </c>
      <c r="K91" s="15">
        <f t="shared" si="97"/>
        <v>0</v>
      </c>
    </row>
    <row r="92" spans="1:11" ht="43.5" customHeight="1">
      <c r="A92" s="47" t="s">
        <v>181</v>
      </c>
      <c r="B92" s="57" t="s">
        <v>182</v>
      </c>
      <c r="C92" s="52">
        <f>SUM(D92:F92)</f>
        <v>410200</v>
      </c>
      <c r="D92" s="52"/>
      <c r="E92" s="52"/>
      <c r="F92" s="52">
        <v>410200</v>
      </c>
      <c r="G92" s="52">
        <f>SUM(H92:J92)</f>
        <v>0</v>
      </c>
      <c r="H92" s="53"/>
      <c r="I92" s="53"/>
      <c r="J92" s="53">
        <v>0</v>
      </c>
      <c r="K92" s="22">
        <f t="shared" si="97"/>
        <v>0</v>
      </c>
    </row>
    <row r="93" spans="1:11" ht="55.5" customHeight="1">
      <c r="A93" s="25" t="s">
        <v>183</v>
      </c>
      <c r="B93" s="58" t="s">
        <v>184</v>
      </c>
      <c r="C93" s="14">
        <f>SUM(C94)</f>
        <v>624965.24</v>
      </c>
      <c r="D93" s="14">
        <f>SUM(D94)</f>
        <v>0</v>
      </c>
      <c r="E93" s="14">
        <f>SUM(E94)</f>
        <v>0</v>
      </c>
      <c r="F93" s="14">
        <f>SUM(F94)</f>
        <v>624965.24</v>
      </c>
      <c r="G93" s="14">
        <f>SUM(G94)</f>
        <v>102643.94</v>
      </c>
      <c r="H93" s="23">
        <f>SUM(H94)</f>
        <v>0</v>
      </c>
      <c r="I93" s="23">
        <f>SUM(I94)</f>
        <v>0</v>
      </c>
      <c r="J93" s="23">
        <f>SUM(J94)</f>
        <v>102643.94</v>
      </c>
      <c r="K93" s="15">
        <f t="shared" si="97"/>
        <v>16.423943834060275</v>
      </c>
    </row>
    <row r="94" spans="1:11" ht="18" customHeight="1">
      <c r="A94" s="25" t="s">
        <v>185</v>
      </c>
      <c r="B94" s="58" t="s">
        <v>186</v>
      </c>
      <c r="C94" s="14">
        <f>SUM(C95:C101)</f>
        <v>624965.24</v>
      </c>
      <c r="D94" s="14">
        <f>SUM(D95:D101)</f>
        <v>0</v>
      </c>
      <c r="E94" s="14">
        <f>SUM(E95:E101)</f>
        <v>0</v>
      </c>
      <c r="F94" s="14">
        <f>SUM(F95:F101)</f>
        <v>624965.24</v>
      </c>
      <c r="G94" s="14">
        <f>SUM(G95:G101)</f>
        <v>102643.94</v>
      </c>
      <c r="H94" s="14">
        <f>SUM(H95:H101)</f>
        <v>0</v>
      </c>
      <c r="I94" s="14">
        <f>SUM(I95:I101)</f>
        <v>0</v>
      </c>
      <c r="J94" s="14">
        <f>SUM(J95:J101)</f>
        <v>102643.94</v>
      </c>
      <c r="K94" s="15">
        <f t="shared" si="97"/>
        <v>16.423943834060275</v>
      </c>
    </row>
    <row r="95" spans="1:11" ht="262.5" customHeight="1">
      <c r="A95" s="59" t="s">
        <v>187</v>
      </c>
      <c r="B95" s="60" t="s">
        <v>188</v>
      </c>
      <c r="C95" s="18">
        <f aca="true" t="shared" si="106" ref="C95:C101">SUM(D95:F95)</f>
        <v>83203.94</v>
      </c>
      <c r="D95" s="18"/>
      <c r="E95" s="18"/>
      <c r="F95" s="18">
        <v>83203.94</v>
      </c>
      <c r="G95" s="18">
        <f aca="true" t="shared" si="107" ref="G95:G101">SUM(H95:J95)</f>
        <v>83203.94</v>
      </c>
      <c r="H95" s="27"/>
      <c r="I95" s="27"/>
      <c r="J95" s="27">
        <v>83203.94</v>
      </c>
      <c r="K95" s="22">
        <f t="shared" si="97"/>
        <v>100</v>
      </c>
    </row>
    <row r="96" spans="1:11" ht="34.5" customHeight="1">
      <c r="A96" s="47" t="s">
        <v>189</v>
      </c>
      <c r="B96" s="60">
        <v>4190002060</v>
      </c>
      <c r="C96" s="18">
        <f t="shared" si="106"/>
        <v>76761.3</v>
      </c>
      <c r="D96" s="18"/>
      <c r="E96" s="18"/>
      <c r="F96" s="18">
        <v>76761.3</v>
      </c>
      <c r="G96" s="18">
        <f t="shared" si="107"/>
        <v>0</v>
      </c>
      <c r="H96" s="27"/>
      <c r="I96" s="27"/>
      <c r="J96" s="27">
        <v>0</v>
      </c>
      <c r="K96" s="22">
        <f t="shared" si="97"/>
        <v>0</v>
      </c>
    </row>
    <row r="97" spans="1:11" ht="93.75" customHeight="1">
      <c r="A97" s="47" t="s">
        <v>190</v>
      </c>
      <c r="B97" s="61">
        <v>4190007009</v>
      </c>
      <c r="C97" s="18">
        <f t="shared" si="106"/>
        <v>66600</v>
      </c>
      <c r="D97" s="18"/>
      <c r="E97" s="18"/>
      <c r="F97" s="18">
        <v>66600</v>
      </c>
      <c r="G97" s="18">
        <f t="shared" si="107"/>
        <v>0</v>
      </c>
      <c r="H97" s="27"/>
      <c r="I97" s="27"/>
      <c r="J97" s="27"/>
      <c r="K97" s="22">
        <f t="shared" si="97"/>
        <v>0</v>
      </c>
    </row>
    <row r="98" spans="1:11" ht="82.5" customHeight="1">
      <c r="A98" s="47" t="s">
        <v>191</v>
      </c>
      <c r="B98" s="60">
        <v>4190007010</v>
      </c>
      <c r="C98" s="18">
        <f t="shared" si="106"/>
        <v>50000</v>
      </c>
      <c r="D98" s="18"/>
      <c r="E98" s="18"/>
      <c r="F98" s="18">
        <v>50000</v>
      </c>
      <c r="G98" s="18">
        <f t="shared" si="107"/>
        <v>0</v>
      </c>
      <c r="H98" s="27"/>
      <c r="I98" s="27"/>
      <c r="J98" s="27"/>
      <c r="K98" s="22">
        <f t="shared" si="97"/>
        <v>0</v>
      </c>
    </row>
    <row r="99" spans="1:11" ht="35.25" customHeight="1">
      <c r="A99" s="62" t="s">
        <v>192</v>
      </c>
      <c r="B99" s="63" t="s">
        <v>193</v>
      </c>
      <c r="C99" s="18">
        <f t="shared" si="106"/>
        <v>75000</v>
      </c>
      <c r="D99" s="18"/>
      <c r="E99" s="18"/>
      <c r="F99" s="18">
        <v>75000</v>
      </c>
      <c r="G99" s="18">
        <f t="shared" si="107"/>
        <v>19440</v>
      </c>
      <c r="H99" s="20"/>
      <c r="I99" s="20"/>
      <c r="J99" s="27">
        <v>19440</v>
      </c>
      <c r="K99" s="22">
        <f t="shared" si="97"/>
        <v>25.919999999999998</v>
      </c>
    </row>
    <row r="100" spans="1:11" ht="47.25" customHeight="1">
      <c r="A100" s="64" t="s">
        <v>194</v>
      </c>
      <c r="B100" s="65" t="s">
        <v>195</v>
      </c>
      <c r="C100" s="18">
        <f t="shared" si="106"/>
        <v>100000</v>
      </c>
      <c r="D100" s="18"/>
      <c r="E100" s="18"/>
      <c r="F100" s="18">
        <v>100000</v>
      </c>
      <c r="G100" s="18">
        <f t="shared" si="107"/>
        <v>0</v>
      </c>
      <c r="H100" s="66"/>
      <c r="I100" s="66"/>
      <c r="J100" s="67">
        <v>0</v>
      </c>
      <c r="K100" s="31">
        <f t="shared" si="97"/>
        <v>0</v>
      </c>
    </row>
    <row r="101" spans="1:11" ht="95.25" customHeight="1">
      <c r="A101" s="32" t="s">
        <v>196</v>
      </c>
      <c r="B101" s="65" t="s">
        <v>197</v>
      </c>
      <c r="C101" s="18">
        <f t="shared" si="106"/>
        <v>173400</v>
      </c>
      <c r="D101" s="18"/>
      <c r="E101" s="18"/>
      <c r="F101" s="18">
        <v>173400</v>
      </c>
      <c r="G101" s="18">
        <f t="shared" si="107"/>
        <v>0</v>
      </c>
      <c r="H101" s="66"/>
      <c r="I101" s="66"/>
      <c r="J101" s="67">
        <v>0</v>
      </c>
      <c r="K101" s="31">
        <f t="shared" si="97"/>
        <v>0</v>
      </c>
    </row>
    <row r="102" spans="1:11" ht="73.5" customHeight="1">
      <c r="A102" s="68" t="s">
        <v>198</v>
      </c>
      <c r="B102" s="58" t="s">
        <v>199</v>
      </c>
      <c r="C102" s="14">
        <f aca="true" t="shared" si="108" ref="C102:C103">SUM(C103)</f>
        <v>2195.4</v>
      </c>
      <c r="D102" s="14">
        <f aca="true" t="shared" si="109" ref="D102:D103">SUM(D103)</f>
        <v>2195.4</v>
      </c>
      <c r="E102" s="14">
        <f aca="true" t="shared" si="110" ref="E102:E103">SUM(E103)</f>
        <v>0</v>
      </c>
      <c r="F102" s="14">
        <f aca="true" t="shared" si="111" ref="F102:F103">SUM(F103)</f>
        <v>0</v>
      </c>
      <c r="G102" s="14">
        <f aca="true" t="shared" si="112" ref="G102:G103">SUM(G103)</f>
        <v>0</v>
      </c>
      <c r="H102" s="23">
        <f aca="true" t="shared" si="113" ref="H102:H103">SUM(H103)</f>
        <v>0</v>
      </c>
      <c r="I102" s="23">
        <f aca="true" t="shared" si="114" ref="I102:I103">SUM(I103)</f>
        <v>0</v>
      </c>
      <c r="J102" s="23">
        <f aca="true" t="shared" si="115" ref="J102:J103">SUM(J103)</f>
        <v>0</v>
      </c>
      <c r="K102" s="15">
        <f t="shared" si="97"/>
        <v>0</v>
      </c>
    </row>
    <row r="103" spans="1:11" ht="16.5">
      <c r="A103" s="68" t="s">
        <v>179</v>
      </c>
      <c r="B103" s="58" t="s">
        <v>200</v>
      </c>
      <c r="C103" s="14">
        <f t="shared" si="108"/>
        <v>2195.4</v>
      </c>
      <c r="D103" s="14">
        <f t="shared" si="109"/>
        <v>2195.4</v>
      </c>
      <c r="E103" s="14">
        <f t="shared" si="110"/>
        <v>0</v>
      </c>
      <c r="F103" s="14">
        <f t="shared" si="111"/>
        <v>0</v>
      </c>
      <c r="G103" s="14">
        <f t="shared" si="112"/>
        <v>0</v>
      </c>
      <c r="H103" s="23">
        <f t="shared" si="113"/>
        <v>0</v>
      </c>
      <c r="I103" s="23">
        <f t="shared" si="114"/>
        <v>0</v>
      </c>
      <c r="J103" s="23">
        <f t="shared" si="115"/>
        <v>0</v>
      </c>
      <c r="K103" s="15">
        <f t="shared" si="97"/>
        <v>0</v>
      </c>
    </row>
    <row r="104" spans="1:11" ht="53.25">
      <c r="A104" s="62" t="s">
        <v>201</v>
      </c>
      <c r="B104" s="63" t="s">
        <v>202</v>
      </c>
      <c r="C104" s="18">
        <f>SUM(D104:F104)</f>
        <v>2195.4</v>
      </c>
      <c r="D104" s="18">
        <v>2195.4</v>
      </c>
      <c r="E104" s="18">
        <v>0</v>
      </c>
      <c r="F104" s="18">
        <v>0</v>
      </c>
      <c r="G104" s="18">
        <f>SUM(H104:J104)</f>
        <v>0</v>
      </c>
      <c r="H104" s="21">
        <v>0</v>
      </c>
      <c r="I104" s="21"/>
      <c r="J104" s="21"/>
      <c r="K104" s="22">
        <f t="shared" si="97"/>
        <v>0</v>
      </c>
    </row>
    <row r="105" spans="1:11" ht="28.5">
      <c r="A105" s="68" t="s">
        <v>203</v>
      </c>
      <c r="B105" s="58" t="s">
        <v>204</v>
      </c>
      <c r="C105" s="14">
        <f aca="true" t="shared" si="116" ref="C105:C106">SUM(C106)</f>
        <v>210526</v>
      </c>
      <c r="D105" s="14">
        <f aca="true" t="shared" si="117" ref="D105:D106">SUM(D106)</f>
        <v>0</v>
      </c>
      <c r="E105" s="14">
        <f aca="true" t="shared" si="118" ref="E105:E106">SUM(E106)</f>
        <v>200000</v>
      </c>
      <c r="F105" s="14">
        <f aca="true" t="shared" si="119" ref="F105:F106">SUM(F106)</f>
        <v>10526</v>
      </c>
      <c r="G105" s="14">
        <f aca="true" t="shared" si="120" ref="G105:G106">SUM(G106)</f>
        <v>0</v>
      </c>
      <c r="H105" s="14">
        <f aca="true" t="shared" si="121" ref="H105:H106">SUM(H106)</f>
        <v>0</v>
      </c>
      <c r="I105" s="14">
        <f aca="true" t="shared" si="122" ref="I105:I106">SUM(I106)</f>
        <v>0</v>
      </c>
      <c r="J105" s="14">
        <f aca="true" t="shared" si="123" ref="J105:J106">SUM(J106)</f>
        <v>0</v>
      </c>
      <c r="K105" s="15">
        <f t="shared" si="97"/>
        <v>0</v>
      </c>
    </row>
    <row r="106" spans="1:11" ht="16.5">
      <c r="A106" s="68" t="s">
        <v>179</v>
      </c>
      <c r="B106" s="58" t="s">
        <v>205</v>
      </c>
      <c r="C106" s="14">
        <f t="shared" si="116"/>
        <v>210526</v>
      </c>
      <c r="D106" s="14">
        <f t="shared" si="117"/>
        <v>0</v>
      </c>
      <c r="E106" s="14">
        <f t="shared" si="118"/>
        <v>200000</v>
      </c>
      <c r="F106" s="14">
        <f t="shared" si="119"/>
        <v>10526</v>
      </c>
      <c r="G106" s="14">
        <f t="shared" si="120"/>
        <v>0</v>
      </c>
      <c r="H106" s="14">
        <f t="shared" si="121"/>
        <v>0</v>
      </c>
      <c r="I106" s="14">
        <f t="shared" si="122"/>
        <v>0</v>
      </c>
      <c r="J106" s="14">
        <f t="shared" si="123"/>
        <v>0</v>
      </c>
      <c r="K106" s="15">
        <f t="shared" si="97"/>
        <v>0</v>
      </c>
    </row>
    <row r="107" spans="1:11" ht="54">
      <c r="A107" s="62" t="s">
        <v>206</v>
      </c>
      <c r="B107" s="63" t="s">
        <v>207</v>
      </c>
      <c r="C107" s="18">
        <f>SUM(D107:F107)</f>
        <v>210526</v>
      </c>
      <c r="D107" s="18"/>
      <c r="E107" s="18">
        <v>200000</v>
      </c>
      <c r="F107" s="18">
        <v>10526</v>
      </c>
      <c r="G107" s="18">
        <f>SUM(H107:J107)</f>
        <v>0</v>
      </c>
      <c r="H107" s="21"/>
      <c r="I107" s="21">
        <v>0</v>
      </c>
      <c r="J107" s="21"/>
      <c r="K107" s="22">
        <f t="shared" si="97"/>
        <v>0</v>
      </c>
    </row>
    <row r="108" spans="1:11" ht="56.25" customHeight="1">
      <c r="A108" s="12" t="s">
        <v>208</v>
      </c>
      <c r="B108" s="13" t="s">
        <v>209</v>
      </c>
      <c r="C108" s="14">
        <f aca="true" t="shared" si="124" ref="C108:C109">SUM(C109)</f>
        <v>202300</v>
      </c>
      <c r="D108" s="14">
        <f aca="true" t="shared" si="125" ref="D108:D109">SUM(D109)</f>
        <v>202300</v>
      </c>
      <c r="E108" s="14">
        <f aca="true" t="shared" si="126" ref="E108:E109">SUM(E109)</f>
        <v>0</v>
      </c>
      <c r="F108" s="14">
        <f aca="true" t="shared" si="127" ref="F108:F109">SUM(F109)</f>
        <v>0</v>
      </c>
      <c r="G108" s="14">
        <f aca="true" t="shared" si="128" ref="G108:G109">SUM(G109)</f>
        <v>34958.82</v>
      </c>
      <c r="H108" s="23">
        <f aca="true" t="shared" si="129" ref="H108:H109">SUM(H109)</f>
        <v>34958.82</v>
      </c>
      <c r="I108" s="23">
        <f aca="true" t="shared" si="130" ref="I108:I109">SUM(I109)</f>
        <v>0</v>
      </c>
      <c r="J108" s="23">
        <f aca="true" t="shared" si="131" ref="J108:J109">SUM(J109)</f>
        <v>0</v>
      </c>
      <c r="K108" s="15">
        <f t="shared" si="97"/>
        <v>17.280682155215025</v>
      </c>
    </row>
    <row r="109" spans="1:11" ht="15.75" customHeight="1">
      <c r="A109" s="12" t="s">
        <v>210</v>
      </c>
      <c r="B109" s="13" t="s">
        <v>211</v>
      </c>
      <c r="C109" s="14">
        <f t="shared" si="124"/>
        <v>202300</v>
      </c>
      <c r="D109" s="14">
        <f t="shared" si="125"/>
        <v>202300</v>
      </c>
      <c r="E109" s="14">
        <f t="shared" si="126"/>
        <v>0</v>
      </c>
      <c r="F109" s="14">
        <f t="shared" si="127"/>
        <v>0</v>
      </c>
      <c r="G109" s="14">
        <f t="shared" si="128"/>
        <v>34958.82</v>
      </c>
      <c r="H109" s="23">
        <f t="shared" si="129"/>
        <v>34958.82</v>
      </c>
      <c r="I109" s="23">
        <f t="shared" si="130"/>
        <v>0</v>
      </c>
      <c r="J109" s="23">
        <f t="shared" si="131"/>
        <v>0</v>
      </c>
      <c r="K109" s="15">
        <f t="shared" si="97"/>
        <v>17.280682155215025</v>
      </c>
    </row>
    <row r="110" spans="1:11" ht="40.5">
      <c r="A110" s="16" t="s">
        <v>212</v>
      </c>
      <c r="B110" s="17" t="s">
        <v>213</v>
      </c>
      <c r="C110" s="18">
        <f>SUM(D110:F110)</f>
        <v>202300</v>
      </c>
      <c r="D110" s="18">
        <v>202300</v>
      </c>
      <c r="E110" s="18">
        <v>0</v>
      </c>
      <c r="F110" s="69">
        <v>0</v>
      </c>
      <c r="G110" s="18">
        <f>SUM(H110:J110)</f>
        <v>34958.82</v>
      </c>
      <c r="H110" s="21">
        <v>34958.82</v>
      </c>
      <c r="I110" s="20"/>
      <c r="J110" s="20"/>
      <c r="K110" s="22">
        <f t="shared" si="97"/>
        <v>17.280682155215025</v>
      </c>
    </row>
    <row r="111" spans="1:11" ht="49.5" customHeight="1">
      <c r="A111" s="12" t="s">
        <v>214</v>
      </c>
      <c r="B111" s="13"/>
      <c r="C111" s="14">
        <f>SUM(C93+C102+C108+C105+C90)</f>
        <v>1450186.6400000001</v>
      </c>
      <c r="D111" s="14">
        <f>SUM(D93+D102+D108+D105+D90)</f>
        <v>204495.4</v>
      </c>
      <c r="E111" s="14">
        <f>SUM(E93+E102+E108+E105+E90)</f>
        <v>200000</v>
      </c>
      <c r="F111" s="14">
        <f>SUM(F93+F102+F108+F105+F90)</f>
        <v>1045691.24</v>
      </c>
      <c r="G111" s="14">
        <f>SUM(G93+G102+G108+G105+G90)</f>
        <v>137602.76</v>
      </c>
      <c r="H111" s="14">
        <f>SUM(H93+H102+H108+H105+H90)</f>
        <v>34958.82</v>
      </c>
      <c r="I111" s="14">
        <f>SUM(I93+I102+I108+I105+I90)</f>
        <v>0</v>
      </c>
      <c r="J111" s="14">
        <f>SUM(J93+J102+J108+J105+J90)</f>
        <v>102643.94</v>
      </c>
      <c r="K111" s="15">
        <f t="shared" si="97"/>
        <v>9.488624167714026</v>
      </c>
    </row>
    <row r="112" spans="1:11" ht="16.5">
      <c r="A112" s="70" t="s">
        <v>215</v>
      </c>
      <c r="B112" s="70"/>
      <c r="C112" s="71">
        <f>SUM(C88+C111)</f>
        <v>43221915.699999996</v>
      </c>
      <c r="D112" s="71">
        <f>SUM(D88+D111)</f>
        <v>254495.4</v>
      </c>
      <c r="E112" s="71">
        <f>SUM(E88+E111)</f>
        <v>12182126.27</v>
      </c>
      <c r="F112" s="71">
        <f>SUM(F88+F111)</f>
        <v>30785294.029999997</v>
      </c>
      <c r="G112" s="71">
        <f>SUM(G88+G111)</f>
        <v>6322868.450000001</v>
      </c>
      <c r="H112" s="71">
        <f>SUM(H88+H111)</f>
        <v>34958.82</v>
      </c>
      <c r="I112" s="71">
        <f>SUM(I88+I111)</f>
        <v>1372731.04</v>
      </c>
      <c r="J112" s="71">
        <f>SUM(J88+J111)</f>
        <v>4915178.590000001</v>
      </c>
      <c r="K112" s="72">
        <f t="shared" si="97"/>
        <v>14.628848230343483</v>
      </c>
    </row>
    <row r="113" ht="15.75"/>
  </sheetData>
  <sheetProtection selectLockedCells="1" selectUnlockedCells="1"/>
  <mergeCells count="12">
    <mergeCell ref="A1:K1"/>
    <mergeCell ref="A2:E2"/>
    <mergeCell ref="A3:E3"/>
    <mergeCell ref="A4:A5"/>
    <mergeCell ref="B4:B5"/>
    <mergeCell ref="C4:C5"/>
    <mergeCell ref="D4:F4"/>
    <mergeCell ref="G4:G5"/>
    <mergeCell ref="H4:J4"/>
    <mergeCell ref="K4:K5"/>
    <mergeCell ref="A88:B88"/>
    <mergeCell ref="A112:B112"/>
  </mergeCells>
  <printOptions/>
  <pageMargins left="0.7875" right="0.39375" top="0.393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/>
  <cp:lastPrinted>2020-01-20T13:02:17Z</cp:lastPrinted>
  <dcterms:created xsi:type="dcterms:W3CDTF">2016-12-16T07:12:39Z</dcterms:created>
  <dcterms:modified xsi:type="dcterms:W3CDTF">2020-04-07T07:10:32Z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