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2 кв.  " sheetId="1" r:id="rId1"/>
  </sheets>
  <definedNames>
    <definedName name="_xlnm.Print_Titles" localSheetId="0">'2 кв.  '!$4:$5</definedName>
    <definedName name="Excel_BuiltIn_Print_Titles" localSheetId="0">'2 кв.  '!$4:$5</definedName>
  </definedNames>
  <calcPr fullCalcOnLoad="1"/>
</workbook>
</file>

<file path=xl/sharedStrings.xml><?xml version="1.0" encoding="utf-8"?>
<sst xmlns="http://schemas.openxmlformats.org/spreadsheetml/2006/main" count="224" uniqueCount="218">
  <si>
    <t>Объем расходов на реализацию мероприятий муниципальных программ Савинского городского поселения по состоянию на 01.07.2020 г.</t>
  </si>
  <si>
    <t>(руб.)</t>
  </si>
  <si>
    <t>Наименование</t>
  </si>
  <si>
    <t>Целевая статья</t>
  </si>
  <si>
    <t>Утверждено, руб.</t>
  </si>
  <si>
    <t>в том числе</t>
  </si>
  <si>
    <t>Исполнено</t>
  </si>
  <si>
    <t>% исполнения</t>
  </si>
  <si>
    <t>федеральный бюджет</t>
  </si>
  <si>
    <t>областной бюджет</t>
  </si>
  <si>
    <t>местный бюджет</t>
  </si>
  <si>
    <t xml:space="preserve">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</si>
  <si>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</si>
  <si>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Подпрограмма "Организация деятельности клубных формирований"</t>
  </si>
  <si>
    <t>0110000000</t>
  </si>
  <si>
    <t xml:space="preserve">      Основное мероприятие "Обеспечение эффективной работы муниципальных учреждений культур"</t>
  </si>
  <si>
    <t>0110100000</t>
  </si>
  <si>
    <t xml:space="preserve">   Обеспечение деятельности муниципальных учреждений культуры (учреждения клубного типа)</t>
  </si>
  <si>
    <t>0110100201</t>
  </si>
  <si>
    <t xml:space="preserve">      Проведение различных по форме и тематике культурно-массовых мероприятий</t>
  </si>
  <si>
    <t>0110102001</t>
  </si>
  <si>
    <t xml:space="preserve">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</si>
  <si>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</si>
  <si>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</si>
  <si>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</si>
  <si>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</si>
  <si>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</si>
  <si>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Основное мероприятие "Обеспечение эффективной работы библиотечных учреждений"</t>
  </si>
  <si>
    <t>0120100000</t>
  </si>
  <si>
    <t xml:space="preserve">              Обеспечение деятельности муниципальных учреждений культуры (библиотеки)</t>
  </si>
  <si>
    <t>0120100203</t>
  </si>
  <si>
    <t xml:space="preserve">    Проведение различных по форме и тематике культурно-массовых мероприятий</t>
  </si>
  <si>
    <t>0120102003</t>
  </si>
  <si>
    <t xml:space="preserve">    Осуществление полномочий по организации библиотечного обслуживания населения</t>
  </si>
  <si>
    <t>0120108810</t>
  </si>
  <si>
    <t xml:space="preserve">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</si>
  <si>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</si>
  <si>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</si>
  <si>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</si>
  <si>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</si>
  <si>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</si>
  <si>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</si>
  <si>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</si>
  <si>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            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</si>
  <si>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</si>
  <si>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</si>
  <si>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</si>
  <si>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</si>
  <si>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</si>
  <si>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</si>
  <si>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</si>
  <si>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Подпрограмма "Развитие событийного туризма на территории Савинского городского поселения"</t>
  </si>
  <si>
    <t>0150000000</t>
  </si>
  <si>
    <t xml:space="preserve">   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</si>
  <si>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</si>
  <si>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</si>
  <si>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</si>
  <si>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</si>
  <si>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</si>
  <si>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</si>
  <si>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</si>
  <si>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Основное мероприятие "Дорожная деятельность"</t>
  </si>
  <si>
    <t>0210100000</t>
  </si>
  <si>
    <t xml:space="preserve">              Капитальный ремонт и ремонт автомобильных дорог общего пользования местного значения</t>
  </si>
  <si>
    <t>0210102011</t>
  </si>
  <si>
    <t xml:space="preserve">              Содержание автомобильных дорог общего пользования местного значения</t>
  </si>
  <si>
    <t>0210102012</t>
  </si>
  <si>
    <t xml:space="preserve">         На финансовое обеспечение дорожной деятельности на автомобильных дорогах общего пользования местного значения</t>
  </si>
  <si>
    <t>0210186500</t>
  </si>
  <si>
    <t xml:space="preserve">  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</t>
  </si>
  <si>
    <t>02101S0510</t>
  </si>
  <si>
    <t xml:space="preserve">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</si>
  <si>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</si>
  <si>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</si>
  <si>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</si>
  <si>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 xml:space="preserve">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</si>
  <si>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</si>
  <si>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</si>
  <si>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</si>
  <si>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Основное мероприятие "Пожарная безопасность в границах населенных пунктов"</t>
  </si>
  <si>
    <t>0230100000</t>
  </si>
  <si>
    <t xml:space="preserve">             Обеспечение мер противопожарной безопасности</t>
  </si>
  <si>
    <t>0230102015</t>
  </si>
  <si>
    <t xml:space="preserve">  Подпрограмма "Организация и содержание мест захоронения"</t>
  </si>
  <si>
    <t>0240000000</t>
  </si>
  <si>
    <t xml:space="preserve">      Основное мероприятие "Организация и содержание мест захоронения"</t>
  </si>
  <si>
    <t>0240100000</t>
  </si>
  <si>
    <t xml:space="preserve">     Содержание мест захоронения</t>
  </si>
  <si>
    <t>0240102017</t>
  </si>
  <si>
    <t xml:space="preserve">     Подпрограмма "Прочие мероприятия по благоустройству"</t>
  </si>
  <si>
    <t>0250000000</t>
  </si>
  <si>
    <t xml:space="preserve">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</si>
  <si>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</si>
  <si>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</si>
  <si>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</si>
  <si>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</si>
  <si>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</si>
  <si>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</si>
  <si>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</si>
  <si>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</si>
  <si>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</si>
  <si>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           Организация обеспечения теплоснабжения</t>
  </si>
  <si>
    <t>0330102029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</si>
  <si>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</si>
  <si>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</si>
  <si>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</si>
  <si>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</si>
  <si>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</si>
  <si>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</si>
  <si>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 xml:space="preserve">              Субсидии на возмещение убытков, возникающих при обеспечении жителей услугами бытового обслуживания</t>
  </si>
  <si>
    <t>0330206001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</si>
  <si>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</si>
  <si>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</si>
  <si>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</si>
  <si>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</si>
  <si>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</si>
  <si>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041F000000</t>
  </si>
  <si>
    <t xml:space="preserve">      Федеральный проект "Формирование комфортной городской среды"</t>
  </si>
  <si>
    <t>041F200000</t>
  </si>
  <si>
    <t xml:space="preserve">  Обеспечение мероприятий по формированию современной городской среды</t>
  </si>
  <si>
    <t>041F255550</t>
  </si>
  <si>
    <t xml:space="preserve">    Муниципальная программа Савинского городского поселения "Развитие экономического потенциала Савинского городского поселения"</t>
  </si>
  <si>
    <t>0700000000</t>
  </si>
  <si>
    <t xml:space="preserve">      Подпрограмма "Развитие малого и среднего предпринимательства в Савинском городском поселении"</t>
  </si>
  <si>
    <t>0720000000</t>
  </si>
  <si>
    <t xml:space="preserve">        Основное мероприятие "Поддержка начинающих субъектов малого и среднего предпринимательства"</t>
  </si>
  <si>
    <t>0720200000</t>
  </si>
  <si>
    <t xml:space="preserve">     Перечисления другим бюджетам бюджетной системы Российской Федерации</t>
  </si>
  <si>
    <t>0720208815</t>
  </si>
  <si>
    <t xml:space="preserve">         Основное мероприятие "Поддержка субъектов малого и среднего предпринимательства, занимающихся социально значимыми видами деятельности "</t>
  </si>
  <si>
    <t>0720400000</t>
  </si>
  <si>
    <t xml:space="preserve">   Государственная поддержка субъектов малого и среднего предпринимательства</t>
  </si>
  <si>
    <t>07204S5272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</si>
  <si>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</si>
  <si>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</si>
  <si>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</si>
  <si>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</si>
  <si>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</si>
  <si>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</si>
  <si>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</si>
  <si>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</si>
  <si>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</si>
  <si>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</si>
  <si>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</si>
  <si>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</si>
  <si>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</si>
  <si>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</si>
  <si>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</si>
  <si>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</si>
  <si>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</si>
  <si>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</si>
  <si>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</si>
  <si>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</si>
  <si>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</si>
  <si>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</si>
  <si>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Изготовление технической документации на недвижимое имущество Савинского городского поселения</t>
  </si>
  <si>
    <t>1210102070</t>
  </si>
  <si>
    <t xml:space="preserve">   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</si>
  <si>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>1210102071</t>
  </si>
  <si>
    <t xml:space="preserve">        Обеспечение сохранности и содержание имущества казны Савинского городского поселения</t>
  </si>
  <si>
    <t>1210102074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</si>
  <si>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</si>
  <si>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</si>
  <si>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Основное мероприятие "Управление и распоряжение земельными ресурсами"</t>
  </si>
  <si>
    <t>1220100000</t>
  </si>
  <si>
    <t xml:space="preserve">       Кадастровые работы для осуществления кадастрового учета и изготовления технической документации</t>
  </si>
  <si>
    <t>1220102044</t>
  </si>
  <si>
    <t xml:space="preserve">        Оценка рыночной стоимости земельных участков, размера платы за право заключения договоров аренды</t>
  </si>
  <si>
    <t>1220102073</t>
  </si>
  <si>
    <t xml:space="preserve"> 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</si>
  <si>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</si>
  <si>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"Повышение качества жизни граждан пожилого возраста Савинского городского поселения"</t>
  </si>
  <si>
    <t>1720000000</t>
  </si>
  <si>
    <t xml:space="preserve">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</si>
  <si>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</si>
  <si>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</si>
  <si>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</si>
  <si>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</si>
  <si>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</si>
  <si>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Непрограммные направления деятельности органов местного самоуправления Савинского городского поселения</t>
  </si>
  <si>
    <t>4000000000</t>
  </si>
  <si>
    <t>Иные непрограммные мероприятия</t>
  </si>
  <si>
    <t>4090000000</t>
  </si>
  <si>
    <t xml:space="preserve">     Проведение выборов в представительный орган Савинского городского поселения</t>
  </si>
  <si>
    <t>4090009006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</si>
  <si>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</si>
  <si>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</si>
  <si>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</si>
  <si>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</si>
  <si>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 xml:space="preserve">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</si>
  <si>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</si>
  <si>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   Обслуживание муниципального долга Савинского городского поселения</t>
  </si>
  <si>
    <t xml:space="preserve">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</si>
  <si>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 xml:space="preserve">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</si>
  <si>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Осуществление полномочий в сфере профилактики правонарушений</t>
  </si>
  <si>
    <t>4190008814</t>
  </si>
  <si>
    <t xml:space="preserve">    Предоставление социальных выплат молодым семьям на приобретение (строительство) жилого помещения</t>
  </si>
  <si>
    <t>41900L4970</t>
  </si>
  <si>
    <t xml:space="preserve">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</si>
  <si>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41900S3100</t>
  </si>
  <si>
    <t xml:space="preserve">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</si>
  <si>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</si>
  <si>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</si>
  <si>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Составление (изменений) списков кандидатов в прияжные заседатели федеральных судов общей юрисдикции в Российской Федерации </t>
  </si>
  <si>
    <t>4290051200</t>
  </si>
  <si>
    <t xml:space="preserve">    Наказы избирателей депутатам Ивановской областной Думы</t>
  </si>
  <si>
    <t>4300000000</t>
  </si>
  <si>
    <t>4390000000</t>
  </si>
  <si>
    <t xml:space="preserve">       Укрепление материально-технической базы муниципальных учреждений культуры Ивановской области, за счет средств местного бюджета</t>
  </si>
  <si>
    <t>43900S1980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</si>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</sst>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"/>
    <numFmt numFmtId="168" formatCode="#,##0.0"/>
    <numFmt numFmtId="169" formatCode="0"/>
    <numFmt numFmtId="170" formatCode="0.00"/>
  </numFmts>
  <fonts count="1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0">
      <alignment wrapText="1"/>
      <protection/>
    </xf>
    <xf numFmtId="164" fontId="2" fillId="0" borderId="0">
      <alignment/>
      <protection/>
    </xf>
    <xf numFmtId="164" fontId="3" fillId="0" borderId="0">
      <alignment horizontal="center"/>
      <protection/>
    </xf>
    <xf numFmtId="164" fontId="2" fillId="0" borderId="0">
      <alignment horizontal="right"/>
      <protection/>
    </xf>
    <xf numFmtId="164" fontId="2" fillId="2" borderId="1">
      <alignment/>
      <protection/>
    </xf>
    <xf numFmtId="164" fontId="2" fillId="0" borderId="2">
      <alignment horizontal="center" vertical="center" wrapText="1"/>
      <protection/>
    </xf>
    <xf numFmtId="164" fontId="2" fillId="2" borderId="3">
      <alignment/>
      <protection/>
    </xf>
    <xf numFmtId="164" fontId="2" fillId="2" borderId="0">
      <alignment shrinkToFit="1"/>
      <protection/>
    </xf>
    <xf numFmtId="164" fontId="4" fillId="0" borderId="3">
      <alignment horizontal="right"/>
      <protection/>
    </xf>
    <xf numFmtId="165" fontId="4" fillId="3" borderId="3">
      <alignment horizontal="right" vertical="top" shrinkToFit="1"/>
      <protection/>
    </xf>
    <xf numFmtId="165" fontId="4" fillId="4" borderId="3">
      <alignment horizontal="right" vertical="top" shrinkToFit="1"/>
      <protection/>
    </xf>
    <xf numFmtId="164" fontId="2" fillId="0" borderId="0">
      <alignment horizontal="left" wrapText="1"/>
      <protection/>
    </xf>
    <xf numFmtId="164" fontId="4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5" fontId="4" fillId="3" borderId="2">
      <alignment horizontal="right" vertical="top" shrinkToFit="1"/>
      <protection/>
    </xf>
    <xf numFmtId="165" fontId="4" fillId="4" borderId="2">
      <alignment horizontal="right" vertical="top" shrinkToFit="1"/>
      <protection/>
    </xf>
    <xf numFmtId="164" fontId="2" fillId="2" borderId="4">
      <alignment/>
      <protection/>
    </xf>
    <xf numFmtId="164" fontId="2" fillId="2" borderId="4">
      <alignment horizontal="center"/>
      <protection/>
    </xf>
    <xf numFmtId="165" fontId="4" fillId="0" borderId="2">
      <alignment horizontal="right" vertical="top" shrinkToFit="1"/>
      <protection/>
    </xf>
    <xf numFmtId="166" fontId="2" fillId="0" borderId="2">
      <alignment horizontal="left" vertical="top" wrapText="1" indent="2"/>
      <protection/>
    </xf>
    <xf numFmtId="165" fontId="2" fillId="0" borderId="2">
      <alignment horizontal="right" vertical="top" shrinkToFit="1"/>
      <protection/>
    </xf>
    <xf numFmtId="164" fontId="2" fillId="2" borderId="4">
      <alignment shrinkToFit="1"/>
      <protection/>
    </xf>
    <xf numFmtId="164" fontId="2" fillId="2" borderId="3">
      <alignment horizontal="center"/>
      <protection/>
    </xf>
  </cellStyleXfs>
  <cellXfs count="7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vertical="top"/>
      <protection locked="0"/>
    </xf>
    <xf numFmtId="164" fontId="6" fillId="0" borderId="0" xfId="28" applyNumberFormat="1" applyFont="1" applyBorder="1" applyAlignment="1" applyProtection="1">
      <alignment horizontal="center" wrapText="1"/>
      <protection locked="0"/>
    </xf>
    <xf numFmtId="164" fontId="3" fillId="0" borderId="0" xfId="28" applyNumberFormat="1" applyBorder="1" applyProtection="1">
      <alignment horizontal="center"/>
      <protection/>
    </xf>
    <xf numFmtId="164" fontId="7" fillId="0" borderId="0" xfId="29" applyNumberFormat="1" applyFont="1" applyBorder="1" applyProtection="1">
      <alignment horizontal="right"/>
      <protection/>
    </xf>
    <xf numFmtId="164" fontId="8" fillId="0" borderId="0" xfId="0" applyFont="1" applyAlignment="1" applyProtection="1">
      <alignment horizontal="right" vertical="top"/>
      <protection locked="0"/>
    </xf>
    <xf numFmtId="164" fontId="9" fillId="0" borderId="2" xfId="31" applyNumberFormat="1" applyFont="1" applyBorder="1" applyAlignment="1" applyProtection="1">
      <alignment horizontal="center" vertical="center" wrapText="1"/>
      <protection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 applyProtection="1">
      <alignment horizontal="center" vertical="center" wrapText="1"/>
      <protection locked="0"/>
    </xf>
    <xf numFmtId="164" fontId="10" fillId="0" borderId="2" xfId="0" applyFont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center" vertical="top" wrapText="1"/>
      <protection locked="0"/>
    </xf>
    <xf numFmtId="164" fontId="9" fillId="5" borderId="2" xfId="38" applyNumberFormat="1" applyFont="1" applyFill="1" applyBorder="1" applyAlignment="1" applyProtection="1">
      <alignment horizontal="justify" vertical="top" wrapText="1"/>
      <protection/>
    </xf>
    <xf numFmtId="166" fontId="9" fillId="5" borderId="2" xfId="47" applyNumberFormat="1" applyFont="1" applyFill="1" applyBorder="1" applyProtection="1">
      <alignment horizontal="center" vertical="top" shrinkToFit="1"/>
      <protection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7" fontId="11" fillId="0" borderId="2" xfId="0" applyNumberFormat="1" applyFont="1" applyBorder="1" applyAlignment="1" applyProtection="1">
      <alignment vertical="top"/>
      <protection locked="0"/>
    </xf>
    <xf numFmtId="164" fontId="7" fillId="5" borderId="2" xfId="38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Border="1" applyProtection="1">
      <alignment horizontal="center" vertical="top" shrinkToFi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 vertical="top"/>
      <protection locked="0"/>
    </xf>
    <xf numFmtId="164" fontId="12" fillId="0" borderId="2" xfId="0" applyFont="1" applyBorder="1" applyAlignment="1" applyProtection="1">
      <alignment/>
      <protection locked="0"/>
    </xf>
    <xf numFmtId="165" fontId="12" fillId="0" borderId="2" xfId="0" applyNumberFormat="1" applyFont="1" applyBorder="1" applyAlignment="1" applyProtection="1">
      <alignment vertical="top"/>
      <protection locked="0"/>
    </xf>
    <xf numFmtId="167" fontId="12" fillId="0" borderId="2" xfId="0" applyNumberFormat="1" applyFont="1" applyBorder="1" applyAlignment="1" applyProtection="1">
      <alignment vertical="top"/>
      <protection locked="0"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/>
      <protection locked="0"/>
    </xf>
    <xf numFmtId="164" fontId="9" fillId="0" borderId="2" xfId="38" applyNumberFormat="1" applyFont="1" applyAlignment="1" applyProtection="1">
      <alignment horizontal="justify" vertical="top" wrapText="1"/>
      <protection/>
    </xf>
    <xf numFmtId="164" fontId="7" fillId="0" borderId="2" xfId="46" applyNumberFormat="1" applyFont="1" applyAlignment="1" applyProtection="1">
      <alignment horizontal="justify" vertical="top" wrapTex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Fill="1" applyBorder="1" applyAlignment="1" applyProtection="1">
      <alignment vertical="top"/>
      <protection locked="0"/>
    </xf>
    <xf numFmtId="165" fontId="12" fillId="0" borderId="2" xfId="0" applyNumberFormat="1" applyFont="1" applyFill="1" applyBorder="1" applyAlignment="1" applyProtection="1">
      <alignment vertical="top"/>
      <protection locked="0"/>
    </xf>
    <xf numFmtId="167" fontId="12" fillId="5" borderId="2" xfId="0" applyNumberFormat="1" applyFont="1" applyFill="1" applyBorder="1" applyAlignment="1" applyProtection="1">
      <alignment vertical="top"/>
      <protection locked="0"/>
    </xf>
    <xf numFmtId="165" fontId="7" fillId="0" borderId="3" xfId="36" applyFont="1" applyFill="1" applyAlignment="1" applyProtection="1">
      <alignment vertical="top" wrapText="1" shrinkToFit="1"/>
      <protection/>
    </xf>
    <xf numFmtId="164" fontId="9" fillId="0" borderId="2" xfId="38" applyNumberFormat="1" applyFont="1" applyBorder="1" applyAlignment="1" applyProtection="1">
      <alignment horizontal="justify" vertical="top" wrapText="1"/>
      <protection/>
    </xf>
    <xf numFmtId="166" fontId="9" fillId="0" borderId="2" xfId="47" applyNumberFormat="1" applyFont="1" applyBorder="1" applyProtection="1">
      <alignment horizontal="center" vertical="top" shrinkToFit="1"/>
      <protection/>
    </xf>
    <xf numFmtId="164" fontId="9" fillId="0" borderId="5" xfId="38" applyNumberFormat="1" applyFont="1" applyBorder="1" applyAlignment="1" applyProtection="1">
      <alignment horizontal="justify" vertical="top" wrapText="1"/>
      <protection/>
    </xf>
    <xf numFmtId="166" fontId="9" fillId="0" borderId="5" xfId="47" applyNumberFormat="1" applyFont="1" applyBorder="1" applyProtection="1">
      <alignment horizontal="center" vertical="top" shrinkToFit="1"/>
      <protection/>
    </xf>
    <xf numFmtId="166" fontId="9" fillId="0" borderId="2" xfId="47" applyNumberFormat="1" applyFont="1" applyProtection="1">
      <alignment horizontal="center" vertical="top" shrinkToFit="1"/>
      <protection/>
    </xf>
    <xf numFmtId="164" fontId="9" fillId="0" borderId="2" xfId="42" applyNumberFormat="1" applyFont="1" applyAlignment="1" applyProtection="1">
      <alignment horizontal="justify" vertical="top" wrapText="1"/>
      <protection/>
    </xf>
    <xf numFmtId="166" fontId="9" fillId="5" borderId="2" xfId="47" applyNumberFormat="1" applyFont="1" applyFill="1" applyProtection="1">
      <alignment horizontal="center" vertical="top" shrinkToFit="1"/>
      <protection/>
    </xf>
    <xf numFmtId="164" fontId="7" fillId="0" borderId="2" xfId="42" applyNumberFormat="1" applyFont="1" applyAlignment="1" applyProtection="1">
      <alignment horizontal="justify" vertical="top" wrapText="1"/>
      <protection/>
    </xf>
    <xf numFmtId="166" fontId="7" fillId="5" borderId="2" xfId="47" applyNumberFormat="1" applyFont="1" applyFill="1" applyProtection="1">
      <alignment horizontal="center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4" fontId="9" fillId="5" borderId="6" xfId="37" applyNumberFormat="1" applyFont="1" applyFill="1" applyBorder="1" applyAlignment="1" applyProtection="1">
      <alignment horizontal="justify" vertical="top" wrapText="1"/>
      <protection/>
    </xf>
    <xf numFmtId="165" fontId="9" fillId="0" borderId="2" xfId="50" applyNumberFormat="1" applyFont="1" applyFill="1" applyBorder="1" applyProtection="1">
      <alignment horizontal="right" vertical="top" shrinkToFit="1"/>
      <protection/>
    </xf>
    <xf numFmtId="164" fontId="9" fillId="0" borderId="6" xfId="37" applyNumberFormat="1" applyFont="1" applyFill="1" applyBorder="1" applyAlignment="1" applyProtection="1">
      <alignment horizontal="justify" vertical="top" wrapText="1"/>
      <protection/>
    </xf>
    <xf numFmtId="164" fontId="7" fillId="0" borderId="6" xfId="37" applyNumberFormat="1" applyFont="1" applyFill="1" applyBorder="1" applyAlignment="1" applyProtection="1">
      <alignment horizontal="justify" vertical="top" wrapText="1"/>
      <protection/>
    </xf>
    <xf numFmtId="165" fontId="7" fillId="0" borderId="3" xfId="36" applyFont="1" applyFill="1" applyAlignment="1" applyProtection="1">
      <alignment horizontal="justify" vertical="top" wrapText="1" shrinkToFit="1"/>
      <protection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6" fontId="7" fillId="5" borderId="7" xfId="47" applyNumberFormat="1" applyFont="1" applyFill="1" applyBorder="1" applyProtection="1">
      <alignment horizontal="center" vertical="top" shrinkToFit="1"/>
      <protection/>
    </xf>
    <xf numFmtId="164" fontId="9" fillId="0" borderId="2" xfId="47" applyNumberFormat="1" applyFont="1" applyBorder="1" applyAlignment="1" applyProtection="1">
      <alignment horizontal="left"/>
      <protection locked="0"/>
    </xf>
    <xf numFmtId="164" fontId="9" fillId="0" borderId="2" xfId="47" applyNumberFormat="1" applyFont="1" applyBorder="1" applyAlignment="1">
      <alignment horizontal="left"/>
      <protection/>
    </xf>
    <xf numFmtId="168" fontId="7" fillId="5" borderId="2" xfId="50" applyNumberFormat="1" applyFont="1" applyFill="1" applyBorder="1" applyProtection="1">
      <alignment horizontal="right" vertical="top" shrinkToFit="1"/>
      <protection/>
    </xf>
    <xf numFmtId="168" fontId="7" fillId="5" borderId="2" xfId="50" applyNumberFormat="1" applyFont="1" applyFill="1" applyBorder="1" applyProtection="1">
      <alignment horizontal="right" vertical="top" shrinkToFit="1"/>
      <protection/>
    </xf>
    <xf numFmtId="164" fontId="9" fillId="0" borderId="2" xfId="47" applyNumberFormat="1" applyFont="1" applyBorder="1" applyAlignment="1" applyProtection="1">
      <alignment horizontal="justify"/>
      <protection locked="0"/>
    </xf>
    <xf numFmtId="166" fontId="9" fillId="5" borderId="2" xfId="47" applyNumberFormat="1" applyFont="1" applyFill="1" applyBorder="1" applyAlignment="1" applyProtection="1">
      <alignment horizontal="center" vertical="top" shrinkToFit="1"/>
      <protection/>
    </xf>
    <xf numFmtId="168" fontId="9" fillId="5" borderId="2" xfId="50" applyNumberFormat="1" applyFont="1" applyFill="1" applyBorder="1" applyProtection="1">
      <alignment horizontal="right" vertical="top" shrinkToFit="1"/>
      <protection/>
    </xf>
    <xf numFmtId="166" fontId="9" fillId="0" borderId="2" xfId="47" applyNumberFormat="1" applyFont="1" applyBorder="1" applyAlignment="1">
      <alignment horizontal="center" vertical="top" shrinkToFit="1"/>
      <protection/>
    </xf>
    <xf numFmtId="166" fontId="9" fillId="0" borderId="2" xfId="48" applyNumberFormat="1" applyFont="1" applyProtection="1">
      <alignment horizontal="center" vertical="top" shrinkToFit="1"/>
      <protection/>
    </xf>
    <xf numFmtId="164" fontId="7" fillId="5" borderId="2" xfId="37" applyNumberFormat="1" applyFont="1" applyFill="1" applyBorder="1" applyAlignment="1" applyProtection="1">
      <alignment vertical="top" wrapText="1"/>
      <protection/>
    </xf>
    <xf numFmtId="169" fontId="7" fillId="5" borderId="2" xfId="47" applyNumberFormat="1" applyFont="1" applyFill="1" applyProtection="1">
      <alignment horizontal="center" vertical="top" shrinkToFit="1"/>
      <protection/>
    </xf>
    <xf numFmtId="169" fontId="7" fillId="0" borderId="2" xfId="47" applyNumberFormat="1" applyFont="1" applyFill="1" applyProtection="1">
      <alignment horizontal="center" vertical="top" shrinkToFit="1"/>
      <protection/>
    </xf>
    <xf numFmtId="164" fontId="7" fillId="0" borderId="2" xfId="45" applyNumberFormat="1" applyFont="1" applyAlignment="1" applyProtection="1">
      <alignment horizontal="justify" vertical="top" wrapText="1"/>
      <protection/>
    </xf>
    <xf numFmtId="166" fontId="7" fillId="0" borderId="2" xfId="48" applyNumberFormat="1" applyFont="1" applyProtection="1">
      <alignment horizontal="center" vertical="top" shrinkToFit="1"/>
      <protection/>
    </xf>
    <xf numFmtId="164" fontId="7" fillId="5" borderId="2" xfId="45" applyNumberFormat="1" applyFont="1" applyFill="1" applyAlignment="1" applyProtection="1">
      <alignment horizontal="justify" vertical="top" wrapText="1"/>
      <protection/>
    </xf>
    <xf numFmtId="166" fontId="7" fillId="5" borderId="2" xfId="48" applyNumberFormat="1" applyFont="1" applyFill="1" applyProtection="1">
      <alignment horizontal="center" vertical="top" shrinkToFit="1"/>
      <protection/>
    </xf>
    <xf numFmtId="164" fontId="12" fillId="5" borderId="2" xfId="0" applyFont="1" applyFill="1" applyBorder="1" applyAlignment="1" applyProtection="1">
      <alignment/>
      <protection locked="0"/>
    </xf>
    <xf numFmtId="170" fontId="12" fillId="5" borderId="2" xfId="0" applyNumberFormat="1" applyFont="1" applyFill="1" applyBorder="1" applyAlignment="1" applyProtection="1">
      <alignment horizontal="right" vertical="top"/>
      <protection locked="0"/>
    </xf>
    <xf numFmtId="164" fontId="9" fillId="0" borderId="2" xfId="45" applyNumberFormat="1" applyFont="1" applyAlignment="1" applyProtection="1">
      <alignment horizontal="justify" vertical="top" wrapText="1"/>
      <protection/>
    </xf>
    <xf numFmtId="170" fontId="12" fillId="0" borderId="2" xfId="0" applyNumberFormat="1" applyFont="1" applyBorder="1" applyAlignment="1" applyProtection="1">
      <alignment horizontal="right" vertical="top"/>
      <protection locked="0"/>
    </xf>
    <xf numFmtId="164" fontId="9" fillId="5" borderId="0" xfId="34" applyNumberFormat="1" applyFont="1" applyFill="1" applyBorder="1" applyProtection="1">
      <alignment horizontal="right"/>
      <protection/>
    </xf>
    <xf numFmtId="165" fontId="9" fillId="5" borderId="0" xfId="35" applyNumberFormat="1" applyFont="1" applyFill="1" applyBorder="1" applyProtection="1">
      <alignment horizontal="right" vertical="top" shrinkToFit="1"/>
      <protection/>
    </xf>
    <xf numFmtId="167" fontId="11" fillId="0" borderId="0" xfId="0" applyNumberFormat="1" applyFont="1" applyBorder="1" applyAlignment="1" applyProtection="1">
      <alignment vertical="top"/>
      <protection locked="0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4 10" xfId="39"/>
    <cellStyle name="xl34 11" xfId="40"/>
    <cellStyle name="xl34 12" xfId="41"/>
    <cellStyle name="xl34 13" xfId="42"/>
    <cellStyle name="xl34 4" xfId="43"/>
    <cellStyle name="xl34 7" xfId="44"/>
    <cellStyle name="xl34 8" xfId="45"/>
    <cellStyle name="xl34 9" xfId="46"/>
    <cellStyle name="xl35" xfId="47"/>
    <cellStyle name="xl35 10" xfId="48"/>
    <cellStyle name="xl35 8" xfId="49"/>
    <cellStyle name="xl36" xfId="50"/>
    <cellStyle name="xl37" xfId="51"/>
    <cellStyle name="xl38" xfId="52"/>
    <cellStyle name="xl39" xfId="53"/>
    <cellStyle name="xl40" xfId="54"/>
    <cellStyle name="xl41" xfId="55"/>
    <cellStyle name="xl42" xfId="56"/>
    <cellStyle name="xl43" xfId="57"/>
    <cellStyle name="xl44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113"/>
  <sheetViews>
    <sheetView tabSelected="1" zoomScale="88" zoomScaleNormal="88" workbookViewId="0" topLeftCell="A103">
      <selection activeCell="G113" sqref="G113"/>
    </sheetView>
  </sheetViews>
  <sheetFormatPr defaultColWidth="9.140625" defaultRowHeight="15" outlineLevelRow="6"/>
  <cols>
    <col min="1" max="1" width="39.8515625" style="1" customWidth="1"/>
    <col min="2" max="2" width="13.421875" style="1" customWidth="1"/>
    <col min="3" max="3" width="14.28125" style="1" customWidth="1"/>
    <col min="4" max="4" width="13.8515625" style="1" customWidth="1"/>
    <col min="5" max="6" width="12.28125" style="1" customWidth="1"/>
    <col min="7" max="7" width="13.7109375" style="1" customWidth="1"/>
    <col min="8" max="8" width="14.57421875" style="1" customWidth="1"/>
    <col min="9" max="9" width="12.57421875" style="1" customWidth="1"/>
    <col min="10" max="10" width="12.421875" style="1" customWidth="1"/>
    <col min="11" max="11" width="9.00390625" style="2" customWidth="1"/>
    <col min="12" max="16384" width="9.00390625" style="1" customWidth="1"/>
  </cols>
  <sheetData>
    <row r="1" spans="1:1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5" ht="15.75" customHeight="1">
      <c r="A2" s="4"/>
      <c r="B2" s="4"/>
      <c r="C2" s="4"/>
      <c r="D2" s="4"/>
      <c r="E2" s="4"/>
    </row>
    <row r="3" spans="1:11" ht="19.5" customHeight="1">
      <c r="A3" s="5"/>
      <c r="B3" s="5"/>
      <c r="C3" s="5"/>
      <c r="D3" s="5"/>
      <c r="E3" s="5"/>
      <c r="K3" s="6" t="s">
        <v>1</v>
      </c>
    </row>
    <row r="4" spans="1:11" ht="18.75" customHeight="1">
      <c r="A4" s="7" t="s">
        <v>2</v>
      </c>
      <c r="B4" s="7" t="s">
        <v>3</v>
      </c>
      <c r="C4" s="8" t="s">
        <v>4</v>
      </c>
      <c r="D4" s="8" t="s">
        <v>5</v>
      </c>
      <c r="E4" s="8"/>
      <c r="F4" s="8"/>
      <c r="G4" s="9" t="s">
        <v>6</v>
      </c>
      <c r="H4" s="10" t="s">
        <v>5</v>
      </c>
      <c r="I4" s="10"/>
      <c r="J4" s="10"/>
      <c r="K4" s="11" t="s">
        <v>7</v>
      </c>
    </row>
    <row r="5" spans="1:11" ht="39" customHeight="1">
      <c r="A5" s="7"/>
      <c r="B5" s="7"/>
      <c r="C5" s="8"/>
      <c r="D5" s="8" t="s">
        <v>8</v>
      </c>
      <c r="E5" s="8" t="s">
        <v>9</v>
      </c>
      <c r="F5" s="8" t="s">
        <v>10</v>
      </c>
      <c r="G5" s="9"/>
      <c r="H5" s="8" t="s">
        <v>8</v>
      </c>
      <c r="I5" s="8" t="s">
        <v>9</v>
      </c>
      <c r="J5" s="8" t="s">
        <v>10</v>
      </c>
      <c r="K5" s="11"/>
    </row>
    <row r="6" spans="1:11" ht="62.25" customHeight="1" outlineLevel="1">
      <c r="A6" s="12" t="s">
        <v>11</v>
      </c>
      <c r="B6" s="13" t="s">
        <v>12</v>
      </c>
      <c r="C6" s="14">
        <f>SUM(C7+C13+C20+C26)</f>
        <v>19417152.81</v>
      </c>
      <c r="D6" s="14">
        <f>SUM(D7+D13+D20+D26)</f>
        <v>0</v>
      </c>
      <c r="E6" s="14">
        <f>SUM(E7+E13+E20+E26)</f>
        <v>5516622</v>
      </c>
      <c r="F6" s="14">
        <f>SUM(F7+F13+F20+F26)</f>
        <v>13900530.81</v>
      </c>
      <c r="G6" s="14">
        <f>SUM(G7+G13+G20+G26)</f>
        <v>8963297.72</v>
      </c>
      <c r="H6" s="14">
        <f>SUM(H7+H13+H20+H26)</f>
        <v>0</v>
      </c>
      <c r="I6" s="14">
        <f>SUM(I7+I13+I20+I26)</f>
        <v>2744845.5700000003</v>
      </c>
      <c r="J6" s="14">
        <f>SUM(J7+J13+J20+J26)</f>
        <v>6218452.15</v>
      </c>
      <c r="K6" s="15">
        <f aca="true" t="shared" si="0" ref="K6:K50">SUM(G6/C6*100)</f>
        <v>46.16175094107425</v>
      </c>
    </row>
    <row r="7" spans="1:11" ht="31.5" customHeight="1" outlineLevel="2">
      <c r="A7" s="12" t="s">
        <v>13</v>
      </c>
      <c r="B7" s="13" t="s">
        <v>14</v>
      </c>
      <c r="C7" s="14">
        <f>SUM(C8)</f>
        <v>11090873.86</v>
      </c>
      <c r="D7" s="14">
        <f>SUM(D8)</f>
        <v>0</v>
      </c>
      <c r="E7" s="14">
        <f>SUM(E8)</f>
        <v>3164231</v>
      </c>
      <c r="F7" s="14">
        <f>SUM(F8)</f>
        <v>7926642.86</v>
      </c>
      <c r="G7" s="14">
        <f>SUM(G8)</f>
        <v>5088785.69</v>
      </c>
      <c r="H7" s="14">
        <f>SUM(H8)</f>
        <v>0</v>
      </c>
      <c r="I7" s="14">
        <f>SUM(I8)</f>
        <v>1568650.57</v>
      </c>
      <c r="J7" s="14">
        <f>SUM(J8)</f>
        <v>3520135.12</v>
      </c>
      <c r="K7" s="15">
        <f t="shared" si="0"/>
        <v>45.882639675067054</v>
      </c>
    </row>
    <row r="8" spans="1:11" ht="45" customHeight="1" outlineLevel="4">
      <c r="A8" s="12" t="s">
        <v>15</v>
      </c>
      <c r="B8" s="13" t="s">
        <v>16</v>
      </c>
      <c r="C8" s="14">
        <f>SUM(C9:C12)</f>
        <v>11090873.86</v>
      </c>
      <c r="D8" s="14">
        <f>SUM(D9:D12)</f>
        <v>0</v>
      </c>
      <c r="E8" s="14">
        <f>SUM(E9:E12)</f>
        <v>3164231</v>
      </c>
      <c r="F8" s="14">
        <f>SUM(F9:F12)</f>
        <v>7926642.86</v>
      </c>
      <c r="G8" s="14">
        <f>SUM(G9:G12)</f>
        <v>5088785.69</v>
      </c>
      <c r="H8" s="14">
        <f>SUM(H9:H12)</f>
        <v>0</v>
      </c>
      <c r="I8" s="14">
        <f>SUM(I9:I12)</f>
        <v>1568650.57</v>
      </c>
      <c r="J8" s="14">
        <f>SUM(J9:J12)</f>
        <v>3520135.12</v>
      </c>
      <c r="K8" s="15">
        <f t="shared" si="0"/>
        <v>45.882639675067054</v>
      </c>
    </row>
    <row r="9" spans="1:11" ht="48" customHeight="1" outlineLevel="6">
      <c r="A9" s="16" t="s">
        <v>17</v>
      </c>
      <c r="B9" s="17" t="s">
        <v>18</v>
      </c>
      <c r="C9" s="18">
        <f aca="true" t="shared" si="1" ref="C9:C12">SUM(D9:F9)</f>
        <v>7598903.86</v>
      </c>
      <c r="D9" s="18"/>
      <c r="E9" s="18"/>
      <c r="F9" s="18">
        <v>7598903.86</v>
      </c>
      <c r="G9" s="19">
        <f aca="true" t="shared" si="2" ref="G9:G12">SUM(H9:J9)</f>
        <v>3415653.45</v>
      </c>
      <c r="H9" s="20"/>
      <c r="I9" s="20"/>
      <c r="J9" s="21">
        <v>3415653.45</v>
      </c>
      <c r="K9" s="22">
        <f t="shared" si="0"/>
        <v>44.94929154163558</v>
      </c>
    </row>
    <row r="10" spans="1:11" ht="33.75" customHeight="1" outlineLevel="6">
      <c r="A10" s="16" t="s">
        <v>19</v>
      </c>
      <c r="B10" s="17" t="s">
        <v>20</v>
      </c>
      <c r="C10" s="18">
        <f t="shared" si="1"/>
        <v>161200</v>
      </c>
      <c r="D10" s="18"/>
      <c r="E10" s="18"/>
      <c r="F10" s="18">
        <v>161200</v>
      </c>
      <c r="G10" s="19">
        <f t="shared" si="2"/>
        <v>23552</v>
      </c>
      <c r="H10" s="20"/>
      <c r="I10" s="20"/>
      <c r="J10" s="21">
        <v>23552</v>
      </c>
      <c r="K10" s="22">
        <f t="shared" si="0"/>
        <v>14.610421836228287</v>
      </c>
    </row>
    <row r="11" spans="1:11" ht="81.75" customHeight="1" outlineLevel="6">
      <c r="A11" s="16" t="s">
        <v>21</v>
      </c>
      <c r="B11" s="17" t="s">
        <v>22</v>
      </c>
      <c r="C11" s="18">
        <f t="shared" si="1"/>
        <v>3164231</v>
      </c>
      <c r="D11" s="18"/>
      <c r="E11" s="18">
        <v>3164231</v>
      </c>
      <c r="F11" s="18"/>
      <c r="G11" s="19">
        <f t="shared" si="2"/>
        <v>1568650.57</v>
      </c>
      <c r="H11" s="20"/>
      <c r="I11" s="21">
        <v>1568650.57</v>
      </c>
      <c r="J11" s="21"/>
      <c r="K11" s="22">
        <f t="shared" si="0"/>
        <v>49.574464380129015</v>
      </c>
    </row>
    <row r="12" spans="1:11" ht="67.5" customHeight="1" outlineLevel="6">
      <c r="A12" s="16" t="s">
        <v>23</v>
      </c>
      <c r="B12" s="17" t="s">
        <v>24</v>
      </c>
      <c r="C12" s="18">
        <f t="shared" si="1"/>
        <v>166539</v>
      </c>
      <c r="D12" s="18"/>
      <c r="E12" s="18"/>
      <c r="F12" s="18">
        <v>166539</v>
      </c>
      <c r="G12" s="19">
        <f t="shared" si="2"/>
        <v>80929.67</v>
      </c>
      <c r="H12" s="20"/>
      <c r="I12" s="20"/>
      <c r="J12" s="21">
        <v>80929.67</v>
      </c>
      <c r="K12" s="22">
        <f t="shared" si="0"/>
        <v>48.595025789754956</v>
      </c>
    </row>
    <row r="13" spans="1:11" ht="45" customHeight="1" outlineLevel="2">
      <c r="A13" s="12" t="s">
        <v>25</v>
      </c>
      <c r="B13" s="13" t="s">
        <v>26</v>
      </c>
      <c r="C13" s="14">
        <f>SUM(C14)</f>
        <v>6305302.949999999</v>
      </c>
      <c r="D13" s="14">
        <f>SUM(D14)</f>
        <v>0</v>
      </c>
      <c r="E13" s="14">
        <f>SUM(E14)</f>
        <v>2352391</v>
      </c>
      <c r="F13" s="14">
        <f>SUM(F14)</f>
        <v>3952911.95</v>
      </c>
      <c r="G13" s="14">
        <f>SUM(G14)</f>
        <v>2975259.26</v>
      </c>
      <c r="H13" s="23">
        <f>SUM(H14)</f>
        <v>0</v>
      </c>
      <c r="I13" s="23">
        <f>SUM(I14)</f>
        <v>1176195</v>
      </c>
      <c r="J13" s="23">
        <f>SUM(J14)</f>
        <v>1799064.26</v>
      </c>
      <c r="K13" s="15">
        <f t="shared" si="0"/>
        <v>47.18661868578417</v>
      </c>
    </row>
    <row r="14" spans="1:11" ht="44.25" customHeight="1" outlineLevel="4">
      <c r="A14" s="12" t="s">
        <v>27</v>
      </c>
      <c r="B14" s="13" t="s">
        <v>28</v>
      </c>
      <c r="C14" s="14">
        <f>SUM(C15:C19)</f>
        <v>6305302.949999999</v>
      </c>
      <c r="D14" s="14">
        <f>SUM(D15:D19)</f>
        <v>0</v>
      </c>
      <c r="E14" s="14">
        <f>SUM(E15:E19)</f>
        <v>2352391</v>
      </c>
      <c r="F14" s="14">
        <f>SUM(F15:F19)</f>
        <v>3952911.95</v>
      </c>
      <c r="G14" s="14">
        <f>SUM(G15:G19)</f>
        <v>2975259.26</v>
      </c>
      <c r="H14" s="23">
        <f>SUM(H15:H19)</f>
        <v>0</v>
      </c>
      <c r="I14" s="23">
        <f>SUM(I15:I19)</f>
        <v>1176195</v>
      </c>
      <c r="J14" s="23">
        <f>SUM(J15:J19)</f>
        <v>1799064.26</v>
      </c>
      <c r="K14" s="15">
        <f t="shared" si="0"/>
        <v>47.18661868578417</v>
      </c>
    </row>
    <row r="15" spans="1:11" ht="45.75" customHeight="1" outlineLevel="6">
      <c r="A15" s="16" t="s">
        <v>29</v>
      </c>
      <c r="B15" s="17" t="s">
        <v>30</v>
      </c>
      <c r="C15" s="18">
        <f aca="true" t="shared" si="3" ref="C15:C19">SUM(D15:F15)</f>
        <v>2899249.9</v>
      </c>
      <c r="D15" s="18"/>
      <c r="E15" s="18"/>
      <c r="F15" s="18">
        <v>2899249.9</v>
      </c>
      <c r="G15" s="19">
        <f aca="true" t="shared" si="4" ref="G15:G19">SUM(H15:J15)</f>
        <v>1296402.54</v>
      </c>
      <c r="H15" s="24"/>
      <c r="I15" s="24"/>
      <c r="J15" s="21">
        <v>1296402.54</v>
      </c>
      <c r="K15" s="22">
        <f t="shared" si="0"/>
        <v>44.71510165439689</v>
      </c>
    </row>
    <row r="16" spans="1:11" ht="33.75" customHeight="1" outlineLevel="6">
      <c r="A16" s="16" t="s">
        <v>31</v>
      </c>
      <c r="B16" s="17" t="s">
        <v>32</v>
      </c>
      <c r="C16" s="18">
        <f t="shared" si="3"/>
        <v>16000</v>
      </c>
      <c r="D16" s="18"/>
      <c r="E16" s="18"/>
      <c r="F16" s="18">
        <v>16000</v>
      </c>
      <c r="G16" s="19">
        <f t="shared" si="4"/>
        <v>4000</v>
      </c>
      <c r="H16" s="24"/>
      <c r="I16" s="24"/>
      <c r="J16" s="21">
        <v>4000</v>
      </c>
      <c r="K16" s="22">
        <f t="shared" si="0"/>
        <v>25</v>
      </c>
    </row>
    <row r="17" spans="1:11" ht="45" customHeight="1" outlineLevel="6">
      <c r="A17" s="16" t="s">
        <v>33</v>
      </c>
      <c r="B17" s="17" t="s">
        <v>34</v>
      </c>
      <c r="C17" s="18">
        <f t="shared" si="3"/>
        <v>913852</v>
      </c>
      <c r="D17" s="18"/>
      <c r="E17" s="18"/>
      <c r="F17" s="18">
        <v>913852</v>
      </c>
      <c r="G17" s="19">
        <f t="shared" si="4"/>
        <v>434006.77</v>
      </c>
      <c r="H17" s="24"/>
      <c r="I17" s="24"/>
      <c r="J17" s="21">
        <v>434006.77</v>
      </c>
      <c r="K17" s="22">
        <f t="shared" si="0"/>
        <v>47.49201949549818</v>
      </c>
    </row>
    <row r="18" spans="1:11" ht="86.25" customHeight="1" outlineLevel="6">
      <c r="A18" s="16" t="s">
        <v>35</v>
      </c>
      <c r="B18" s="17" t="s">
        <v>36</v>
      </c>
      <c r="C18" s="18">
        <f t="shared" si="3"/>
        <v>2352391</v>
      </c>
      <c r="D18" s="18"/>
      <c r="E18" s="18">
        <v>2352391</v>
      </c>
      <c r="F18" s="18"/>
      <c r="G18" s="19">
        <f t="shared" si="4"/>
        <v>1176195</v>
      </c>
      <c r="H18" s="24"/>
      <c r="I18" s="21">
        <v>1176195</v>
      </c>
      <c r="J18" s="21"/>
      <c r="K18" s="22">
        <f t="shared" si="0"/>
        <v>49.999978745030056</v>
      </c>
    </row>
    <row r="19" spans="1:11" ht="72" customHeight="1" outlineLevel="6">
      <c r="A19" s="16" t="s">
        <v>37</v>
      </c>
      <c r="B19" s="17" t="s">
        <v>38</v>
      </c>
      <c r="C19" s="18">
        <f t="shared" si="3"/>
        <v>123810.05</v>
      </c>
      <c r="D19" s="18"/>
      <c r="E19" s="18"/>
      <c r="F19" s="18">
        <v>123810.05</v>
      </c>
      <c r="G19" s="19">
        <f t="shared" si="4"/>
        <v>64654.95</v>
      </c>
      <c r="H19" s="24"/>
      <c r="I19" s="24"/>
      <c r="J19" s="21">
        <v>64654.95</v>
      </c>
      <c r="K19" s="22">
        <f t="shared" si="0"/>
        <v>52.22108382962449</v>
      </c>
    </row>
    <row r="20" spans="1:11" ht="45" customHeight="1" outlineLevel="2">
      <c r="A20" s="12" t="s">
        <v>39</v>
      </c>
      <c r="B20" s="13" t="s">
        <v>40</v>
      </c>
      <c r="C20" s="14">
        <f>SUM(C21)</f>
        <v>1945976</v>
      </c>
      <c r="D20" s="14">
        <f>SUM(D21)</f>
        <v>0</v>
      </c>
      <c r="E20" s="14">
        <f>SUM(E21)</f>
        <v>0</v>
      </c>
      <c r="F20" s="14">
        <f>SUM(F21)</f>
        <v>1945976</v>
      </c>
      <c r="G20" s="14">
        <f>SUM(G21)</f>
        <v>864252.77</v>
      </c>
      <c r="H20" s="23">
        <f>SUM(H21)</f>
        <v>0</v>
      </c>
      <c r="I20" s="23">
        <f>SUM(I21)</f>
        <v>0</v>
      </c>
      <c r="J20" s="23">
        <f>SUM(J21)</f>
        <v>864252.77</v>
      </c>
      <c r="K20" s="15">
        <f t="shared" si="0"/>
        <v>44.412303646088134</v>
      </c>
    </row>
    <row r="21" spans="1:11" ht="45.75" customHeight="1" outlineLevel="4">
      <c r="A21" s="12" t="s">
        <v>41</v>
      </c>
      <c r="B21" s="13" t="s">
        <v>42</v>
      </c>
      <c r="C21" s="14">
        <f>SUM(C22:C25)</f>
        <v>1945976</v>
      </c>
      <c r="D21" s="14">
        <f>SUM(D22:D25)</f>
        <v>0</v>
      </c>
      <c r="E21" s="14">
        <f>SUM(E22:E25)</f>
        <v>0</v>
      </c>
      <c r="F21" s="14">
        <f>SUM(F22:F25)</f>
        <v>1945976</v>
      </c>
      <c r="G21" s="14">
        <f>SUM(G22:G25)</f>
        <v>864252.77</v>
      </c>
      <c r="H21" s="23">
        <f>SUM(H22:H25)</f>
        <v>0</v>
      </c>
      <c r="I21" s="23">
        <f>SUM(I22:I25)</f>
        <v>0</v>
      </c>
      <c r="J21" s="23">
        <f>SUM(J22:J25)</f>
        <v>864252.77</v>
      </c>
      <c r="K21" s="15">
        <f t="shared" si="0"/>
        <v>44.412303646088134</v>
      </c>
    </row>
    <row r="22" spans="1:11" ht="31.5" customHeight="1" outlineLevel="6">
      <c r="A22" s="16" t="s">
        <v>43</v>
      </c>
      <c r="B22" s="17" t="s">
        <v>44</v>
      </c>
      <c r="C22" s="18">
        <f aca="true" t="shared" si="5" ref="C22:C25">SUM(D22:F22)</f>
        <v>1448976</v>
      </c>
      <c r="D22" s="18"/>
      <c r="E22" s="18"/>
      <c r="F22" s="18">
        <v>1448976</v>
      </c>
      <c r="G22" s="19">
        <f aca="true" t="shared" si="6" ref="G22:G25">SUM(H22:J22)</f>
        <v>702402.77</v>
      </c>
      <c r="H22" s="21"/>
      <c r="I22" s="21"/>
      <c r="J22" s="21">
        <v>702402.77</v>
      </c>
      <c r="K22" s="22">
        <f t="shared" si="0"/>
        <v>48.47580429213458</v>
      </c>
    </row>
    <row r="23" spans="1:11" ht="42.75" customHeight="1" outlineLevel="6">
      <c r="A23" s="16" t="s">
        <v>45</v>
      </c>
      <c r="B23" s="17" t="s">
        <v>46</v>
      </c>
      <c r="C23" s="18">
        <f t="shared" si="5"/>
        <v>17000</v>
      </c>
      <c r="D23" s="18"/>
      <c r="E23" s="18"/>
      <c r="F23" s="18">
        <v>17000</v>
      </c>
      <c r="G23" s="19">
        <f t="shared" si="6"/>
        <v>0</v>
      </c>
      <c r="H23" s="21"/>
      <c r="I23" s="21"/>
      <c r="J23" s="21">
        <v>0</v>
      </c>
      <c r="K23" s="22">
        <f t="shared" si="0"/>
        <v>0</v>
      </c>
    </row>
    <row r="24" spans="1:11" ht="114" customHeight="1" outlineLevel="6">
      <c r="A24" s="16" t="s">
        <v>47</v>
      </c>
      <c r="B24" s="17" t="s">
        <v>48</v>
      </c>
      <c r="C24" s="18">
        <f t="shared" si="5"/>
        <v>300000</v>
      </c>
      <c r="D24" s="18"/>
      <c r="E24" s="18"/>
      <c r="F24" s="18">
        <v>300000</v>
      </c>
      <c r="G24" s="19">
        <f t="shared" si="6"/>
        <v>62850</v>
      </c>
      <c r="H24" s="21"/>
      <c r="I24" s="21"/>
      <c r="J24" s="21">
        <v>62850</v>
      </c>
      <c r="K24" s="22">
        <f t="shared" si="0"/>
        <v>20.95</v>
      </c>
    </row>
    <row r="25" spans="1:11" ht="63.75" customHeight="1" outlineLevel="6">
      <c r="A25" s="16" t="s">
        <v>49</v>
      </c>
      <c r="B25" s="17" t="s">
        <v>50</v>
      </c>
      <c r="C25" s="18">
        <f t="shared" si="5"/>
        <v>180000</v>
      </c>
      <c r="D25" s="18"/>
      <c r="E25" s="18"/>
      <c r="F25" s="18">
        <v>180000</v>
      </c>
      <c r="G25" s="19">
        <f t="shared" si="6"/>
        <v>99000</v>
      </c>
      <c r="H25" s="21"/>
      <c r="I25" s="21"/>
      <c r="J25" s="21">
        <v>99000</v>
      </c>
      <c r="K25" s="22">
        <f t="shared" si="0"/>
        <v>55.00000000000001</v>
      </c>
    </row>
    <row r="26" spans="1:11" ht="45.75" customHeight="1" outlineLevel="1">
      <c r="A26" s="25" t="s">
        <v>51</v>
      </c>
      <c r="B26" s="13" t="s">
        <v>52</v>
      </c>
      <c r="C26" s="14">
        <f aca="true" t="shared" si="7" ref="C26:C27">SUM(C27)</f>
        <v>75000</v>
      </c>
      <c r="D26" s="14">
        <f aca="true" t="shared" si="8" ref="D26:D27">SUM(D27)</f>
        <v>0</v>
      </c>
      <c r="E26" s="14">
        <f aca="true" t="shared" si="9" ref="E26:E27">SUM(E27)</f>
        <v>0</v>
      </c>
      <c r="F26" s="14">
        <f aca="true" t="shared" si="10" ref="F26:F27">SUM(F27)</f>
        <v>75000</v>
      </c>
      <c r="G26" s="14">
        <f aca="true" t="shared" si="11" ref="G26:G27">SUM(G27)</f>
        <v>35000</v>
      </c>
      <c r="H26" s="23">
        <f aca="true" t="shared" si="12" ref="H26:H27">SUM(H27)</f>
        <v>0</v>
      </c>
      <c r="I26" s="23">
        <f aca="true" t="shared" si="13" ref="I26:I27">SUM(I27)</f>
        <v>0</v>
      </c>
      <c r="J26" s="23">
        <f aca="true" t="shared" si="14" ref="J26:J27">SUM(J27)</f>
        <v>35000</v>
      </c>
      <c r="K26" s="15">
        <f t="shared" si="0"/>
        <v>46.666666666666664</v>
      </c>
    </row>
    <row r="27" spans="1:11" ht="59.25" customHeight="1" outlineLevel="2">
      <c r="A27" s="25" t="s">
        <v>53</v>
      </c>
      <c r="B27" s="13" t="s">
        <v>54</v>
      </c>
      <c r="C27" s="14">
        <f t="shared" si="7"/>
        <v>75000</v>
      </c>
      <c r="D27" s="14">
        <f t="shared" si="8"/>
        <v>0</v>
      </c>
      <c r="E27" s="14">
        <f t="shared" si="9"/>
        <v>0</v>
      </c>
      <c r="F27" s="14">
        <f t="shared" si="10"/>
        <v>75000</v>
      </c>
      <c r="G27" s="14">
        <f t="shared" si="11"/>
        <v>35000</v>
      </c>
      <c r="H27" s="23">
        <f t="shared" si="12"/>
        <v>0</v>
      </c>
      <c r="I27" s="23">
        <f t="shared" si="13"/>
        <v>0</v>
      </c>
      <c r="J27" s="23">
        <f t="shared" si="14"/>
        <v>35000</v>
      </c>
      <c r="K27" s="15">
        <f t="shared" si="0"/>
        <v>46.666666666666664</v>
      </c>
    </row>
    <row r="28" spans="1:11" ht="35.25" customHeight="1" outlineLevel="4">
      <c r="A28" s="26" t="s">
        <v>55</v>
      </c>
      <c r="B28" s="17" t="s">
        <v>56</v>
      </c>
      <c r="C28" s="18">
        <f>SUM(D28:F28)</f>
        <v>75000</v>
      </c>
      <c r="D28" s="18"/>
      <c r="E28" s="18"/>
      <c r="F28" s="18">
        <v>75000</v>
      </c>
      <c r="G28" s="18">
        <f>SUM(H28:J28)</f>
        <v>35000</v>
      </c>
      <c r="H28" s="27"/>
      <c r="I28" s="27"/>
      <c r="J28" s="27">
        <v>35000</v>
      </c>
      <c r="K28" s="22">
        <f t="shared" si="0"/>
        <v>46.666666666666664</v>
      </c>
    </row>
    <row r="29" spans="1:11" ht="57" customHeight="1" outlineLevel="6">
      <c r="A29" s="12" t="s">
        <v>57</v>
      </c>
      <c r="B29" s="13" t="s">
        <v>58</v>
      </c>
      <c r="C29" s="14">
        <f>SUM(C30+C36+C39+C45+C42)</f>
        <v>14422223.419999998</v>
      </c>
      <c r="D29" s="14">
        <f>SUM(D30+D36+D39+D45+D42)</f>
        <v>0</v>
      </c>
      <c r="E29" s="14">
        <f>SUM(E30+E36+E39+E45+E42)</f>
        <v>1515504.27</v>
      </c>
      <c r="F29" s="14">
        <f>SUM(F30+F36+F39+F45+F42)</f>
        <v>12906719.149999999</v>
      </c>
      <c r="G29" s="14">
        <f>SUM(G30+G36+G39+G45+G42)</f>
        <v>2624725.6399999997</v>
      </c>
      <c r="H29" s="14">
        <f>SUM(H30+H36+H39+H45+H42)</f>
        <v>0</v>
      </c>
      <c r="I29" s="14">
        <f>SUM(I30+I36+I39+I45+I42)</f>
        <v>0</v>
      </c>
      <c r="J29" s="14">
        <f>SUM(J30+J36+J39+J45+J42)</f>
        <v>2624725.6399999997</v>
      </c>
      <c r="K29" s="15">
        <f t="shared" si="0"/>
        <v>18.199174728912915</v>
      </c>
    </row>
    <row r="30" spans="1:11" ht="57" customHeight="1" outlineLevel="6">
      <c r="A30" s="12" t="s">
        <v>59</v>
      </c>
      <c r="B30" s="13" t="s">
        <v>60</v>
      </c>
      <c r="C30" s="14">
        <f>SUM(C31)</f>
        <v>9400618.469999999</v>
      </c>
      <c r="D30" s="14">
        <f>SUM(D31)</f>
        <v>0</v>
      </c>
      <c r="E30" s="14">
        <f>SUM(E31)</f>
        <v>1515504.27</v>
      </c>
      <c r="F30" s="14">
        <f>SUM(F31)</f>
        <v>7885114.199999999</v>
      </c>
      <c r="G30" s="14">
        <f>SUM(G31)</f>
        <v>1622094.53</v>
      </c>
      <c r="H30" s="23">
        <f>SUM(H31)</f>
        <v>0</v>
      </c>
      <c r="I30" s="23">
        <f>SUM(I31)</f>
        <v>0</v>
      </c>
      <c r="J30" s="23">
        <f>SUM(J31)</f>
        <v>1622094.53</v>
      </c>
      <c r="K30" s="15">
        <f t="shared" si="0"/>
        <v>17.255189487548687</v>
      </c>
    </row>
    <row r="31" spans="1:11" ht="33.75" customHeight="1" outlineLevel="6">
      <c r="A31" s="12" t="s">
        <v>61</v>
      </c>
      <c r="B31" s="13" t="s">
        <v>62</v>
      </c>
      <c r="C31" s="14">
        <f>SUM(C32:C35)</f>
        <v>9400618.469999999</v>
      </c>
      <c r="D31" s="14">
        <f>SUM(D32:D35)</f>
        <v>0</v>
      </c>
      <c r="E31" s="14">
        <f>SUM(E32:E35)</f>
        <v>1515504.27</v>
      </c>
      <c r="F31" s="14">
        <f>SUM(F32:F35)</f>
        <v>7885114.199999999</v>
      </c>
      <c r="G31" s="14">
        <f>SUM(G32:G35)</f>
        <v>1622094.53</v>
      </c>
      <c r="H31" s="23">
        <f>SUM(H32:H35)</f>
        <v>0</v>
      </c>
      <c r="I31" s="23">
        <f>SUM(I32:I35)</f>
        <v>0</v>
      </c>
      <c r="J31" s="23">
        <f>SUM(J32:J35)</f>
        <v>1622094.53</v>
      </c>
      <c r="K31" s="15">
        <f t="shared" si="0"/>
        <v>17.255189487548687</v>
      </c>
    </row>
    <row r="32" spans="1:11" ht="47.25" customHeight="1" outlineLevel="6">
      <c r="A32" s="16" t="s">
        <v>63</v>
      </c>
      <c r="B32" s="17" t="s">
        <v>64</v>
      </c>
      <c r="C32" s="18">
        <f aca="true" t="shared" si="15" ref="C32:C35">SUM(D32:F32)</f>
        <v>1817822.68</v>
      </c>
      <c r="D32" s="18"/>
      <c r="E32" s="18"/>
      <c r="F32" s="18">
        <v>1817822.68</v>
      </c>
      <c r="G32" s="19">
        <f aca="true" t="shared" si="16" ref="G32:G35">SUM(H32:J32)</f>
        <v>0</v>
      </c>
      <c r="H32" s="21"/>
      <c r="I32" s="21"/>
      <c r="J32" s="21">
        <v>0</v>
      </c>
      <c r="K32" s="22">
        <f t="shared" si="0"/>
        <v>0</v>
      </c>
    </row>
    <row r="33" spans="1:11" ht="29.25" customHeight="1" outlineLevel="6">
      <c r="A33" s="16" t="s">
        <v>65</v>
      </c>
      <c r="B33" s="17" t="s">
        <v>66</v>
      </c>
      <c r="C33" s="18">
        <f t="shared" si="15"/>
        <v>3301479.78</v>
      </c>
      <c r="D33" s="18"/>
      <c r="E33" s="18"/>
      <c r="F33" s="18">
        <v>3301479.78</v>
      </c>
      <c r="G33" s="19">
        <f t="shared" si="16"/>
        <v>1301479.78</v>
      </c>
      <c r="H33" s="21"/>
      <c r="I33" s="21"/>
      <c r="J33" s="21">
        <v>1301479.78</v>
      </c>
      <c r="K33" s="22">
        <f t="shared" si="0"/>
        <v>39.42110407230784</v>
      </c>
    </row>
    <row r="34" spans="1:11" ht="48" customHeight="1" outlineLevel="6">
      <c r="A34" s="16" t="s">
        <v>67</v>
      </c>
      <c r="B34" s="17" t="s">
        <v>68</v>
      </c>
      <c r="C34" s="18">
        <f t="shared" si="15"/>
        <v>2068406.4</v>
      </c>
      <c r="D34" s="18"/>
      <c r="E34" s="18"/>
      <c r="F34" s="18">
        <v>2068406.4</v>
      </c>
      <c r="G34" s="19">
        <f t="shared" si="16"/>
        <v>0</v>
      </c>
      <c r="H34" s="21"/>
      <c r="I34" s="21"/>
      <c r="J34" s="21">
        <v>0</v>
      </c>
      <c r="K34" s="22">
        <f t="shared" si="0"/>
        <v>0</v>
      </c>
    </row>
    <row r="35" spans="1:11" ht="73.5" customHeight="1" outlineLevel="6">
      <c r="A35" s="16" t="s">
        <v>69</v>
      </c>
      <c r="B35" s="17" t="s">
        <v>70</v>
      </c>
      <c r="C35" s="28">
        <f t="shared" si="15"/>
        <v>2212909.61</v>
      </c>
      <c r="D35" s="28"/>
      <c r="E35" s="28">
        <v>1515504.27</v>
      </c>
      <c r="F35" s="28">
        <v>697405.34</v>
      </c>
      <c r="G35" s="29">
        <f t="shared" si="16"/>
        <v>320614.75</v>
      </c>
      <c r="H35" s="30"/>
      <c r="I35" s="30"/>
      <c r="J35" s="30">
        <v>320614.75</v>
      </c>
      <c r="K35" s="31">
        <f t="shared" si="0"/>
        <v>14.48837984846566</v>
      </c>
    </row>
    <row r="36" spans="1:11" ht="30.75" customHeight="1" outlineLevel="6">
      <c r="A36" s="12" t="s">
        <v>71</v>
      </c>
      <c r="B36" s="13" t="s">
        <v>72</v>
      </c>
      <c r="C36" s="14">
        <f aca="true" t="shared" si="17" ref="C36:C37">SUM(C37)</f>
        <v>1945460</v>
      </c>
      <c r="D36" s="14">
        <f aca="true" t="shared" si="18" ref="D36:D37">SUM(D37)</f>
        <v>0</v>
      </c>
      <c r="E36" s="14">
        <f aca="true" t="shared" si="19" ref="E36:E37">SUM(E37)</f>
        <v>0</v>
      </c>
      <c r="F36" s="14">
        <f aca="true" t="shared" si="20" ref="F36:F37">SUM(F37)</f>
        <v>1945460</v>
      </c>
      <c r="G36" s="14">
        <f aca="true" t="shared" si="21" ref="G36:G37">SUM(G37)</f>
        <v>471608.42</v>
      </c>
      <c r="H36" s="23">
        <f aca="true" t="shared" si="22" ref="H36:H37">SUM(H37)</f>
        <v>0</v>
      </c>
      <c r="I36" s="23">
        <f aca="true" t="shared" si="23" ref="I36:I37">SUM(I37)</f>
        <v>0</v>
      </c>
      <c r="J36" s="23">
        <f aca="true" t="shared" si="24" ref="J36:J37">SUM(J37)</f>
        <v>471608.42</v>
      </c>
      <c r="K36" s="15">
        <f t="shared" si="0"/>
        <v>24.241486332281312</v>
      </c>
    </row>
    <row r="37" spans="1:11" ht="41.25" customHeight="1" outlineLevel="2">
      <c r="A37" s="12" t="s">
        <v>73</v>
      </c>
      <c r="B37" s="13" t="s">
        <v>74</v>
      </c>
      <c r="C37" s="14">
        <f t="shared" si="17"/>
        <v>1945460</v>
      </c>
      <c r="D37" s="14">
        <f t="shared" si="18"/>
        <v>0</v>
      </c>
      <c r="E37" s="14">
        <f t="shared" si="19"/>
        <v>0</v>
      </c>
      <c r="F37" s="14">
        <f t="shared" si="20"/>
        <v>1945460</v>
      </c>
      <c r="G37" s="14">
        <f t="shared" si="21"/>
        <v>471608.42</v>
      </c>
      <c r="H37" s="23">
        <f t="shared" si="22"/>
        <v>0</v>
      </c>
      <c r="I37" s="23">
        <f t="shared" si="23"/>
        <v>0</v>
      </c>
      <c r="J37" s="23">
        <f t="shared" si="24"/>
        <v>471608.42</v>
      </c>
      <c r="K37" s="15">
        <f t="shared" si="0"/>
        <v>24.241486332281312</v>
      </c>
    </row>
    <row r="38" spans="1:11" ht="30" customHeight="1" outlineLevel="4">
      <c r="A38" s="16" t="s">
        <v>75</v>
      </c>
      <c r="B38" s="17" t="s">
        <v>76</v>
      </c>
      <c r="C38" s="18">
        <f>SUM(D38:F38)</f>
        <v>1945460</v>
      </c>
      <c r="D38" s="18"/>
      <c r="E38" s="18"/>
      <c r="F38" s="18">
        <v>1945460</v>
      </c>
      <c r="G38" s="18">
        <f>SUM(H38:J38)</f>
        <v>471608.42</v>
      </c>
      <c r="H38" s="27"/>
      <c r="I38" s="27"/>
      <c r="J38" s="27">
        <v>471608.42</v>
      </c>
      <c r="K38" s="22">
        <f t="shared" si="0"/>
        <v>24.241486332281312</v>
      </c>
    </row>
    <row r="39" spans="1:11" ht="41.25" customHeight="1" outlineLevel="6">
      <c r="A39" s="12" t="s">
        <v>77</v>
      </c>
      <c r="B39" s="13" t="s">
        <v>78</v>
      </c>
      <c r="C39" s="14">
        <f aca="true" t="shared" si="25" ref="C39:C40">SUM(C40)</f>
        <v>150000</v>
      </c>
      <c r="D39" s="14">
        <f aca="true" t="shared" si="26" ref="D39:D40">SUM(D40)</f>
        <v>0</v>
      </c>
      <c r="E39" s="14">
        <f aca="true" t="shared" si="27" ref="E39:E40">SUM(E40)</f>
        <v>0</v>
      </c>
      <c r="F39" s="14">
        <f aca="true" t="shared" si="28" ref="F39:F40">SUM(F40)</f>
        <v>150000</v>
      </c>
      <c r="G39" s="14">
        <f aca="true" t="shared" si="29" ref="G39:G40">SUM(G40)</f>
        <v>0</v>
      </c>
      <c r="H39" s="23">
        <f aca="true" t="shared" si="30" ref="H39:H40">SUM(H40)</f>
        <v>0</v>
      </c>
      <c r="I39" s="23">
        <f aca="true" t="shared" si="31" ref="I39:I40">SUM(I40)</f>
        <v>0</v>
      </c>
      <c r="J39" s="23">
        <f aca="true" t="shared" si="32" ref="J39:J40">SUM(J40)</f>
        <v>0</v>
      </c>
      <c r="K39" s="15">
        <f t="shared" si="0"/>
        <v>0</v>
      </c>
    </row>
    <row r="40" spans="1:11" ht="48" customHeight="1" outlineLevel="2">
      <c r="A40" s="12" t="s">
        <v>79</v>
      </c>
      <c r="B40" s="13" t="s">
        <v>80</v>
      </c>
      <c r="C40" s="14">
        <f t="shared" si="25"/>
        <v>150000</v>
      </c>
      <c r="D40" s="14">
        <f t="shared" si="26"/>
        <v>0</v>
      </c>
      <c r="E40" s="14">
        <f t="shared" si="27"/>
        <v>0</v>
      </c>
      <c r="F40" s="14">
        <f t="shared" si="28"/>
        <v>150000</v>
      </c>
      <c r="G40" s="14">
        <f t="shared" si="29"/>
        <v>0</v>
      </c>
      <c r="H40" s="23">
        <f t="shared" si="30"/>
        <v>0</v>
      </c>
      <c r="I40" s="23">
        <f t="shared" si="31"/>
        <v>0</v>
      </c>
      <c r="J40" s="23">
        <f t="shared" si="32"/>
        <v>0</v>
      </c>
      <c r="K40" s="22">
        <f t="shared" si="0"/>
        <v>0</v>
      </c>
    </row>
    <row r="41" spans="1:11" ht="32.25" customHeight="1" outlineLevel="4">
      <c r="A41" s="16" t="s">
        <v>81</v>
      </c>
      <c r="B41" s="17" t="s">
        <v>82</v>
      </c>
      <c r="C41" s="18">
        <f>SUM(D41:F41)</f>
        <v>150000</v>
      </c>
      <c r="D41" s="18"/>
      <c r="E41" s="18"/>
      <c r="F41" s="18">
        <v>150000</v>
      </c>
      <c r="G41" s="18">
        <f>SUM(H41:J41)</f>
        <v>0</v>
      </c>
      <c r="H41" s="23"/>
      <c r="I41" s="23"/>
      <c r="J41" s="27">
        <v>0</v>
      </c>
      <c r="K41" s="22">
        <f t="shared" si="0"/>
        <v>0</v>
      </c>
    </row>
    <row r="42" spans="1:11" ht="32.25" customHeight="1" outlineLevel="4">
      <c r="A42" s="12" t="s">
        <v>83</v>
      </c>
      <c r="B42" s="13" t="s">
        <v>84</v>
      </c>
      <c r="C42" s="14">
        <f aca="true" t="shared" si="33" ref="C42:C43">SUM(C43)</f>
        <v>300000</v>
      </c>
      <c r="D42" s="14">
        <f aca="true" t="shared" si="34" ref="D42:D43">SUM(D43)</f>
        <v>0</v>
      </c>
      <c r="E42" s="14">
        <f aca="true" t="shared" si="35" ref="E42:E43">SUM(E43)</f>
        <v>0</v>
      </c>
      <c r="F42" s="14">
        <f aca="true" t="shared" si="36" ref="F42:F43">SUM(F43)</f>
        <v>300000</v>
      </c>
      <c r="G42" s="14">
        <f aca="true" t="shared" si="37" ref="G42:G43">SUM(G43)</f>
        <v>0</v>
      </c>
      <c r="H42" s="14">
        <f aca="true" t="shared" si="38" ref="H42:H43">SUM(H43)</f>
        <v>0</v>
      </c>
      <c r="I42" s="14">
        <f aca="true" t="shared" si="39" ref="I42:I43">SUM(I43)</f>
        <v>0</v>
      </c>
      <c r="J42" s="14">
        <f aca="true" t="shared" si="40" ref="J42:J43">SUM(J43)</f>
        <v>0</v>
      </c>
      <c r="K42" s="15">
        <f t="shared" si="0"/>
        <v>0</v>
      </c>
    </row>
    <row r="43" spans="1:11" ht="43.5" customHeight="1" outlineLevel="4">
      <c r="A43" s="12" t="s">
        <v>85</v>
      </c>
      <c r="B43" s="13" t="s">
        <v>86</v>
      </c>
      <c r="C43" s="14">
        <f t="shared" si="33"/>
        <v>300000</v>
      </c>
      <c r="D43" s="14">
        <f t="shared" si="34"/>
        <v>0</v>
      </c>
      <c r="E43" s="14">
        <f t="shared" si="35"/>
        <v>0</v>
      </c>
      <c r="F43" s="14">
        <f t="shared" si="36"/>
        <v>300000</v>
      </c>
      <c r="G43" s="14">
        <f t="shared" si="37"/>
        <v>0</v>
      </c>
      <c r="H43" s="14">
        <f t="shared" si="38"/>
        <v>0</v>
      </c>
      <c r="I43" s="14">
        <f t="shared" si="39"/>
        <v>0</v>
      </c>
      <c r="J43" s="14">
        <f t="shared" si="40"/>
        <v>0</v>
      </c>
      <c r="K43" s="15">
        <f t="shared" si="0"/>
        <v>0</v>
      </c>
    </row>
    <row r="44" spans="1:11" ht="24" customHeight="1" outlineLevel="4">
      <c r="A44" s="32" t="s">
        <v>87</v>
      </c>
      <c r="B44" s="17" t="s">
        <v>88</v>
      </c>
      <c r="C44" s="18">
        <f>SUM(D44:F44)</f>
        <v>300000</v>
      </c>
      <c r="D44" s="18"/>
      <c r="E44" s="18"/>
      <c r="F44" s="18">
        <v>300000</v>
      </c>
      <c r="G44" s="18">
        <f>SUM(H44:J44)</f>
        <v>0</v>
      </c>
      <c r="H44" s="23"/>
      <c r="I44" s="23"/>
      <c r="J44" s="27">
        <v>0</v>
      </c>
      <c r="K44" s="22">
        <f t="shared" si="0"/>
        <v>0</v>
      </c>
    </row>
    <row r="45" spans="1:11" ht="30" customHeight="1" outlineLevel="6">
      <c r="A45" s="12" t="s">
        <v>89</v>
      </c>
      <c r="B45" s="13" t="s">
        <v>90</v>
      </c>
      <c r="C45" s="14">
        <f aca="true" t="shared" si="41" ref="C45:C46">SUM(C46)</f>
        <v>2626144.95</v>
      </c>
      <c r="D45" s="14">
        <f aca="true" t="shared" si="42" ref="D45:D46">SUM(D46)</f>
        <v>0</v>
      </c>
      <c r="E45" s="14">
        <f aca="true" t="shared" si="43" ref="E45:E46">SUM(E46)</f>
        <v>0</v>
      </c>
      <c r="F45" s="14">
        <f aca="true" t="shared" si="44" ref="F45:F46">SUM(F46)</f>
        <v>2626144.95</v>
      </c>
      <c r="G45" s="14">
        <f aca="true" t="shared" si="45" ref="G45:G46">SUM(G46)</f>
        <v>531022.69</v>
      </c>
      <c r="H45" s="23">
        <f aca="true" t="shared" si="46" ref="H45:H46">SUM(H46)</f>
        <v>0</v>
      </c>
      <c r="I45" s="23">
        <f aca="true" t="shared" si="47" ref="I45:I46">SUM(I46)</f>
        <v>0</v>
      </c>
      <c r="J45" s="23">
        <f aca="true" t="shared" si="48" ref="J45:J46">SUM(J46)</f>
        <v>531022.69</v>
      </c>
      <c r="K45" s="15">
        <f t="shared" si="0"/>
        <v>20.220616154489107</v>
      </c>
    </row>
    <row r="46" spans="1:11" ht="42" customHeight="1" outlineLevel="2">
      <c r="A46" s="12" t="s">
        <v>91</v>
      </c>
      <c r="B46" s="13" t="s">
        <v>92</v>
      </c>
      <c r="C46" s="14">
        <f t="shared" si="41"/>
        <v>2626144.95</v>
      </c>
      <c r="D46" s="14">
        <f t="shared" si="42"/>
        <v>0</v>
      </c>
      <c r="E46" s="14">
        <f t="shared" si="43"/>
        <v>0</v>
      </c>
      <c r="F46" s="14">
        <f t="shared" si="44"/>
        <v>2626144.95</v>
      </c>
      <c r="G46" s="14">
        <f t="shared" si="45"/>
        <v>531022.69</v>
      </c>
      <c r="H46" s="14">
        <f t="shared" si="46"/>
        <v>0</v>
      </c>
      <c r="I46" s="14">
        <f t="shared" si="47"/>
        <v>0</v>
      </c>
      <c r="J46" s="14">
        <f t="shared" si="48"/>
        <v>531022.69</v>
      </c>
      <c r="K46" s="15">
        <f t="shared" si="0"/>
        <v>20.220616154489107</v>
      </c>
    </row>
    <row r="47" spans="1:11" ht="45" customHeight="1" outlineLevel="4">
      <c r="A47" s="16" t="s">
        <v>93</v>
      </c>
      <c r="B47" s="17" t="s">
        <v>94</v>
      </c>
      <c r="C47" s="18">
        <f>SUM(D47:F47)</f>
        <v>2626144.95</v>
      </c>
      <c r="D47" s="18"/>
      <c r="E47" s="18"/>
      <c r="F47" s="18">
        <v>2626144.95</v>
      </c>
      <c r="G47" s="18">
        <f>SUM(H47:J47)</f>
        <v>531022.69</v>
      </c>
      <c r="H47" s="27"/>
      <c r="I47" s="27"/>
      <c r="J47" s="27">
        <v>531022.69</v>
      </c>
      <c r="K47" s="22">
        <f t="shared" si="0"/>
        <v>20.220616154489107</v>
      </c>
    </row>
    <row r="48" spans="1:11" ht="110.25" customHeight="1" outlineLevel="6">
      <c r="A48" s="12" t="s">
        <v>95</v>
      </c>
      <c r="B48" s="13" t="s">
        <v>96</v>
      </c>
      <c r="C48" s="14">
        <f>SUM(C49)</f>
        <v>1726402.9300000002</v>
      </c>
      <c r="D48" s="14">
        <f>SUM(D49)</f>
        <v>0</v>
      </c>
      <c r="E48" s="14">
        <f>SUM(E49)</f>
        <v>0</v>
      </c>
      <c r="F48" s="14">
        <f>SUM(F49)</f>
        <v>1726402.9300000002</v>
      </c>
      <c r="G48" s="14">
        <f>SUM(G49)</f>
        <v>420889.69</v>
      </c>
      <c r="H48" s="14">
        <f>SUM(H49)</f>
        <v>0</v>
      </c>
      <c r="I48" s="14">
        <f>SUM(I49)</f>
        <v>0</v>
      </c>
      <c r="J48" s="14">
        <f>SUM(J49)</f>
        <v>420889.69</v>
      </c>
      <c r="K48" s="15">
        <f t="shared" si="0"/>
        <v>24.379574587492154</v>
      </c>
    </row>
    <row r="49" spans="1:11" ht="69" customHeight="1" outlineLevel="6">
      <c r="A49" s="12" t="s">
        <v>97</v>
      </c>
      <c r="B49" s="13" t="s">
        <v>98</v>
      </c>
      <c r="C49" s="14">
        <f>SUM(C50+C54)</f>
        <v>1726402.9300000002</v>
      </c>
      <c r="D49" s="14">
        <f>SUM(D50+D54)</f>
        <v>0</v>
      </c>
      <c r="E49" s="14">
        <f>SUM(E50+E54)</f>
        <v>0</v>
      </c>
      <c r="F49" s="14">
        <f>SUM(F50+F54)</f>
        <v>1726402.9300000002</v>
      </c>
      <c r="G49" s="14">
        <f>SUM(G50+G54)</f>
        <v>420889.69</v>
      </c>
      <c r="H49" s="23">
        <f>SUM(H50+H54)</f>
        <v>0</v>
      </c>
      <c r="I49" s="23">
        <f>SUM(I50+I54)</f>
        <v>0</v>
      </c>
      <c r="J49" s="23">
        <f>SUM(J50+J54)</f>
        <v>420889.69</v>
      </c>
      <c r="K49" s="15">
        <f t="shared" si="0"/>
        <v>24.379574587492154</v>
      </c>
    </row>
    <row r="50" spans="1:11" ht="32.25" customHeight="1" outlineLevel="6">
      <c r="A50" s="12" t="s">
        <v>99</v>
      </c>
      <c r="B50" s="13" t="s">
        <v>100</v>
      </c>
      <c r="C50" s="14">
        <f>SUM(C51:C53)</f>
        <v>1106402.9300000002</v>
      </c>
      <c r="D50" s="14">
        <f>SUM(D51:D53)</f>
        <v>0</v>
      </c>
      <c r="E50" s="14">
        <f>SUM(E51:E53)</f>
        <v>0</v>
      </c>
      <c r="F50" s="14">
        <f>SUM(F51:F53)</f>
        <v>1106402.9300000002</v>
      </c>
      <c r="G50" s="14">
        <f>SUM(G51:G53)</f>
        <v>279863.37</v>
      </c>
      <c r="H50" s="23">
        <f>SUM(H51:H53)</f>
        <v>0</v>
      </c>
      <c r="I50" s="23">
        <f>SUM(I51:I53)</f>
        <v>0</v>
      </c>
      <c r="J50" s="23">
        <f>SUM(J51:J53)</f>
        <v>279863.37</v>
      </c>
      <c r="K50" s="15">
        <f t="shared" si="0"/>
        <v>25.294886917915154</v>
      </c>
    </row>
    <row r="51" spans="1:11" ht="32.25" customHeight="1" outlineLevel="6">
      <c r="A51" s="16" t="s">
        <v>101</v>
      </c>
      <c r="B51" s="17" t="s">
        <v>102</v>
      </c>
      <c r="C51" s="18">
        <f aca="true" t="shared" si="49" ref="C51:C53">SUM(D51:F51)</f>
        <v>131460</v>
      </c>
      <c r="D51" s="18"/>
      <c r="E51" s="18"/>
      <c r="F51" s="18">
        <v>131460</v>
      </c>
      <c r="G51" s="18">
        <f aca="true" t="shared" si="50" ref="G51:G53">SUM(H51:J51)</f>
        <v>131460</v>
      </c>
      <c r="H51" s="27"/>
      <c r="I51" s="27"/>
      <c r="J51" s="27">
        <v>131460</v>
      </c>
      <c r="K51" s="22"/>
    </row>
    <row r="52" spans="1:11" ht="30.75" customHeight="1" outlineLevel="6">
      <c r="A52" s="16" t="s">
        <v>103</v>
      </c>
      <c r="B52" s="17" t="s">
        <v>104</v>
      </c>
      <c r="C52" s="18">
        <f t="shared" si="49"/>
        <v>268540</v>
      </c>
      <c r="D52" s="18"/>
      <c r="E52" s="18"/>
      <c r="F52" s="18">
        <v>268540</v>
      </c>
      <c r="G52" s="19">
        <f t="shared" si="50"/>
        <v>0</v>
      </c>
      <c r="H52" s="21"/>
      <c r="I52" s="21"/>
      <c r="J52" s="21">
        <v>0</v>
      </c>
      <c r="K52" s="22">
        <f aca="true" t="shared" si="51" ref="K52:K77">SUM(G52/C52*100)</f>
        <v>0</v>
      </c>
    </row>
    <row r="53" spans="1:11" ht="47.25" customHeight="1" outlineLevel="5">
      <c r="A53" s="16" t="s">
        <v>105</v>
      </c>
      <c r="B53" s="17" t="s">
        <v>106</v>
      </c>
      <c r="C53" s="18">
        <f t="shared" si="49"/>
        <v>706402.93</v>
      </c>
      <c r="D53" s="18"/>
      <c r="E53" s="18"/>
      <c r="F53" s="18">
        <v>706402.93</v>
      </c>
      <c r="G53" s="19">
        <f t="shared" si="50"/>
        <v>148403.37</v>
      </c>
      <c r="H53" s="21"/>
      <c r="I53" s="21"/>
      <c r="J53" s="21">
        <v>148403.37</v>
      </c>
      <c r="K53" s="22">
        <f t="shared" si="51"/>
        <v>21.00831744851341</v>
      </c>
    </row>
    <row r="54" spans="1:11" ht="50.25" customHeight="1" outlineLevel="2">
      <c r="A54" s="12" t="s">
        <v>107</v>
      </c>
      <c r="B54" s="13" t="s">
        <v>108</v>
      </c>
      <c r="C54" s="14">
        <f>SUM(C55)</f>
        <v>620000</v>
      </c>
      <c r="D54" s="14">
        <f>SUM(D55)</f>
        <v>0</v>
      </c>
      <c r="E54" s="14">
        <f>SUM(E55)</f>
        <v>0</v>
      </c>
      <c r="F54" s="14">
        <f>SUM(F55)</f>
        <v>620000</v>
      </c>
      <c r="G54" s="14">
        <f>SUM(G55)</f>
        <v>141026.32</v>
      </c>
      <c r="H54" s="23">
        <f>SUM(H55)</f>
        <v>0</v>
      </c>
      <c r="I54" s="23">
        <f>SUM(I55)</f>
        <v>0</v>
      </c>
      <c r="J54" s="23">
        <f>SUM(J55)</f>
        <v>141026.32</v>
      </c>
      <c r="K54" s="22">
        <f t="shared" si="51"/>
        <v>22.74618064516129</v>
      </c>
    </row>
    <row r="55" spans="1:11" ht="44.25" customHeight="1" outlineLevel="4">
      <c r="A55" s="16" t="s">
        <v>109</v>
      </c>
      <c r="B55" s="17" t="s">
        <v>110</v>
      </c>
      <c r="C55" s="18">
        <f aca="true" t="shared" si="52" ref="C55:C58">SUM(D55:F55)</f>
        <v>620000</v>
      </c>
      <c r="D55" s="18"/>
      <c r="E55" s="18"/>
      <c r="F55" s="18">
        <v>620000</v>
      </c>
      <c r="G55" s="18">
        <f>SUM(H55:J55)</f>
        <v>141026.32</v>
      </c>
      <c r="H55" s="27"/>
      <c r="I55" s="27"/>
      <c r="J55" s="27">
        <v>141026.32</v>
      </c>
      <c r="K55" s="22">
        <f t="shared" si="51"/>
        <v>22.74618064516129</v>
      </c>
    </row>
    <row r="56" spans="1:11" ht="70.5" customHeight="1" outlineLevel="6">
      <c r="A56" s="33" t="s">
        <v>111</v>
      </c>
      <c r="B56" s="34" t="s">
        <v>112</v>
      </c>
      <c r="C56" s="14">
        <f t="shared" si="52"/>
        <v>5263157.9</v>
      </c>
      <c r="D56" s="14">
        <f aca="true" t="shared" si="53" ref="D56:D59">SUM(D57)</f>
        <v>50000</v>
      </c>
      <c r="E56" s="14">
        <f aca="true" t="shared" si="54" ref="E56:E59">SUM(E57)</f>
        <v>4950000</v>
      </c>
      <c r="F56" s="14">
        <f aca="true" t="shared" si="55" ref="F56:F59">SUM(F57)</f>
        <v>263157.9</v>
      </c>
      <c r="G56" s="14">
        <f>SUM(G57)</f>
        <v>50206.4</v>
      </c>
      <c r="H56" s="23">
        <f aca="true" t="shared" si="56" ref="H56:H59">SUM(H57)</f>
        <v>0</v>
      </c>
      <c r="I56" s="23">
        <f aca="true" t="shared" si="57" ref="I56:I59">SUM(I57)</f>
        <v>0</v>
      </c>
      <c r="J56" s="23">
        <f aca="true" t="shared" si="58" ref="J56:J59">SUM(J57)</f>
        <v>50206.4</v>
      </c>
      <c r="K56" s="15">
        <f t="shared" si="51"/>
        <v>0.9539215990460783</v>
      </c>
    </row>
    <row r="57" spans="1:11" ht="35.25" customHeight="1" outlineLevel="6">
      <c r="A57" s="35" t="s">
        <v>113</v>
      </c>
      <c r="B57" s="36" t="s">
        <v>114</v>
      </c>
      <c r="C57" s="14">
        <f t="shared" si="52"/>
        <v>5263157.9</v>
      </c>
      <c r="D57" s="14">
        <f t="shared" si="53"/>
        <v>50000</v>
      </c>
      <c r="E57" s="14">
        <f t="shared" si="54"/>
        <v>4950000</v>
      </c>
      <c r="F57" s="14">
        <f t="shared" si="55"/>
        <v>263157.9</v>
      </c>
      <c r="G57" s="14">
        <f aca="true" t="shared" si="59" ref="G57:G58">SUM(H57:J57)</f>
        <v>50206.4</v>
      </c>
      <c r="H57" s="23">
        <f t="shared" si="56"/>
        <v>0</v>
      </c>
      <c r="I57" s="23">
        <f t="shared" si="57"/>
        <v>0</v>
      </c>
      <c r="J57" s="23">
        <f t="shared" si="58"/>
        <v>50206.4</v>
      </c>
      <c r="K57" s="15">
        <f t="shared" si="51"/>
        <v>0.9539215990460783</v>
      </c>
    </row>
    <row r="58" spans="1:11" ht="82.5" customHeight="1" outlineLevel="2">
      <c r="A58" s="25" t="s">
        <v>115</v>
      </c>
      <c r="B58" s="37" t="s">
        <v>116</v>
      </c>
      <c r="C58" s="14">
        <f t="shared" si="52"/>
        <v>5263157.9</v>
      </c>
      <c r="D58" s="14">
        <f t="shared" si="53"/>
        <v>50000</v>
      </c>
      <c r="E58" s="14">
        <f t="shared" si="54"/>
        <v>4950000</v>
      </c>
      <c r="F58" s="14">
        <f t="shared" si="55"/>
        <v>263157.9</v>
      </c>
      <c r="G58" s="14">
        <f t="shared" si="59"/>
        <v>50206.4</v>
      </c>
      <c r="H58" s="23">
        <f t="shared" si="56"/>
        <v>0</v>
      </c>
      <c r="I58" s="23">
        <f t="shared" si="57"/>
        <v>0</v>
      </c>
      <c r="J58" s="23">
        <f t="shared" si="58"/>
        <v>50206.4</v>
      </c>
      <c r="K58" s="22">
        <f t="shared" si="51"/>
        <v>0.9539215990460783</v>
      </c>
    </row>
    <row r="59" spans="1:11" ht="42.75" customHeight="1" outlineLevel="6">
      <c r="A59" s="38" t="s">
        <v>117</v>
      </c>
      <c r="B59" s="39" t="s">
        <v>118</v>
      </c>
      <c r="C59" s="14">
        <f>SUM(C60)</f>
        <v>5263157.9</v>
      </c>
      <c r="D59" s="14">
        <f t="shared" si="53"/>
        <v>50000</v>
      </c>
      <c r="E59" s="14">
        <f t="shared" si="54"/>
        <v>4950000</v>
      </c>
      <c r="F59" s="14">
        <f t="shared" si="55"/>
        <v>263157.9</v>
      </c>
      <c r="G59" s="14">
        <f>SUM(G60)</f>
        <v>50206.4</v>
      </c>
      <c r="H59" s="23">
        <f t="shared" si="56"/>
        <v>0</v>
      </c>
      <c r="I59" s="23">
        <f t="shared" si="57"/>
        <v>0</v>
      </c>
      <c r="J59" s="23">
        <f t="shared" si="58"/>
        <v>50206.4</v>
      </c>
      <c r="K59" s="22">
        <f t="shared" si="51"/>
        <v>0.9539215990460783</v>
      </c>
    </row>
    <row r="60" spans="1:11" ht="43.5" customHeight="1" outlineLevel="6">
      <c r="A60" s="40" t="s">
        <v>119</v>
      </c>
      <c r="B60" s="41" t="s">
        <v>120</v>
      </c>
      <c r="C60" s="28">
        <f>SUM(D60:F60)</f>
        <v>5263157.9</v>
      </c>
      <c r="D60" s="28">
        <v>50000</v>
      </c>
      <c r="E60" s="28">
        <v>4950000</v>
      </c>
      <c r="F60" s="28">
        <v>263157.9</v>
      </c>
      <c r="G60" s="29">
        <f>SUM(H60:J60)</f>
        <v>50206.4</v>
      </c>
      <c r="H60" s="42">
        <v>0</v>
      </c>
      <c r="I60" s="42">
        <v>0</v>
      </c>
      <c r="J60" s="42">
        <v>50206.4</v>
      </c>
      <c r="K60" s="22">
        <f t="shared" si="51"/>
        <v>0.9539215990460783</v>
      </c>
    </row>
    <row r="61" spans="1:11" ht="55.5" customHeight="1" outlineLevel="6">
      <c r="A61" s="43" t="s">
        <v>121</v>
      </c>
      <c r="B61" s="39" t="s">
        <v>122</v>
      </c>
      <c r="C61" s="44">
        <f>SUM(C62)</f>
        <v>180000</v>
      </c>
      <c r="D61" s="44">
        <f>SUM(D62+D65)</f>
        <v>0</v>
      </c>
      <c r="E61" s="44">
        <f>SUM(E62+E65)</f>
        <v>0</v>
      </c>
      <c r="F61" s="44">
        <f>SUM(F62)</f>
        <v>180000</v>
      </c>
      <c r="G61" s="44">
        <f>SUM(G62+G65)</f>
        <v>0</v>
      </c>
      <c r="H61" s="44">
        <f>SUM(H62+H65)</f>
        <v>0</v>
      </c>
      <c r="I61" s="44">
        <f>SUM(I62+I65)</f>
        <v>0</v>
      </c>
      <c r="J61" s="44">
        <f>SUM(J62+J65)</f>
        <v>0</v>
      </c>
      <c r="K61" s="15">
        <f t="shared" si="51"/>
        <v>0</v>
      </c>
    </row>
    <row r="62" spans="1:11" ht="43.5" customHeight="1" outlineLevel="6">
      <c r="A62" s="43" t="s">
        <v>123</v>
      </c>
      <c r="B62" s="39" t="s">
        <v>124</v>
      </c>
      <c r="C62" s="44">
        <f>SUM(C63+C65)</f>
        <v>180000</v>
      </c>
      <c r="D62" s="44">
        <f aca="true" t="shared" si="60" ref="D62:D63">SUM(D63)</f>
        <v>0</v>
      </c>
      <c r="E62" s="44">
        <f aca="true" t="shared" si="61" ref="E62:E63">SUM(E63)</f>
        <v>0</v>
      </c>
      <c r="F62" s="44">
        <f>SUM(F63+F65)</f>
        <v>180000</v>
      </c>
      <c r="G62" s="44">
        <f aca="true" t="shared" si="62" ref="G62:G63">SUM(G63)</f>
        <v>0</v>
      </c>
      <c r="H62" s="44">
        <f aca="true" t="shared" si="63" ref="H62:H63">SUM(H63)</f>
        <v>0</v>
      </c>
      <c r="I62" s="44">
        <f aca="true" t="shared" si="64" ref="I62:I63">SUM(I63)</f>
        <v>0</v>
      </c>
      <c r="J62" s="44">
        <f aca="true" t="shared" si="65" ref="J62:J63">SUM(J63)</f>
        <v>0</v>
      </c>
      <c r="K62" s="15">
        <f t="shared" si="51"/>
        <v>0</v>
      </c>
    </row>
    <row r="63" spans="1:11" ht="43.5" customHeight="1" outlineLevel="6">
      <c r="A63" s="45" t="s">
        <v>125</v>
      </c>
      <c r="B63" s="39" t="s">
        <v>126</v>
      </c>
      <c r="C63" s="44">
        <f>SUM(C64)</f>
        <v>30000</v>
      </c>
      <c r="D63" s="44">
        <f t="shared" si="60"/>
        <v>0</v>
      </c>
      <c r="E63" s="44">
        <f t="shared" si="61"/>
        <v>0</v>
      </c>
      <c r="F63" s="44">
        <f>SUM(F64)</f>
        <v>30000</v>
      </c>
      <c r="G63" s="44">
        <f t="shared" si="62"/>
        <v>0</v>
      </c>
      <c r="H63" s="44">
        <f t="shared" si="63"/>
        <v>0</v>
      </c>
      <c r="I63" s="44">
        <f t="shared" si="64"/>
        <v>0</v>
      </c>
      <c r="J63" s="44">
        <f t="shared" si="65"/>
        <v>0</v>
      </c>
      <c r="K63" s="15">
        <f t="shared" si="51"/>
        <v>0</v>
      </c>
    </row>
    <row r="64" spans="1:11" ht="33" customHeight="1" outlineLevel="6">
      <c r="A64" s="46" t="s">
        <v>127</v>
      </c>
      <c r="B64" s="41" t="s">
        <v>128</v>
      </c>
      <c r="C64" s="28">
        <f>SUM(D64:F64)</f>
        <v>30000</v>
      </c>
      <c r="D64" s="28"/>
      <c r="E64" s="28"/>
      <c r="F64" s="28">
        <v>30000</v>
      </c>
      <c r="G64" s="29">
        <f>SUM(H64:J64)</f>
        <v>0</v>
      </c>
      <c r="H64" s="42"/>
      <c r="I64" s="42"/>
      <c r="J64" s="42">
        <v>0</v>
      </c>
      <c r="K64" s="22">
        <f t="shared" si="51"/>
        <v>0</v>
      </c>
    </row>
    <row r="65" spans="1:11" ht="68.25" customHeight="1" outlineLevel="6">
      <c r="A65" s="45" t="s">
        <v>129</v>
      </c>
      <c r="B65" s="39" t="s">
        <v>130</v>
      </c>
      <c r="C65" s="44">
        <f>SUM(C66)</f>
        <v>150000</v>
      </c>
      <c r="D65" s="44">
        <f>SUM(D66)</f>
        <v>0</v>
      </c>
      <c r="E65" s="44">
        <f>SUM(E66)</f>
        <v>0</v>
      </c>
      <c r="F65" s="44">
        <f>SUM(F66)</f>
        <v>150000</v>
      </c>
      <c r="G65" s="44">
        <f>SUM(G66)</f>
        <v>0</v>
      </c>
      <c r="H65" s="44">
        <f>SUM(H66)</f>
        <v>0</v>
      </c>
      <c r="I65" s="44">
        <f>SUM(I66)</f>
        <v>0</v>
      </c>
      <c r="J65" s="44">
        <f>SUM(J66)</f>
        <v>0</v>
      </c>
      <c r="K65" s="15">
        <f t="shared" si="51"/>
        <v>0</v>
      </c>
    </row>
    <row r="66" spans="1:11" ht="30" customHeight="1" outlineLevel="6">
      <c r="A66" s="47" t="s">
        <v>131</v>
      </c>
      <c r="B66" s="41" t="s">
        <v>132</v>
      </c>
      <c r="C66" s="28">
        <f>SUM(D66:F66)</f>
        <v>150000</v>
      </c>
      <c r="D66" s="28"/>
      <c r="E66" s="28"/>
      <c r="F66" s="28">
        <v>150000</v>
      </c>
      <c r="G66" s="29">
        <f>SUM(H66:J66)</f>
        <v>0</v>
      </c>
      <c r="H66" s="42"/>
      <c r="I66" s="42"/>
      <c r="J66" s="42">
        <v>0</v>
      </c>
      <c r="K66" s="22">
        <f t="shared" si="51"/>
        <v>0</v>
      </c>
    </row>
    <row r="67" spans="1:11" ht="63" customHeight="1" outlineLevel="6">
      <c r="A67" s="12" t="s">
        <v>133</v>
      </c>
      <c r="B67" s="13" t="s">
        <v>134</v>
      </c>
      <c r="C67" s="14">
        <f>SUM(C68+C71)</f>
        <v>64364</v>
      </c>
      <c r="D67" s="14">
        <f>SUM(D68+D71)</f>
        <v>0</v>
      </c>
      <c r="E67" s="14">
        <f>SUM(E68+E71)</f>
        <v>0</v>
      </c>
      <c r="F67" s="14">
        <f>SUM(F68+F71)</f>
        <v>64364</v>
      </c>
      <c r="G67" s="14">
        <f>SUM(G68+G71)</f>
        <v>13283</v>
      </c>
      <c r="H67" s="23">
        <f>SUM(H68+H71)</f>
        <v>0</v>
      </c>
      <c r="I67" s="23">
        <f>SUM(I68+I71)</f>
        <v>0</v>
      </c>
      <c r="J67" s="23">
        <f>SUM(J68+J71)</f>
        <v>13283</v>
      </c>
      <c r="K67" s="15">
        <f t="shared" si="51"/>
        <v>20.637312783543596</v>
      </c>
    </row>
    <row r="68" spans="1:11" ht="33" customHeight="1" outlineLevel="6">
      <c r="A68" s="12" t="s">
        <v>135</v>
      </c>
      <c r="B68" s="13" t="s">
        <v>136</v>
      </c>
      <c r="C68" s="14">
        <f aca="true" t="shared" si="66" ref="C68:C69">SUM(C69)</f>
        <v>9764</v>
      </c>
      <c r="D68" s="14">
        <f aca="true" t="shared" si="67" ref="D68:D69">SUM(D69)</f>
        <v>0</v>
      </c>
      <c r="E68" s="14">
        <f aca="true" t="shared" si="68" ref="E68:E69">SUM(E69)</f>
        <v>0</v>
      </c>
      <c r="F68" s="14">
        <f aca="true" t="shared" si="69" ref="F68:F69">SUM(F69)</f>
        <v>9764</v>
      </c>
      <c r="G68" s="14">
        <f aca="true" t="shared" si="70" ref="G68:G69">SUM(G69)</f>
        <v>9764</v>
      </c>
      <c r="H68" s="23">
        <f aca="true" t="shared" si="71" ref="H68:H69">SUM(H69)</f>
        <v>0</v>
      </c>
      <c r="I68" s="23">
        <f aca="true" t="shared" si="72" ref="I68:I69">SUM(I69)</f>
        <v>0</v>
      </c>
      <c r="J68" s="23">
        <f aca="true" t="shared" si="73" ref="J68:J69">SUM(J69)</f>
        <v>9764</v>
      </c>
      <c r="K68" s="15">
        <f t="shared" si="51"/>
        <v>100</v>
      </c>
    </row>
    <row r="69" spans="1:11" ht="30" customHeight="1" outlineLevel="1">
      <c r="A69" s="12" t="s">
        <v>137</v>
      </c>
      <c r="B69" s="13" t="s">
        <v>138</v>
      </c>
      <c r="C69" s="14">
        <f t="shared" si="66"/>
        <v>9764</v>
      </c>
      <c r="D69" s="14">
        <f t="shared" si="67"/>
        <v>0</v>
      </c>
      <c r="E69" s="14">
        <f t="shared" si="68"/>
        <v>0</v>
      </c>
      <c r="F69" s="14">
        <f t="shared" si="69"/>
        <v>9764</v>
      </c>
      <c r="G69" s="14">
        <f t="shared" si="70"/>
        <v>9764</v>
      </c>
      <c r="H69" s="23">
        <f t="shared" si="71"/>
        <v>0</v>
      </c>
      <c r="I69" s="23">
        <f t="shared" si="72"/>
        <v>0</v>
      </c>
      <c r="J69" s="23">
        <f t="shared" si="73"/>
        <v>9764</v>
      </c>
      <c r="K69" s="15">
        <f t="shared" si="51"/>
        <v>100</v>
      </c>
    </row>
    <row r="70" spans="1:11" ht="42.75" customHeight="1" outlineLevel="2">
      <c r="A70" s="16" t="s">
        <v>139</v>
      </c>
      <c r="B70" s="17" t="s">
        <v>140</v>
      </c>
      <c r="C70" s="18">
        <f>SUM(D70:F70)</f>
        <v>9764</v>
      </c>
      <c r="D70" s="18"/>
      <c r="E70" s="18"/>
      <c r="F70" s="18">
        <v>9764</v>
      </c>
      <c r="G70" s="18">
        <f>SUM(H70:J70)</f>
        <v>9764</v>
      </c>
      <c r="H70" s="27"/>
      <c r="I70" s="27"/>
      <c r="J70" s="27">
        <v>9764</v>
      </c>
      <c r="K70" s="22">
        <f t="shared" si="51"/>
        <v>100</v>
      </c>
    </row>
    <row r="71" spans="1:11" ht="45" customHeight="1" outlineLevel="4">
      <c r="A71" s="12" t="s">
        <v>141</v>
      </c>
      <c r="B71" s="13" t="s">
        <v>142</v>
      </c>
      <c r="C71" s="14">
        <f aca="true" t="shared" si="74" ref="C71:C72">SUM(C72)</f>
        <v>54600</v>
      </c>
      <c r="D71" s="14">
        <f aca="true" t="shared" si="75" ref="D71:D72">SUM(D72)</f>
        <v>0</v>
      </c>
      <c r="E71" s="14">
        <f aca="true" t="shared" si="76" ref="E71:E72">SUM(E72)</f>
        <v>0</v>
      </c>
      <c r="F71" s="14">
        <f aca="true" t="shared" si="77" ref="F71:F72">SUM(F72)</f>
        <v>54600</v>
      </c>
      <c r="G71" s="14">
        <f aca="true" t="shared" si="78" ref="G71:G72">SUM(G72)</f>
        <v>3519</v>
      </c>
      <c r="H71" s="23">
        <f aca="true" t="shared" si="79" ref="H71:H72">SUM(H72)</f>
        <v>0</v>
      </c>
      <c r="I71" s="23">
        <f aca="true" t="shared" si="80" ref="I71:I72">SUM(I72)</f>
        <v>0</v>
      </c>
      <c r="J71" s="23">
        <f aca="true" t="shared" si="81" ref="J71:J72">SUM(J72)</f>
        <v>3519</v>
      </c>
      <c r="K71" s="15">
        <f t="shared" si="51"/>
        <v>6.445054945054945</v>
      </c>
    </row>
    <row r="72" spans="1:11" ht="57" customHeight="1" outlineLevel="6">
      <c r="A72" s="12" t="s">
        <v>143</v>
      </c>
      <c r="B72" s="13" t="s">
        <v>144</v>
      </c>
      <c r="C72" s="14">
        <f t="shared" si="74"/>
        <v>54600</v>
      </c>
      <c r="D72" s="14">
        <f t="shared" si="75"/>
        <v>0</v>
      </c>
      <c r="E72" s="14">
        <f t="shared" si="76"/>
        <v>0</v>
      </c>
      <c r="F72" s="14">
        <f t="shared" si="77"/>
        <v>54600</v>
      </c>
      <c r="G72" s="14">
        <f t="shared" si="78"/>
        <v>3519</v>
      </c>
      <c r="H72" s="23">
        <f t="shared" si="79"/>
        <v>0</v>
      </c>
      <c r="I72" s="23">
        <f t="shared" si="80"/>
        <v>0</v>
      </c>
      <c r="J72" s="23">
        <f t="shared" si="81"/>
        <v>3519</v>
      </c>
      <c r="K72" s="15">
        <f t="shared" si="51"/>
        <v>6.445054945054945</v>
      </c>
    </row>
    <row r="73" spans="1:11" ht="44.25" customHeight="1" outlineLevel="2">
      <c r="A73" s="16" t="s">
        <v>145</v>
      </c>
      <c r="B73" s="17" t="s">
        <v>146</v>
      </c>
      <c r="C73" s="18">
        <f>SUM(D73:F73)</f>
        <v>54600</v>
      </c>
      <c r="D73" s="18"/>
      <c r="E73" s="18"/>
      <c r="F73" s="18">
        <v>54600</v>
      </c>
      <c r="G73" s="18">
        <f>SUM(H73:J73)</f>
        <v>3519</v>
      </c>
      <c r="H73" s="27"/>
      <c r="I73" s="27"/>
      <c r="J73" s="27">
        <v>3519</v>
      </c>
      <c r="K73" s="22">
        <f t="shared" si="51"/>
        <v>6.445054945054945</v>
      </c>
    </row>
    <row r="74" spans="1:11" ht="66.75" customHeight="1" outlineLevel="4">
      <c r="A74" s="12" t="s">
        <v>147</v>
      </c>
      <c r="B74" s="13" t="s">
        <v>148</v>
      </c>
      <c r="C74" s="14">
        <f>SUM(C75+C81)</f>
        <v>1172188</v>
      </c>
      <c r="D74" s="14">
        <f>SUM(D75+D81)</f>
        <v>0</v>
      </c>
      <c r="E74" s="14">
        <f>SUM(E75+E81)</f>
        <v>0</v>
      </c>
      <c r="F74" s="14">
        <f>SUM(F75+F81)</f>
        <v>1172188</v>
      </c>
      <c r="G74" s="14">
        <f>SUM(G75+G81)</f>
        <v>147044.69</v>
      </c>
      <c r="H74" s="23">
        <f>SUM(H75+H81)</f>
        <v>0</v>
      </c>
      <c r="I74" s="23">
        <f>SUM(I75+I81)</f>
        <v>0</v>
      </c>
      <c r="J74" s="23">
        <f>SUM(J75+J81)</f>
        <v>147044.69</v>
      </c>
      <c r="K74" s="15">
        <f t="shared" si="51"/>
        <v>12.54446300422799</v>
      </c>
    </row>
    <row r="75" spans="1:11" ht="53.25" customHeight="1" outlineLevel="6">
      <c r="A75" s="12" t="s">
        <v>149</v>
      </c>
      <c r="B75" s="13" t="s">
        <v>150</v>
      </c>
      <c r="C75" s="14">
        <f>SUM(C76)</f>
        <v>998188</v>
      </c>
      <c r="D75" s="14">
        <f>SUM(D76)</f>
        <v>0</v>
      </c>
      <c r="E75" s="14">
        <f>SUM(E76)</f>
        <v>0</v>
      </c>
      <c r="F75" s="14">
        <f>SUM(F76)</f>
        <v>998188</v>
      </c>
      <c r="G75" s="14">
        <f>SUM(G76)</f>
        <v>147044.69</v>
      </c>
      <c r="H75" s="23">
        <f>SUM(H76)</f>
        <v>0</v>
      </c>
      <c r="I75" s="23">
        <f>SUM(I76)</f>
        <v>0</v>
      </c>
      <c r="J75" s="23">
        <f>SUM(J76)</f>
        <v>147044.69</v>
      </c>
      <c r="K75" s="15">
        <f t="shared" si="51"/>
        <v>14.731161865299924</v>
      </c>
    </row>
    <row r="76" spans="1:11" ht="47.25" customHeight="1" outlineLevel="1">
      <c r="A76" s="12" t="s">
        <v>151</v>
      </c>
      <c r="B76" s="13" t="s">
        <v>152</v>
      </c>
      <c r="C76" s="14">
        <f>SUM(C77:C80)</f>
        <v>998188</v>
      </c>
      <c r="D76" s="14">
        <f>SUM(D77:D80)</f>
        <v>0</v>
      </c>
      <c r="E76" s="14">
        <f>SUM(E77:E80)</f>
        <v>0</v>
      </c>
      <c r="F76" s="14">
        <f>SUM(F77:F80)</f>
        <v>998188</v>
      </c>
      <c r="G76" s="14">
        <f>SUM(G77:G80)</f>
        <v>147044.69</v>
      </c>
      <c r="H76" s="23">
        <f>SUM(H77:H80)</f>
        <v>0</v>
      </c>
      <c r="I76" s="23">
        <f>SUM(I77:I80)</f>
        <v>0</v>
      </c>
      <c r="J76" s="23">
        <f>SUM(J77:J80)</f>
        <v>147044.69</v>
      </c>
      <c r="K76" s="15">
        <f t="shared" si="51"/>
        <v>14.731161865299924</v>
      </c>
    </row>
    <row r="77" spans="1:11" ht="45.75" customHeight="1" outlineLevel="1">
      <c r="A77" s="16" t="s">
        <v>153</v>
      </c>
      <c r="B77" s="17" t="s">
        <v>154</v>
      </c>
      <c r="C77" s="18">
        <f aca="true" t="shared" si="82" ref="C77:C80">SUM(D77:F77)</f>
        <v>247000</v>
      </c>
      <c r="D77" s="18"/>
      <c r="E77" s="18"/>
      <c r="F77" s="18">
        <v>247000</v>
      </c>
      <c r="G77" s="18">
        <f aca="true" t="shared" si="83" ref="G77:G80">SUM(H77:J77)</f>
        <v>57942.24</v>
      </c>
      <c r="H77" s="27"/>
      <c r="I77" s="27"/>
      <c r="J77" s="27">
        <v>57942.24</v>
      </c>
      <c r="K77" s="22">
        <f t="shared" si="51"/>
        <v>23.458396761133603</v>
      </c>
    </row>
    <row r="78" spans="1:11" ht="45.75" customHeight="1" outlineLevel="1">
      <c r="A78" s="47" t="s">
        <v>155</v>
      </c>
      <c r="B78" s="17" t="s">
        <v>156</v>
      </c>
      <c r="C78" s="18">
        <f t="shared" si="82"/>
        <v>20000</v>
      </c>
      <c r="D78" s="18"/>
      <c r="E78" s="18"/>
      <c r="F78" s="18">
        <v>20000</v>
      </c>
      <c r="G78" s="18">
        <f t="shared" si="83"/>
        <v>2500</v>
      </c>
      <c r="H78" s="27"/>
      <c r="I78" s="27"/>
      <c r="J78" s="27">
        <v>2500</v>
      </c>
      <c r="K78" s="22"/>
    </row>
    <row r="79" spans="1:11" ht="69" customHeight="1" outlineLevel="1">
      <c r="A79" s="48" t="s">
        <v>157</v>
      </c>
      <c r="B79" s="17" t="s">
        <v>158</v>
      </c>
      <c r="C79" s="18">
        <f t="shared" si="82"/>
        <v>20000</v>
      </c>
      <c r="D79" s="18"/>
      <c r="E79" s="18"/>
      <c r="F79" s="18">
        <v>20000</v>
      </c>
      <c r="G79" s="18">
        <f t="shared" si="83"/>
        <v>0</v>
      </c>
      <c r="H79" s="27"/>
      <c r="I79" s="27"/>
      <c r="J79" s="27">
        <v>0</v>
      </c>
      <c r="K79" s="22">
        <f aca="true" t="shared" si="84" ref="K79:K83">SUM(G79/C79*100)</f>
        <v>0</v>
      </c>
    </row>
    <row r="80" spans="1:11" ht="48.75" customHeight="1" outlineLevel="2">
      <c r="A80" s="16" t="s">
        <v>159</v>
      </c>
      <c r="B80" s="17" t="s">
        <v>160</v>
      </c>
      <c r="C80" s="18">
        <f t="shared" si="82"/>
        <v>711188</v>
      </c>
      <c r="D80" s="18"/>
      <c r="E80" s="18"/>
      <c r="F80" s="18">
        <v>711188</v>
      </c>
      <c r="G80" s="18">
        <f t="shared" si="83"/>
        <v>86602.45</v>
      </c>
      <c r="H80" s="27"/>
      <c r="I80" s="27"/>
      <c r="J80" s="27">
        <v>86602.45</v>
      </c>
      <c r="K80" s="22">
        <f t="shared" si="84"/>
        <v>12.177152876595217</v>
      </c>
    </row>
    <row r="81" spans="1:11" ht="49.5" customHeight="1" outlineLevel="4">
      <c r="A81" s="12" t="s">
        <v>161</v>
      </c>
      <c r="B81" s="13" t="s">
        <v>162</v>
      </c>
      <c r="C81" s="14">
        <f>SUM(C82)</f>
        <v>174000</v>
      </c>
      <c r="D81" s="14">
        <f>SUM(D82)</f>
        <v>0</v>
      </c>
      <c r="E81" s="14">
        <f>SUM(E82)</f>
        <v>0</v>
      </c>
      <c r="F81" s="14">
        <f>SUM(F82)</f>
        <v>174000</v>
      </c>
      <c r="G81" s="14">
        <f>SUM(G82)</f>
        <v>0</v>
      </c>
      <c r="H81" s="23">
        <f>SUM(H82)</f>
        <v>0</v>
      </c>
      <c r="I81" s="23">
        <f>SUM(I82)</f>
        <v>0</v>
      </c>
      <c r="J81" s="23">
        <f>SUM(J82)</f>
        <v>0</v>
      </c>
      <c r="K81" s="15">
        <f t="shared" si="84"/>
        <v>0</v>
      </c>
    </row>
    <row r="82" spans="1:11" ht="45" customHeight="1" outlineLevel="5">
      <c r="A82" s="12" t="s">
        <v>163</v>
      </c>
      <c r="B82" s="13" t="s">
        <v>164</v>
      </c>
      <c r="C82" s="14">
        <f>SUM(C83:C84)</f>
        <v>174000</v>
      </c>
      <c r="D82" s="14">
        <f>SUM(D83:D84)</f>
        <v>0</v>
      </c>
      <c r="E82" s="14">
        <f>SUM(E83:E84)</f>
        <v>0</v>
      </c>
      <c r="F82" s="14">
        <f>SUM(F83:F84)</f>
        <v>174000</v>
      </c>
      <c r="G82" s="14">
        <f>SUM(G83:G84)</f>
        <v>0</v>
      </c>
      <c r="H82" s="14">
        <f>SUM(H83:H84)</f>
        <v>0</v>
      </c>
      <c r="I82" s="14">
        <f>SUM(I83:I84)</f>
        <v>0</v>
      </c>
      <c r="J82" s="14">
        <f>SUM(J83:J84)</f>
        <v>0</v>
      </c>
      <c r="K82" s="15">
        <f t="shared" si="84"/>
        <v>0</v>
      </c>
    </row>
    <row r="83" spans="1:11" ht="43.5" customHeight="1" outlineLevel="5">
      <c r="A83" s="16" t="s">
        <v>165</v>
      </c>
      <c r="B83" s="17" t="s">
        <v>166</v>
      </c>
      <c r="C83" s="18">
        <f aca="true" t="shared" si="85" ref="C83:C84">SUM(D83:F83)</f>
        <v>124000</v>
      </c>
      <c r="D83" s="18"/>
      <c r="E83" s="18"/>
      <c r="F83" s="18">
        <v>124000</v>
      </c>
      <c r="G83" s="19">
        <f aca="true" t="shared" si="86" ref="G83:G84">SUM(H83:J83)</f>
        <v>0</v>
      </c>
      <c r="H83" s="21"/>
      <c r="I83" s="21"/>
      <c r="J83" s="21">
        <v>0</v>
      </c>
      <c r="K83" s="22">
        <f t="shared" si="84"/>
        <v>0</v>
      </c>
    </row>
    <row r="84" spans="1:11" ht="43.5" customHeight="1" outlineLevel="5">
      <c r="A84" s="47" t="s">
        <v>167</v>
      </c>
      <c r="B84" s="17" t="s">
        <v>168</v>
      </c>
      <c r="C84" s="18">
        <f t="shared" si="85"/>
        <v>50000</v>
      </c>
      <c r="D84" s="18"/>
      <c r="E84" s="18"/>
      <c r="F84" s="18">
        <v>50000</v>
      </c>
      <c r="G84" s="19">
        <f t="shared" si="86"/>
        <v>0</v>
      </c>
      <c r="H84" s="21"/>
      <c r="I84" s="21"/>
      <c r="J84" s="21">
        <v>0</v>
      </c>
      <c r="K84" s="22"/>
    </row>
    <row r="85" spans="1:11" ht="58.5" customHeight="1" outlineLevel="5">
      <c r="A85" s="12" t="s">
        <v>169</v>
      </c>
      <c r="B85" s="13" t="s">
        <v>170</v>
      </c>
      <c r="C85" s="14">
        <f aca="true" t="shared" si="87" ref="C85:C87">SUM(C86)</f>
        <v>65253</v>
      </c>
      <c r="D85" s="14">
        <f aca="true" t="shared" si="88" ref="D85:D87">SUM(D86)</f>
        <v>0</v>
      </c>
      <c r="E85" s="14">
        <f aca="true" t="shared" si="89" ref="E85:E87">SUM(E86)</f>
        <v>0</v>
      </c>
      <c r="F85" s="14">
        <f aca="true" t="shared" si="90" ref="F85:F87">SUM(F86)</f>
        <v>65253</v>
      </c>
      <c r="G85" s="14">
        <f aca="true" t="shared" si="91" ref="G85:G87">SUM(G86)</f>
        <v>15253</v>
      </c>
      <c r="H85" s="23">
        <f aca="true" t="shared" si="92" ref="H85:H87">SUM(H86)</f>
        <v>0</v>
      </c>
      <c r="I85" s="23">
        <f aca="true" t="shared" si="93" ref="I85:I87">SUM(I86)</f>
        <v>0</v>
      </c>
      <c r="J85" s="23">
        <f aca="true" t="shared" si="94" ref="J85:J87">SUM(J86)</f>
        <v>15253</v>
      </c>
      <c r="K85" s="22">
        <f aca="true" t="shared" si="95" ref="K85:K113">SUM(G85/C85*100)</f>
        <v>23.375170490245658</v>
      </c>
    </row>
    <row r="86" spans="1:11" ht="56.25" customHeight="1" outlineLevel="5">
      <c r="A86" s="12" t="s">
        <v>171</v>
      </c>
      <c r="B86" s="13" t="s">
        <v>172</v>
      </c>
      <c r="C86" s="14">
        <f t="shared" si="87"/>
        <v>65253</v>
      </c>
      <c r="D86" s="14">
        <f t="shared" si="88"/>
        <v>0</v>
      </c>
      <c r="E86" s="14">
        <f t="shared" si="89"/>
        <v>0</v>
      </c>
      <c r="F86" s="14">
        <f t="shared" si="90"/>
        <v>65253</v>
      </c>
      <c r="G86" s="14">
        <f t="shared" si="91"/>
        <v>15253</v>
      </c>
      <c r="H86" s="23">
        <f t="shared" si="92"/>
        <v>0</v>
      </c>
      <c r="I86" s="23">
        <f t="shared" si="93"/>
        <v>0</v>
      </c>
      <c r="J86" s="23">
        <f t="shared" si="94"/>
        <v>15253</v>
      </c>
      <c r="K86" s="22">
        <f t="shared" si="95"/>
        <v>23.375170490245658</v>
      </c>
    </row>
    <row r="87" spans="1:11" ht="56.25" customHeight="1" outlineLevel="5">
      <c r="A87" s="12" t="s">
        <v>173</v>
      </c>
      <c r="B87" s="13" t="s">
        <v>174</v>
      </c>
      <c r="C87" s="14">
        <f t="shared" si="87"/>
        <v>65253</v>
      </c>
      <c r="D87" s="14">
        <f t="shared" si="88"/>
        <v>0</v>
      </c>
      <c r="E87" s="14">
        <f t="shared" si="89"/>
        <v>0</v>
      </c>
      <c r="F87" s="14">
        <f t="shared" si="90"/>
        <v>65253</v>
      </c>
      <c r="G87" s="14">
        <f t="shared" si="91"/>
        <v>15253</v>
      </c>
      <c r="H87" s="23">
        <f t="shared" si="92"/>
        <v>0</v>
      </c>
      <c r="I87" s="23">
        <f t="shared" si="93"/>
        <v>0</v>
      </c>
      <c r="J87" s="23">
        <f t="shared" si="94"/>
        <v>15253</v>
      </c>
      <c r="K87" s="22">
        <f t="shared" si="95"/>
        <v>23.375170490245658</v>
      </c>
    </row>
    <row r="88" spans="1:11" ht="42.75" customHeight="1" outlineLevel="5">
      <c r="A88" s="48" t="s">
        <v>175</v>
      </c>
      <c r="B88" s="49" t="s">
        <v>176</v>
      </c>
      <c r="C88" s="18">
        <f>SUM(D88:F88)</f>
        <v>65253</v>
      </c>
      <c r="D88" s="18"/>
      <c r="E88" s="18"/>
      <c r="F88" s="18">
        <v>65253</v>
      </c>
      <c r="G88" s="19">
        <f>SUM(H88:J88)</f>
        <v>15253</v>
      </c>
      <c r="H88" s="21"/>
      <c r="I88" s="21"/>
      <c r="J88" s="21">
        <v>15253</v>
      </c>
      <c r="K88" s="22">
        <f t="shared" si="95"/>
        <v>23.375170490245658</v>
      </c>
    </row>
    <row r="89" spans="1:11" ht="18" customHeight="1" outlineLevel="6">
      <c r="A89" s="50" t="s">
        <v>177</v>
      </c>
      <c r="B89" s="50"/>
      <c r="C89" s="14">
        <f>SUM(C6+C29+C48+C67+C61+C74+C56+C85)</f>
        <v>42310742.059999995</v>
      </c>
      <c r="D89" s="14">
        <f>SUM(D6+D29+D48+D67+D61+D74+D56+D85)</f>
        <v>50000</v>
      </c>
      <c r="E89" s="14">
        <f>SUM(E6+E29+E48+E67+E61+E74+E56+E85)</f>
        <v>11982126.27</v>
      </c>
      <c r="F89" s="14">
        <f>SUM(F6+F29+F48+F67+F61+F74+F56+F85)</f>
        <v>30278615.79</v>
      </c>
      <c r="G89" s="14">
        <f>SUM(G6+G29+G48+G67+G61+G74+G56+G85)</f>
        <v>12234700.139999999</v>
      </c>
      <c r="H89" s="14">
        <f>SUM(H6+H29+H48+H67+H61+H74+H56+H85)</f>
        <v>0</v>
      </c>
      <c r="I89" s="14">
        <f>SUM(I6+I29+I48+I67+I61+I74+I56+I85)</f>
        <v>2744845.5700000003</v>
      </c>
      <c r="J89" s="14">
        <f>SUM(J6+J29+J48+J67+J61+J74+J56+J85)</f>
        <v>9489854.569999998</v>
      </c>
      <c r="K89" s="15">
        <f t="shared" si="95"/>
        <v>28.916297716192783</v>
      </c>
    </row>
    <row r="90" spans="1:11" ht="16.5" customHeight="1">
      <c r="A90" s="50" t="s">
        <v>178</v>
      </c>
      <c r="B90" s="51"/>
      <c r="C90" s="52">
        <f>SUM(C89/C113*100)</f>
        <v>96.68611548456467</v>
      </c>
      <c r="D90" s="52">
        <f>SUM(D89/D113*100)</f>
        <v>19.646720530115672</v>
      </c>
      <c r="E90" s="52">
        <f>SUM(E89/E113*100)</f>
        <v>98.35825047641704</v>
      </c>
      <c r="F90" s="52">
        <f>SUM(F89/F113*100)</f>
        <v>96.66172586356494</v>
      </c>
      <c r="G90" s="52">
        <f>SUM(G89/G113*100)</f>
        <v>96.84405119035259</v>
      </c>
      <c r="H90" s="53">
        <f>SUM(H89/H113*100)</f>
        <v>0</v>
      </c>
      <c r="I90" s="53">
        <f>SUM(I89/I113*100)</f>
        <v>93.20847238858777</v>
      </c>
      <c r="J90" s="53">
        <f>SUM(J89/J113*100)</f>
        <v>98.8215177428512</v>
      </c>
      <c r="K90" s="15">
        <f t="shared" si="95"/>
        <v>100.16334889968057</v>
      </c>
    </row>
    <row r="91" spans="1:11" ht="57" customHeight="1">
      <c r="A91" s="54" t="s">
        <v>179</v>
      </c>
      <c r="B91" s="55" t="s">
        <v>180</v>
      </c>
      <c r="C91" s="56">
        <f aca="true" t="shared" si="96" ref="C91:C92">SUM(C92)</f>
        <v>410200</v>
      </c>
      <c r="D91" s="56">
        <f aca="true" t="shared" si="97" ref="D91:D92">SUM(D92)</f>
        <v>0</v>
      </c>
      <c r="E91" s="56">
        <f aca="true" t="shared" si="98" ref="E91:E92">SUM(E92)</f>
        <v>0</v>
      </c>
      <c r="F91" s="56">
        <f aca="true" t="shared" si="99" ref="F91:F92">SUM(F92)</f>
        <v>410200</v>
      </c>
      <c r="G91" s="56">
        <f aca="true" t="shared" si="100" ref="G91:G92">SUM(G92)</f>
        <v>0</v>
      </c>
      <c r="H91" s="56">
        <f aca="true" t="shared" si="101" ref="H91:H92">SUM(H92)</f>
        <v>0</v>
      </c>
      <c r="I91" s="56">
        <f aca="true" t="shared" si="102" ref="I91:I92">SUM(I92)</f>
        <v>0</v>
      </c>
      <c r="J91" s="56">
        <f aca="true" t="shared" si="103" ref="J91:J92">SUM(J92)</f>
        <v>0</v>
      </c>
      <c r="K91" s="15">
        <f t="shared" si="95"/>
        <v>0</v>
      </c>
    </row>
    <row r="92" spans="1:11" ht="20.25" customHeight="1">
      <c r="A92" s="54" t="s">
        <v>181</v>
      </c>
      <c r="B92" s="57" t="s">
        <v>182</v>
      </c>
      <c r="C92" s="56">
        <f t="shared" si="96"/>
        <v>410200</v>
      </c>
      <c r="D92" s="56">
        <f t="shared" si="97"/>
        <v>0</v>
      </c>
      <c r="E92" s="56">
        <f t="shared" si="98"/>
        <v>0</v>
      </c>
      <c r="F92" s="56">
        <f t="shared" si="99"/>
        <v>410200</v>
      </c>
      <c r="G92" s="56">
        <f t="shared" si="100"/>
        <v>0</v>
      </c>
      <c r="H92" s="56">
        <f t="shared" si="101"/>
        <v>0</v>
      </c>
      <c r="I92" s="56">
        <f t="shared" si="102"/>
        <v>0</v>
      </c>
      <c r="J92" s="56">
        <f t="shared" si="103"/>
        <v>0</v>
      </c>
      <c r="K92" s="15">
        <f t="shared" si="95"/>
        <v>0</v>
      </c>
    </row>
    <row r="93" spans="1:11" ht="43.5" customHeight="1">
      <c r="A93" s="47" t="s">
        <v>183</v>
      </c>
      <c r="B93" s="57" t="s">
        <v>184</v>
      </c>
      <c r="C93" s="52">
        <f>SUM(D93:F93)</f>
        <v>410200</v>
      </c>
      <c r="D93" s="52"/>
      <c r="E93" s="52"/>
      <c r="F93" s="52">
        <v>410200</v>
      </c>
      <c r="G93" s="52">
        <f>SUM(H93:J93)</f>
        <v>0</v>
      </c>
      <c r="H93" s="53"/>
      <c r="I93" s="53"/>
      <c r="J93" s="53">
        <v>0</v>
      </c>
      <c r="K93" s="22">
        <f t="shared" si="95"/>
        <v>0</v>
      </c>
    </row>
    <row r="94" spans="1:11" ht="55.5" customHeight="1">
      <c r="A94" s="25" t="s">
        <v>185</v>
      </c>
      <c r="B94" s="58" t="s">
        <v>186</v>
      </c>
      <c r="C94" s="14">
        <f>SUM(C95)</f>
        <v>624965.24</v>
      </c>
      <c r="D94" s="14">
        <f>SUM(D95)</f>
        <v>0</v>
      </c>
      <c r="E94" s="14">
        <f>SUM(E95)</f>
        <v>0</v>
      </c>
      <c r="F94" s="14">
        <f>SUM(F95)</f>
        <v>624965.24</v>
      </c>
      <c r="G94" s="14">
        <f>SUM(G95)</f>
        <v>102643.94</v>
      </c>
      <c r="H94" s="23">
        <f>SUM(H95)</f>
        <v>0</v>
      </c>
      <c r="I94" s="23">
        <f>SUM(I95)</f>
        <v>0</v>
      </c>
      <c r="J94" s="23">
        <f>SUM(J95)</f>
        <v>102643.94</v>
      </c>
      <c r="K94" s="15">
        <f t="shared" si="95"/>
        <v>16.423943834060275</v>
      </c>
    </row>
    <row r="95" spans="1:11" ht="18" customHeight="1">
      <c r="A95" s="25" t="s">
        <v>187</v>
      </c>
      <c r="B95" s="58" t="s">
        <v>188</v>
      </c>
      <c r="C95" s="14">
        <f>SUM(C96:C102)</f>
        <v>624965.24</v>
      </c>
      <c r="D95" s="14">
        <f>SUM(D96:D102)</f>
        <v>0</v>
      </c>
      <c r="E95" s="14">
        <f>SUM(E96:E102)</f>
        <v>0</v>
      </c>
      <c r="F95" s="14">
        <f>SUM(F96:F102)</f>
        <v>624965.24</v>
      </c>
      <c r="G95" s="14">
        <f>SUM(G96:G102)</f>
        <v>102643.94</v>
      </c>
      <c r="H95" s="14">
        <f>SUM(H96:H102)</f>
        <v>0</v>
      </c>
      <c r="I95" s="14">
        <f>SUM(I96:I102)</f>
        <v>0</v>
      </c>
      <c r="J95" s="14">
        <f>SUM(J96:J102)</f>
        <v>102643.94</v>
      </c>
      <c r="K95" s="15">
        <f t="shared" si="95"/>
        <v>16.423943834060275</v>
      </c>
    </row>
    <row r="96" spans="1:11" ht="262.5" customHeight="1">
      <c r="A96" s="59" t="s">
        <v>189</v>
      </c>
      <c r="B96" s="60" t="s">
        <v>190</v>
      </c>
      <c r="C96" s="18">
        <f aca="true" t="shared" si="104" ref="C96:C102">SUM(D96:F96)</f>
        <v>83203.94</v>
      </c>
      <c r="D96" s="18"/>
      <c r="E96" s="18"/>
      <c r="F96" s="18">
        <v>83203.94</v>
      </c>
      <c r="G96" s="18">
        <f aca="true" t="shared" si="105" ref="G96:G102">SUM(H96:J96)</f>
        <v>83203.94</v>
      </c>
      <c r="H96" s="27"/>
      <c r="I96" s="27"/>
      <c r="J96" s="27">
        <v>83203.94</v>
      </c>
      <c r="K96" s="22">
        <f t="shared" si="95"/>
        <v>100</v>
      </c>
    </row>
    <row r="97" spans="1:11" ht="34.5" customHeight="1">
      <c r="A97" s="47" t="s">
        <v>191</v>
      </c>
      <c r="B97" s="60">
        <v>4190002060</v>
      </c>
      <c r="C97" s="18">
        <f t="shared" si="104"/>
        <v>76761.3</v>
      </c>
      <c r="D97" s="18"/>
      <c r="E97" s="18"/>
      <c r="F97" s="18">
        <v>76761.3</v>
      </c>
      <c r="G97" s="18">
        <f t="shared" si="105"/>
        <v>0</v>
      </c>
      <c r="H97" s="27"/>
      <c r="I97" s="27"/>
      <c r="J97" s="27">
        <v>0</v>
      </c>
      <c r="K97" s="22">
        <f t="shared" si="95"/>
        <v>0</v>
      </c>
    </row>
    <row r="98" spans="1:11" ht="93.75" customHeight="1">
      <c r="A98" s="47" t="s">
        <v>192</v>
      </c>
      <c r="B98" s="61">
        <v>4190007009</v>
      </c>
      <c r="C98" s="18">
        <f t="shared" si="104"/>
        <v>66600</v>
      </c>
      <c r="D98" s="18"/>
      <c r="E98" s="18"/>
      <c r="F98" s="18">
        <v>66600</v>
      </c>
      <c r="G98" s="18">
        <f t="shared" si="105"/>
        <v>0</v>
      </c>
      <c r="H98" s="27"/>
      <c r="I98" s="27"/>
      <c r="J98" s="27">
        <v>0</v>
      </c>
      <c r="K98" s="22">
        <f t="shared" si="95"/>
        <v>0</v>
      </c>
    </row>
    <row r="99" spans="1:11" ht="82.5" customHeight="1">
      <c r="A99" s="47" t="s">
        <v>193</v>
      </c>
      <c r="B99" s="60">
        <v>4190007010</v>
      </c>
      <c r="C99" s="18">
        <f t="shared" si="104"/>
        <v>50000</v>
      </c>
      <c r="D99" s="18"/>
      <c r="E99" s="18"/>
      <c r="F99" s="18">
        <v>50000</v>
      </c>
      <c r="G99" s="18">
        <f t="shared" si="105"/>
        <v>0</v>
      </c>
      <c r="H99" s="27"/>
      <c r="I99" s="27"/>
      <c r="J99" s="27">
        <v>0</v>
      </c>
      <c r="K99" s="22">
        <f t="shared" si="95"/>
        <v>0</v>
      </c>
    </row>
    <row r="100" spans="1:11" ht="35.25" customHeight="1">
      <c r="A100" s="62" t="s">
        <v>194</v>
      </c>
      <c r="B100" s="63" t="s">
        <v>195</v>
      </c>
      <c r="C100" s="18">
        <f t="shared" si="104"/>
        <v>75000</v>
      </c>
      <c r="D100" s="18"/>
      <c r="E100" s="18"/>
      <c r="F100" s="18">
        <v>75000</v>
      </c>
      <c r="G100" s="18">
        <f t="shared" si="105"/>
        <v>19440</v>
      </c>
      <c r="H100" s="20"/>
      <c r="I100" s="20"/>
      <c r="J100" s="27">
        <v>19440</v>
      </c>
      <c r="K100" s="22">
        <f t="shared" si="95"/>
        <v>25.919999999999998</v>
      </c>
    </row>
    <row r="101" spans="1:11" ht="47.25" customHeight="1">
      <c r="A101" s="64" t="s">
        <v>196</v>
      </c>
      <c r="B101" s="65" t="s">
        <v>197</v>
      </c>
      <c r="C101" s="18">
        <f t="shared" si="104"/>
        <v>100000</v>
      </c>
      <c r="D101" s="18"/>
      <c r="E101" s="18"/>
      <c r="F101" s="18">
        <v>100000</v>
      </c>
      <c r="G101" s="18">
        <f t="shared" si="105"/>
        <v>0</v>
      </c>
      <c r="H101" s="66"/>
      <c r="I101" s="66"/>
      <c r="J101" s="67">
        <v>0</v>
      </c>
      <c r="K101" s="31">
        <f t="shared" si="95"/>
        <v>0</v>
      </c>
    </row>
    <row r="102" spans="1:11" ht="95.25" customHeight="1">
      <c r="A102" s="32" t="s">
        <v>198</v>
      </c>
      <c r="B102" s="65" t="s">
        <v>199</v>
      </c>
      <c r="C102" s="18">
        <f t="shared" si="104"/>
        <v>173400</v>
      </c>
      <c r="D102" s="18"/>
      <c r="E102" s="18"/>
      <c r="F102" s="18">
        <v>173400</v>
      </c>
      <c r="G102" s="18">
        <f t="shared" si="105"/>
        <v>0</v>
      </c>
      <c r="H102" s="66"/>
      <c r="I102" s="66"/>
      <c r="J102" s="67">
        <v>0</v>
      </c>
      <c r="K102" s="31">
        <f t="shared" si="95"/>
        <v>0</v>
      </c>
    </row>
    <row r="103" spans="1:11" ht="73.5" customHeight="1">
      <c r="A103" s="68" t="s">
        <v>200</v>
      </c>
      <c r="B103" s="58" t="s">
        <v>201</v>
      </c>
      <c r="C103" s="14">
        <f aca="true" t="shared" si="106" ref="C103:C104">SUM(C104)</f>
        <v>2195.4</v>
      </c>
      <c r="D103" s="14">
        <f aca="true" t="shared" si="107" ref="D103:D104">SUM(D104)</f>
        <v>2195.4</v>
      </c>
      <c r="E103" s="14">
        <f aca="true" t="shared" si="108" ref="E103:E104">SUM(E104)</f>
        <v>0</v>
      </c>
      <c r="F103" s="14">
        <f aca="true" t="shared" si="109" ref="F103:F104">SUM(F104)</f>
        <v>0</v>
      </c>
      <c r="G103" s="14">
        <f aca="true" t="shared" si="110" ref="G103:G104">SUM(G104)</f>
        <v>0</v>
      </c>
      <c r="H103" s="23">
        <f aca="true" t="shared" si="111" ref="H103:H104">SUM(H104)</f>
        <v>0</v>
      </c>
      <c r="I103" s="23">
        <f aca="true" t="shared" si="112" ref="I103:I104">SUM(I104)</f>
        <v>0</v>
      </c>
      <c r="J103" s="23">
        <f aca="true" t="shared" si="113" ref="J103:J104">SUM(J104)</f>
        <v>0</v>
      </c>
      <c r="K103" s="15">
        <f t="shared" si="95"/>
        <v>0</v>
      </c>
    </row>
    <row r="104" spans="1:11" ht="16.5">
      <c r="A104" s="68" t="s">
        <v>181</v>
      </c>
      <c r="B104" s="58" t="s">
        <v>202</v>
      </c>
      <c r="C104" s="14">
        <f t="shared" si="106"/>
        <v>2195.4</v>
      </c>
      <c r="D104" s="14">
        <f t="shared" si="107"/>
        <v>2195.4</v>
      </c>
      <c r="E104" s="14">
        <f t="shared" si="108"/>
        <v>0</v>
      </c>
      <c r="F104" s="14">
        <f t="shared" si="109"/>
        <v>0</v>
      </c>
      <c r="G104" s="14">
        <f t="shared" si="110"/>
        <v>0</v>
      </c>
      <c r="H104" s="23">
        <f t="shared" si="111"/>
        <v>0</v>
      </c>
      <c r="I104" s="23">
        <f t="shared" si="112"/>
        <v>0</v>
      </c>
      <c r="J104" s="23">
        <f t="shared" si="113"/>
        <v>0</v>
      </c>
      <c r="K104" s="15">
        <f t="shared" si="95"/>
        <v>0</v>
      </c>
    </row>
    <row r="105" spans="1:11" ht="53.25">
      <c r="A105" s="62" t="s">
        <v>203</v>
      </c>
      <c r="B105" s="63" t="s">
        <v>204</v>
      </c>
      <c r="C105" s="18">
        <f>SUM(D105:F105)</f>
        <v>2195.4</v>
      </c>
      <c r="D105" s="18">
        <v>2195.4</v>
      </c>
      <c r="E105" s="18">
        <v>0</v>
      </c>
      <c r="F105" s="18">
        <v>0</v>
      </c>
      <c r="G105" s="18">
        <f>SUM(H105:J105)</f>
        <v>0</v>
      </c>
      <c r="H105" s="21">
        <v>0</v>
      </c>
      <c r="I105" s="21"/>
      <c r="J105" s="21">
        <v>0</v>
      </c>
      <c r="K105" s="22">
        <f t="shared" si="95"/>
        <v>0</v>
      </c>
    </row>
    <row r="106" spans="1:11" ht="28.5">
      <c r="A106" s="68" t="s">
        <v>205</v>
      </c>
      <c r="B106" s="58" t="s">
        <v>206</v>
      </c>
      <c r="C106" s="14">
        <f aca="true" t="shared" si="114" ref="C106:C107">SUM(C107)</f>
        <v>210526</v>
      </c>
      <c r="D106" s="14">
        <f aca="true" t="shared" si="115" ref="D106:D107">SUM(D107)</f>
        <v>0</v>
      </c>
      <c r="E106" s="14">
        <f aca="true" t="shared" si="116" ref="E106:E107">SUM(E107)</f>
        <v>200000</v>
      </c>
      <c r="F106" s="14">
        <f aca="true" t="shared" si="117" ref="F106:F107">SUM(F107)</f>
        <v>10526</v>
      </c>
      <c r="G106" s="14">
        <f aca="true" t="shared" si="118" ref="G106:G107">SUM(G107)</f>
        <v>210526</v>
      </c>
      <c r="H106" s="14">
        <f aca="true" t="shared" si="119" ref="H106:H107">SUM(H107)</f>
        <v>0</v>
      </c>
      <c r="I106" s="14">
        <f aca="true" t="shared" si="120" ref="I106:I107">SUM(I107)</f>
        <v>200000</v>
      </c>
      <c r="J106" s="14">
        <f aca="true" t="shared" si="121" ref="J106:J107">SUM(J107)</f>
        <v>10526</v>
      </c>
      <c r="K106" s="15">
        <f t="shared" si="95"/>
        <v>100</v>
      </c>
    </row>
    <row r="107" spans="1:11" ht="16.5">
      <c r="A107" s="68" t="s">
        <v>181</v>
      </c>
      <c r="B107" s="58" t="s">
        <v>207</v>
      </c>
      <c r="C107" s="14">
        <f t="shared" si="114"/>
        <v>210526</v>
      </c>
      <c r="D107" s="14">
        <f t="shared" si="115"/>
        <v>0</v>
      </c>
      <c r="E107" s="14">
        <f t="shared" si="116"/>
        <v>200000</v>
      </c>
      <c r="F107" s="14">
        <f t="shared" si="117"/>
        <v>10526</v>
      </c>
      <c r="G107" s="14">
        <f t="shared" si="118"/>
        <v>210526</v>
      </c>
      <c r="H107" s="14">
        <f t="shared" si="119"/>
        <v>0</v>
      </c>
      <c r="I107" s="14">
        <f t="shared" si="120"/>
        <v>200000</v>
      </c>
      <c r="J107" s="14">
        <f t="shared" si="121"/>
        <v>10526</v>
      </c>
      <c r="K107" s="15">
        <f t="shared" si="95"/>
        <v>100</v>
      </c>
    </row>
    <row r="108" spans="1:11" ht="54">
      <c r="A108" s="62" t="s">
        <v>208</v>
      </c>
      <c r="B108" s="63" t="s">
        <v>209</v>
      </c>
      <c r="C108" s="18">
        <f>SUM(D108:F108)</f>
        <v>210526</v>
      </c>
      <c r="D108" s="18"/>
      <c r="E108" s="18">
        <v>200000</v>
      </c>
      <c r="F108" s="18">
        <v>10526</v>
      </c>
      <c r="G108" s="18">
        <f>SUM(H108:J108)</f>
        <v>210526</v>
      </c>
      <c r="H108" s="21"/>
      <c r="I108" s="21">
        <v>200000</v>
      </c>
      <c r="J108" s="21">
        <v>10526</v>
      </c>
      <c r="K108" s="22">
        <f t="shared" si="95"/>
        <v>100</v>
      </c>
    </row>
    <row r="109" spans="1:11" ht="56.25" customHeight="1">
      <c r="A109" s="12" t="s">
        <v>210</v>
      </c>
      <c r="B109" s="13" t="s">
        <v>211</v>
      </c>
      <c r="C109" s="14">
        <f aca="true" t="shared" si="122" ref="C109:C110">SUM(C110)</f>
        <v>202300</v>
      </c>
      <c r="D109" s="14">
        <f aca="true" t="shared" si="123" ref="D109:D110">SUM(D110)</f>
        <v>202300</v>
      </c>
      <c r="E109" s="14">
        <f aca="true" t="shared" si="124" ref="E109:E110">SUM(E110)</f>
        <v>0</v>
      </c>
      <c r="F109" s="14">
        <f aca="true" t="shared" si="125" ref="F109:F110">SUM(F110)</f>
        <v>0</v>
      </c>
      <c r="G109" s="14">
        <f aca="true" t="shared" si="126" ref="G109:G110">SUM(G110)</f>
        <v>85533.82</v>
      </c>
      <c r="H109" s="23">
        <f aca="true" t="shared" si="127" ref="H109:H110">SUM(H110)</f>
        <v>85533.82</v>
      </c>
      <c r="I109" s="23">
        <f aca="true" t="shared" si="128" ref="I109:I110">SUM(I110)</f>
        <v>0</v>
      </c>
      <c r="J109" s="23">
        <f aca="true" t="shared" si="129" ref="J109:J110">SUM(J110)</f>
        <v>0</v>
      </c>
      <c r="K109" s="15">
        <f t="shared" si="95"/>
        <v>42.28068215521503</v>
      </c>
    </row>
    <row r="110" spans="1:11" ht="15.75" customHeight="1">
      <c r="A110" s="12" t="s">
        <v>212</v>
      </c>
      <c r="B110" s="13" t="s">
        <v>213</v>
      </c>
      <c r="C110" s="14">
        <f t="shared" si="122"/>
        <v>202300</v>
      </c>
      <c r="D110" s="14">
        <f t="shared" si="123"/>
        <v>202300</v>
      </c>
      <c r="E110" s="14">
        <f t="shared" si="124"/>
        <v>0</v>
      </c>
      <c r="F110" s="14">
        <f t="shared" si="125"/>
        <v>0</v>
      </c>
      <c r="G110" s="14">
        <f t="shared" si="126"/>
        <v>85533.82</v>
      </c>
      <c r="H110" s="23">
        <f t="shared" si="127"/>
        <v>85533.82</v>
      </c>
      <c r="I110" s="23">
        <f t="shared" si="128"/>
        <v>0</v>
      </c>
      <c r="J110" s="23">
        <f t="shared" si="129"/>
        <v>0</v>
      </c>
      <c r="K110" s="15">
        <f t="shared" si="95"/>
        <v>42.28068215521503</v>
      </c>
    </row>
    <row r="111" spans="1:11" ht="40.5">
      <c r="A111" s="16" t="s">
        <v>214</v>
      </c>
      <c r="B111" s="17" t="s">
        <v>215</v>
      </c>
      <c r="C111" s="18">
        <f>SUM(D111:F111)</f>
        <v>202300</v>
      </c>
      <c r="D111" s="18">
        <v>202300</v>
      </c>
      <c r="E111" s="18">
        <v>0</v>
      </c>
      <c r="F111" s="69">
        <v>0</v>
      </c>
      <c r="G111" s="18">
        <f>SUM(H111:J111)</f>
        <v>85533.82</v>
      </c>
      <c r="H111" s="21">
        <v>85533.82</v>
      </c>
      <c r="I111" s="20"/>
      <c r="J111" s="20"/>
      <c r="K111" s="22">
        <f t="shared" si="95"/>
        <v>42.28068215521503</v>
      </c>
    </row>
    <row r="112" spans="1:11" ht="49.5" customHeight="1">
      <c r="A112" s="12" t="s">
        <v>216</v>
      </c>
      <c r="B112" s="13"/>
      <c r="C112" s="14">
        <f>SUM(C94+C103+C109+C106+C91)</f>
        <v>1450186.6400000001</v>
      </c>
      <c r="D112" s="14">
        <f>SUM(D94+D103+D109+D106+D91)</f>
        <v>204495.4</v>
      </c>
      <c r="E112" s="14">
        <f>SUM(E94+E103+E109+E106+E91)</f>
        <v>200000</v>
      </c>
      <c r="F112" s="14">
        <f>SUM(F94+F103+F109+F106+F91)</f>
        <v>1045691.24</v>
      </c>
      <c r="G112" s="14">
        <f>SUM(G94+G103+G109+G106+G91)</f>
        <v>398703.76</v>
      </c>
      <c r="H112" s="14">
        <f>SUM(H94+H103+H109+H106+H91)</f>
        <v>85533.82</v>
      </c>
      <c r="I112" s="14">
        <f>SUM(I94+I103+I109+I106+I91)</f>
        <v>200000</v>
      </c>
      <c r="J112" s="14">
        <f>SUM(J94+J103+J109+J106+J91)</f>
        <v>113169.94</v>
      </c>
      <c r="K112" s="15">
        <f t="shared" si="95"/>
        <v>27.49327217633173</v>
      </c>
    </row>
    <row r="113" spans="1:11" ht="16.5">
      <c r="A113" s="70" t="s">
        <v>217</v>
      </c>
      <c r="B113" s="70"/>
      <c r="C113" s="71">
        <f>SUM(C89+C112)</f>
        <v>43760928.699999996</v>
      </c>
      <c r="D113" s="71">
        <f>SUM(D89+D112)</f>
        <v>254495.4</v>
      </c>
      <c r="E113" s="71">
        <f>SUM(E89+E112)</f>
        <v>12182126.27</v>
      </c>
      <c r="F113" s="71">
        <f>SUM(F89+F112)</f>
        <v>31324307.029999997</v>
      </c>
      <c r="G113" s="71">
        <f>SUM(G89+G112)</f>
        <v>12633403.899999999</v>
      </c>
      <c r="H113" s="71">
        <f>SUM(H89+H112)</f>
        <v>85533.82</v>
      </c>
      <c r="I113" s="71">
        <f>SUM(I89+I112)</f>
        <v>2944845.5700000003</v>
      </c>
      <c r="J113" s="71">
        <f>SUM(J89+J112)</f>
        <v>9603024.509999998</v>
      </c>
      <c r="K113" s="72">
        <f t="shared" si="95"/>
        <v>28.86914029317664</v>
      </c>
    </row>
    <row r="114" ht="15.75"/>
  </sheetData>
  <sheetProtection selectLockedCells="1" selectUnlockedCells="1"/>
  <mergeCells count="12">
    <mergeCell ref="A1:K1"/>
    <mergeCell ref="A2:E2"/>
    <mergeCell ref="A3:E3"/>
    <mergeCell ref="A4:A5"/>
    <mergeCell ref="B4:B5"/>
    <mergeCell ref="C4:C5"/>
    <mergeCell ref="D4:F4"/>
    <mergeCell ref="G4:G5"/>
    <mergeCell ref="H4:J4"/>
    <mergeCell ref="K4:K5"/>
    <mergeCell ref="A89:B89"/>
    <mergeCell ref="A113:B113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/>
  <cp:lastPrinted>2020-01-20T13:02:17Z</cp:lastPrinted>
  <dcterms:created xsi:type="dcterms:W3CDTF">2016-12-16T07:12:39Z</dcterms:created>
  <dcterms:modified xsi:type="dcterms:W3CDTF">2020-07-06T08:10:24Z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