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5" windowHeight="1140" activeTab="0"/>
  </bookViews>
  <sheets>
    <sheet name="4 кв." sheetId="1" r:id="rId1"/>
  </sheets>
  <definedNames>
    <definedName name="_xlnm.Print_Titles" localSheetId="0">'4 кв.'!$5:$6</definedName>
  </definedNames>
  <calcPr fullCalcOnLoad="1"/>
</workbook>
</file>

<file path=xl/sharedStrings.xml><?xml version="1.0" encoding="utf-8"?>
<sst xmlns="http://schemas.openxmlformats.org/spreadsheetml/2006/main" count="168" uniqueCount="159">
  <si>
    <t>Наименование показателя</t>
  </si>
  <si>
    <t>Ц.ст.</t>
  </si>
  <si>
    <t xml:space="preserve">      Муниципальная программа Савинского городского поселения "Развитие культуры Савинского городского поселения"</t>
  </si>
  <si>
    <t>0100000000</t>
  </si>
  <si>
    <t xml:space="preserve">        Подпрограмма "Организация деятельности клубных формирований"</t>
  </si>
  <si>
    <t>0110000000</t>
  </si>
  <si>
    <t xml:space="preserve">            Основное мероприятие "Обеспечение эффективной работы муниципальных учреждений культур"</t>
  </si>
  <si>
    <t>0110100000</t>
  </si>
  <si>
    <t>0110100201</t>
  </si>
  <si>
    <t xml:space="preserve">                Обеспечение деятельности муниципальных учреждений культуры (учреждения клубного типа)</t>
  </si>
  <si>
    <t>0110102001</t>
  </si>
  <si>
    <t xml:space="preserve">                Проведение различных по форме и тематике культурно-массовых мероприятий</t>
  </si>
  <si>
    <t>0110180340</t>
  </si>
  <si>
    <t xml:space="preserve">  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</si>
  <si>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01101S0340</t>
  </si>
  <si>
    <t xml:space="preserve">  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</si>
  <si>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Подпрограмма "Организация библиотечного обслуживания населения"</t>
  </si>
  <si>
    <t>0120000000</t>
  </si>
  <si>
    <t xml:space="preserve">            Основное мероприятие "Обеспечение эффективной работы библиотечных учреждений"</t>
  </si>
  <si>
    <t>0120100000</t>
  </si>
  <si>
    <t>0120100203</t>
  </si>
  <si>
    <t xml:space="preserve">                Обеспечение деятельности муниципальных учреждений культуры (библиотеки)</t>
  </si>
  <si>
    <t>0120102003</t>
  </si>
  <si>
    <t>0120151440</t>
  </si>
  <si>
    <t xml:space="preserve">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</si>
  <si>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0120180340</t>
  </si>
  <si>
    <t>01201S0340</t>
  </si>
  <si>
    <t xml:space="preserve">        Подпрограмма "Организация деятельности культуры, физической культуры и молодежной политики"</t>
  </si>
  <si>
    <t>0140000000</t>
  </si>
  <si>
    <t xml:space="preserve">            Основное мероприятие "Обеспечение деятельности муниципальных учреждений культуры"</t>
  </si>
  <si>
    <t>0140100000</t>
  </si>
  <si>
    <t>0140100301</t>
  </si>
  <si>
    <t xml:space="preserve">                Обеспечение деятельности муниципальных учреждений культуры</t>
  </si>
  <si>
    <t>0140102008</t>
  </si>
  <si>
    <t xml:space="preserve">                Проведение различных по форме и тематике культурно-массовых и спортивных мероприятий</t>
  </si>
  <si>
    <t>0140108805</t>
  </si>
  <si>
    <t xml:space="preserve">  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</si>
  <si>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0140108806</t>
  </si>
  <si>
    <t xml:space="preserve">    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</si>
  <si>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Муниципальная программа Савинского городского поселения "Благоустройство населенных пунктов Савинского городского поселения"</t>
  </si>
  <si>
    <t>0200000000</t>
  </si>
  <si>
    <t xml:space="preserve">  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</si>
  <si>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</si>
  <si>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  Основное мероприятие "Дорожная деятельность"</t>
  </si>
  <si>
    <t>0210100000</t>
  </si>
  <si>
    <t>0210102011</t>
  </si>
  <si>
    <t xml:space="preserve">                Капитальный ремонт и ремонт автомобильных дорог общего пользования местного значения</t>
  </si>
  <si>
    <t>0210102012</t>
  </si>
  <si>
    <t xml:space="preserve">                Содержание автомобильных дорог общего пользования местного значения</t>
  </si>
  <si>
    <t xml:space="preserve">        Подпрограмма "Уличное освещение"</t>
  </si>
  <si>
    <t>0220000000</t>
  </si>
  <si>
    <t xml:space="preserve">            Основное мероприятие "Организация уличного освещения населенных пунктов"</t>
  </si>
  <si>
    <t>0220100000</t>
  </si>
  <si>
    <t>0220102013</t>
  </si>
  <si>
    <t xml:space="preserve">                Организация уличного освещения населенных пунктов</t>
  </si>
  <si>
    <t xml:space="preserve">        Подпрограмма "Обеспечение пожарной безопасности населенных пунктов"</t>
  </si>
  <si>
    <t>0230000000</t>
  </si>
  <si>
    <t xml:space="preserve">            Основное мероприятие "Пожарная безопасность в границах населенных пунктов"</t>
  </si>
  <si>
    <t>0230100000</t>
  </si>
  <si>
    <t>0230102015</t>
  </si>
  <si>
    <t xml:space="preserve">                Обеспечение мер противопожарной безопасности</t>
  </si>
  <si>
    <t xml:space="preserve">        Подпрограмма "Прочие мероприятия по благоустройству"</t>
  </si>
  <si>
    <t>0250000000</t>
  </si>
  <si>
    <t xml:space="preserve">            Основное мероприятие "Организация прочих мероприятий по благоустройству населенных пунктов"</t>
  </si>
  <si>
    <t>0250100000</t>
  </si>
  <si>
    <t>0250102019</t>
  </si>
  <si>
    <t xml:space="preserve">                Прочие мероприятия по благоустройству и озеленению населенных пунктов</t>
  </si>
  <si>
    <t xml:space="preserve">  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</si>
  <si>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</si>
  <si>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</si>
  <si>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</si>
  <si>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  Основное мероприятие "Мероприятия по переселению граждан из аварийного жилищного фонда"</t>
  </si>
  <si>
    <t>0310100000</t>
  </si>
  <si>
    <t>0310102024</t>
  </si>
  <si>
    <t xml:space="preserve">  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</si>
  <si>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              Обеспечение мероприятий по переселению граждан из аварийного жилищного фонда</t>
  </si>
  <si>
    <t>0310109502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</si>
  <si>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</si>
  <si>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0310109602</t>
  </si>
  <si>
    <t xml:space="preserve">        Подпрограмма "Ремонт и содержание муниципального жилого фонда в Савинском городском поселении"</t>
  </si>
  <si>
    <t>0320000000</t>
  </si>
  <si>
    <t xml:space="preserve">            Основное мероприятие "Мероприятия по ремонту и содержанию муниципального жилого фонда"</t>
  </si>
  <si>
    <t>0320100000</t>
  </si>
  <si>
    <t>0320102025</t>
  </si>
  <si>
    <t xml:space="preserve">                Ремонт и содержание муниципального жилого фонда</t>
  </si>
  <si>
    <t>0320109001</t>
  </si>
  <si>
    <t xml:space="preserve">                Взносы на капитальный ремонт общего имущества многоквартирных домов за муниципальный жилой и нежилой фонд</t>
  </si>
  <si>
    <t xml:space="preserve">  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</si>
  <si>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</si>
  <si>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  Основное мероприятие "Ресурсоснабжение"</t>
  </si>
  <si>
    <t>0330100000</t>
  </si>
  <si>
    <t>0330102030</t>
  </si>
  <si>
    <t xml:space="preserve">                Организация обеспечения водоснабжения и водоотведения</t>
  </si>
  <si>
    <t>0330102031</t>
  </si>
  <si>
    <t xml:space="preserve">                Организация технического обслуживания и текущего ремонта систем газоснабжения</t>
  </si>
  <si>
    <t xml:space="preserve">            Основное мероприятие "Создание условий для обеспечения жителей услугами бытового обслуживания"</t>
  </si>
  <si>
    <t>0330200000</t>
  </si>
  <si>
    <t>0330206001</t>
  </si>
  <si>
    <t xml:space="preserve">                Субсидии на возмещение убытков, возникающих при обеспечении жителей услугами бытового обслуживания</t>
  </si>
  <si>
    <t xml:space="preserve">  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</si>
  <si>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</si>
  <si>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  Подпрограмма "Развитие муниципальной службы"</t>
  </si>
  <si>
    <t>1110000000</t>
  </si>
  <si>
    <t xml:space="preserve">            Основное мероприятие "Развитие кадрового потенциала"</t>
  </si>
  <si>
    <t>1110100000</t>
  </si>
  <si>
    <t>1110109004</t>
  </si>
  <si>
    <t xml:space="preserve">                Уплата членских взносов в Совет муниципальных образований Ивановской области</t>
  </si>
  <si>
    <t xml:space="preserve">        Подпрограмма "Информационное обеспечение деятельности органов местного самоуправления"</t>
  </si>
  <si>
    <t>1130000000</t>
  </si>
  <si>
    <t xml:space="preserve">  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</si>
  <si>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</si>
  <si>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</si>
  <si>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 xml:space="preserve">                Публикации в районных, региональных и республиканских средствах массовой информации</t>
  </si>
  <si>
    <t xml:space="preserve">      Муниципальная программа Савинского городского поселения "Социальная поддержка граждан в Савинском городском поселении"</t>
  </si>
  <si>
    <t>1400000000</t>
  </si>
  <si>
    <t xml:space="preserve">        Подпрограмма "Социальная поддержка детей-сирот и детей, оставшихся без попечения родителей"</t>
  </si>
  <si>
    <t>1410000000</t>
  </si>
  <si>
    <t xml:space="preserve">            Основное мероприятие "Предоставление мер социальной поддержки детям-сиротам и детям, оставшимся без попечения родителей"</t>
  </si>
  <si>
    <t>1410100000</t>
  </si>
  <si>
    <t>1410150820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</si>
  <si>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</si>
  <si>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Непрограммные направления деятельности исполнительных органов местного самоуправления Савинского городского поселения</t>
  </si>
  <si>
    <t>4100000000</t>
  </si>
  <si>
    <t xml:space="preserve">        Иные непрограммные мероприятия</t>
  </si>
  <si>
    <t>4190000000</t>
  </si>
  <si>
    <t>4190002043</t>
  </si>
  <si>
    <t xml:space="preserve">              Кадастровые работы для осуществления кадастрового учета и изготовления технической документации</t>
  </si>
  <si>
    <t>4190002044</t>
  </si>
  <si>
    <t>4190002045</t>
  </si>
  <si>
    <t>4190002072</t>
  </si>
  <si>
    <t xml:space="preserve">                Формирование земельных участков для исполнения полномочий Савинского городского поселения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</si>
  <si>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</si>
  <si>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</si>
  <si>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</si>
  <si>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>4290051200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</si>
  <si>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</si>
  <si>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</si>
  <si>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</si>
  <si>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>4490000000</t>
  </si>
  <si>
    <t xml:space="preserve">              Осуществление первичного воинского учета на территориях, где отсутствуют военные комиссариаты, за счет местного бюджета</t>
  </si>
  <si>
    <t>4490000103</t>
  </si>
  <si>
    <t>4490051180</t>
  </si>
  <si>
    <t xml:space="preserve">                Осуществление первичного воинского учета на территориях, где отсутствуют военные комиссариаты</t>
  </si>
  <si>
    <t>ВСЕГО РАСХОДОВ:</t>
  </si>
  <si>
    <t>Объем расходов на реализацию мероприятий муниципальных программ Савинского городского поселения</t>
  </si>
  <si>
    <t>(руб.)</t>
  </si>
  <si>
    <t>Утверждено</t>
  </si>
  <si>
    <t>в том числе</t>
  </si>
  <si>
    <t>Исполнено</t>
  </si>
  <si>
    <t>% исполнения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</si>
  <si>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</si>
  <si>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</si>
  <si>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</si>
  <si>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</si>
  <si>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</si>
  <si>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 xml:space="preserve">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</si>
  <si>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ВСЕГО РАСХОДОВ ПО НЕПРОГРАММНЫМ НАПРАВЛЕНИЯМ ДЕЯТЕЛЬНОСТИ:</t>
  </si>
  <si>
    <t>по состоянию на 01.01.2017 г.</t>
  </si>
  <si>
    <t xml:space="preserve">       Увеличение уставного капитала путем приобретения акций юридических лиц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</si>
</sst>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50" fillId="0" borderId="0" xfId="42" applyNumberFormat="1" applyFont="1" applyAlignment="1" applyProtection="1">
      <alignment horizontal="center" wrapText="1"/>
      <protection locked="0"/>
    </xf>
    <xf numFmtId="0" fontId="50" fillId="0" borderId="0" xfId="42" applyFont="1" applyAlignment="1">
      <alignment horizontal="center" wrapText="1"/>
      <protection/>
    </xf>
    <xf numFmtId="0" fontId="4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 vertical="center" wrapText="1"/>
    </xf>
    <xf numFmtId="0" fontId="51" fillId="0" borderId="2" xfId="57" applyNumberFormat="1" applyFont="1" applyAlignment="1" applyProtection="1">
      <alignment horizontal="justify" vertical="top" wrapText="1"/>
      <protection locked="0"/>
    </xf>
    <xf numFmtId="49" fontId="51" fillId="0" borderId="2" xfId="48" applyNumberFormat="1" applyFont="1" applyProtection="1">
      <alignment horizontal="center" vertical="top" shrinkToFit="1"/>
      <protection locked="0"/>
    </xf>
    <xf numFmtId="4" fontId="51" fillId="35" borderId="2" xfId="58" applyNumberFormat="1" applyFont="1" applyFill="1" applyProtection="1">
      <alignment horizontal="right" vertical="top" shrinkToFit="1"/>
      <protection locked="0"/>
    </xf>
    <xf numFmtId="4" fontId="51" fillId="35" borderId="15" xfId="58" applyNumberFormat="1" applyFont="1" applyFill="1" applyBorder="1" applyProtection="1">
      <alignment horizontal="right" vertical="top" shrinkToFit="1"/>
      <protection locked="0"/>
    </xf>
    <xf numFmtId="172" fontId="6" fillId="0" borderId="14" xfId="0" applyNumberFormat="1" applyFont="1" applyBorder="1" applyAlignment="1" applyProtection="1">
      <alignment horizontal="right" vertical="top" shrinkToFit="1"/>
      <protection locked="0"/>
    </xf>
    <xf numFmtId="0" fontId="52" fillId="0" borderId="2" xfId="57" applyNumberFormat="1" applyFont="1" applyAlignment="1" applyProtection="1">
      <alignment horizontal="justify" vertical="top" wrapText="1"/>
      <protection locked="0"/>
    </xf>
    <xf numFmtId="49" fontId="52" fillId="0" borderId="2" xfId="48" applyNumberFormat="1" applyFont="1" applyProtection="1">
      <alignment horizontal="center" vertical="top" shrinkToFit="1"/>
      <protection locked="0"/>
    </xf>
    <xf numFmtId="4" fontId="52" fillId="35" borderId="2" xfId="58" applyNumberFormat="1" applyFont="1" applyFill="1" applyProtection="1">
      <alignment horizontal="right" vertical="top" shrinkToFit="1"/>
      <protection locked="0"/>
    </xf>
    <xf numFmtId="4" fontId="52" fillId="35" borderId="15" xfId="58" applyNumberFormat="1" applyFont="1" applyFill="1" applyBorder="1" applyProtection="1">
      <alignment horizontal="right" vertical="top" shrinkToFit="1"/>
      <protection locked="0"/>
    </xf>
    <xf numFmtId="172" fontId="4" fillId="0" borderId="14" xfId="0" applyNumberFormat="1" applyFont="1" applyBorder="1" applyAlignment="1" applyProtection="1">
      <alignment horizontal="right" vertical="top" shrinkToFit="1"/>
      <protection locked="0"/>
    </xf>
    <xf numFmtId="0" fontId="52" fillId="0" borderId="2" xfId="57" applyNumberFormat="1" applyFont="1" applyProtection="1">
      <alignment vertical="top" wrapText="1"/>
      <protection locked="0"/>
    </xf>
    <xf numFmtId="49" fontId="51" fillId="0" borderId="2" xfId="48" applyNumberFormat="1" applyFont="1" applyAlignment="1" applyProtection="1">
      <alignment horizontal="justify" vertical="top" shrinkToFit="1"/>
      <protection locked="0"/>
    </xf>
    <xf numFmtId="49" fontId="52" fillId="0" borderId="2" xfId="48" applyNumberFormat="1" applyFont="1" applyAlignment="1" applyProtection="1">
      <alignment horizontal="justify" vertical="top" shrinkToFit="1"/>
      <protection locked="0"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2" fillId="0" borderId="2" xfId="57" applyNumberFormat="1" applyFont="1" applyProtection="1">
      <alignment vertical="top" wrapText="1"/>
      <protection/>
    </xf>
    <xf numFmtId="0" fontId="53" fillId="0" borderId="2" xfId="52" applyNumberFormat="1" applyFont="1" applyAlignment="1" applyProtection="1">
      <alignment horizontal="justify" wrapText="1"/>
      <protection locked="0"/>
    </xf>
    <xf numFmtId="4" fontId="51" fillId="35" borderId="2" xfId="53" applyNumberFormat="1" applyFont="1" applyFill="1" applyProtection="1">
      <alignment horizontal="right" vertical="top" shrinkToFit="1"/>
      <protection locked="0"/>
    </xf>
    <xf numFmtId="4" fontId="51" fillId="35" borderId="15" xfId="53" applyNumberFormat="1" applyFont="1" applyFill="1" applyBorder="1" applyProtection="1">
      <alignment horizontal="right" vertical="top" shrinkToFit="1"/>
      <protection locked="0"/>
    </xf>
    <xf numFmtId="0" fontId="52" fillId="0" borderId="0" xfId="40" applyNumberFormat="1" applyFont="1" applyProtection="1">
      <alignment/>
      <protection locked="0"/>
    </xf>
    <xf numFmtId="0" fontId="32" fillId="0" borderId="0" xfId="56">
      <alignment horizontal="left" wrapText="1"/>
      <protection/>
    </xf>
    <xf numFmtId="0" fontId="53" fillId="0" borderId="2" xfId="52" applyNumberFormat="1" applyFont="1" applyAlignment="1" applyProtection="1">
      <alignment horizontal="justify"/>
      <protection locked="0"/>
    </xf>
    <xf numFmtId="0" fontId="53" fillId="0" borderId="2" xfId="52" applyFont="1" applyAlignment="1">
      <alignment horizontal="justify"/>
      <protection/>
    </xf>
    <xf numFmtId="0" fontId="51" fillId="0" borderId="2" xfId="52" applyNumberFormat="1" applyFont="1" applyAlignment="1" applyProtection="1">
      <alignment horizontal="justify"/>
      <protection locked="0"/>
    </xf>
    <xf numFmtId="0" fontId="51" fillId="0" borderId="2" xfId="52" applyFont="1" applyAlignment="1">
      <alignment horizontal="justify"/>
      <protection/>
    </xf>
    <xf numFmtId="0" fontId="32" fillId="0" borderId="0" xfId="56" applyNumberFormat="1" applyProtection="1">
      <alignment horizontal="left" wrapText="1"/>
      <protection locked="0"/>
    </xf>
    <xf numFmtId="0" fontId="32" fillId="0" borderId="0" xfId="56">
      <alignment horizontal="left" wrapText="1"/>
      <protection/>
    </xf>
    <xf numFmtId="0" fontId="50" fillId="0" borderId="0" xfId="41" applyNumberFormat="1" applyFont="1" applyBorder="1" applyAlignment="1" applyProtection="1">
      <alignment horizontal="center" wrapText="1"/>
      <protection locked="0"/>
    </xf>
    <xf numFmtId="0" fontId="50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0" fillId="0" borderId="0" xfId="42" applyNumberFormat="1" applyFont="1" applyAlignment="1" applyProtection="1">
      <alignment horizontal="center" wrapText="1"/>
      <protection locked="0"/>
    </xf>
    <xf numFmtId="0" fontId="50" fillId="0" borderId="0" xfId="42" applyFont="1" applyAlignment="1">
      <alignment horizontal="center" wrapText="1"/>
      <protection/>
    </xf>
    <xf numFmtId="0" fontId="32" fillId="0" borderId="0" xfId="43" applyNumberFormat="1" applyProtection="1">
      <alignment horizontal="right"/>
      <protection locked="0"/>
    </xf>
    <xf numFmtId="0" fontId="32" fillId="0" borderId="0" xfId="43">
      <alignment horizontal="right"/>
      <protection/>
    </xf>
    <xf numFmtId="0" fontId="51" fillId="0" borderId="2" xfId="45" applyNumberFormat="1" applyFont="1" applyProtection="1">
      <alignment horizontal="center" vertical="center" wrapText="1"/>
      <protection locked="0"/>
    </xf>
    <xf numFmtId="0" fontId="51" fillId="0" borderId="2" xfId="45" applyFo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0" sqref="A70:B84"/>
    </sheetView>
  </sheetViews>
  <sheetFormatPr defaultColWidth="9.140625" defaultRowHeight="15" outlineLevelRow="6"/>
  <cols>
    <col min="1" max="1" width="45.7109375" style="1" customWidth="1"/>
    <col min="2" max="2" width="12.7109375" style="1" hidden="1" customWidth="1"/>
    <col min="3" max="3" width="13.8515625" style="1" customWidth="1"/>
    <col min="4" max="4" width="11.140625" style="1" customWidth="1"/>
    <col min="5" max="5" width="11.7109375" style="1" customWidth="1"/>
    <col min="6" max="6" width="10.57421875" style="1" customWidth="1"/>
    <col min="7" max="7" width="12.00390625" style="1" customWidth="1"/>
    <col min="8" max="8" width="10.7109375" style="1" customWidth="1"/>
    <col min="9" max="9" width="11.7109375" style="1" customWidth="1"/>
    <col min="10" max="10" width="10.57421875" style="1" customWidth="1"/>
    <col min="11" max="11" width="7.7109375" style="1" customWidth="1"/>
    <col min="12" max="16384" width="9.140625" style="1" customWidth="1"/>
  </cols>
  <sheetData>
    <row r="1" spans="1:11" ht="18" customHeight="1">
      <c r="A1" s="34" t="s">
        <v>144</v>
      </c>
      <c r="B1" s="35"/>
      <c r="C1" s="35"/>
      <c r="D1" s="35"/>
      <c r="E1" s="35"/>
      <c r="F1" s="36"/>
      <c r="G1" s="36"/>
      <c r="H1" s="36"/>
      <c r="I1" s="36"/>
      <c r="J1" s="36"/>
      <c r="K1" s="36"/>
    </row>
    <row r="2" spans="1:11" ht="15.75" customHeight="1">
      <c r="A2" s="37" t="s">
        <v>157</v>
      </c>
      <c r="B2" s="38"/>
      <c r="C2" s="38"/>
      <c r="D2" s="38"/>
      <c r="E2" s="38"/>
      <c r="F2" s="36"/>
      <c r="G2" s="36"/>
      <c r="H2" s="36"/>
      <c r="I2" s="36"/>
      <c r="J2" s="36"/>
      <c r="K2" s="36"/>
    </row>
    <row r="3" spans="1:11" ht="15.75" customHeight="1">
      <c r="A3" s="3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0" ht="12.75" customHeight="1">
      <c r="A4" s="39"/>
      <c r="B4" s="40"/>
      <c r="C4" s="40"/>
      <c r="D4" s="40"/>
      <c r="E4" s="40"/>
      <c r="F4" s="40"/>
      <c r="J4" s="5" t="s">
        <v>145</v>
      </c>
    </row>
    <row r="5" spans="1:11" ht="26.25" customHeight="1">
      <c r="A5" s="41" t="s">
        <v>0</v>
      </c>
      <c r="B5" s="41" t="s">
        <v>1</v>
      </c>
      <c r="C5" s="43" t="s">
        <v>146</v>
      </c>
      <c r="D5" s="45" t="s">
        <v>147</v>
      </c>
      <c r="E5" s="45"/>
      <c r="F5" s="45"/>
      <c r="G5" s="43" t="s">
        <v>148</v>
      </c>
      <c r="H5" s="45" t="s">
        <v>147</v>
      </c>
      <c r="I5" s="45"/>
      <c r="J5" s="45"/>
      <c r="K5" s="46" t="s">
        <v>149</v>
      </c>
    </row>
    <row r="6" spans="1:11" ht="30" customHeight="1">
      <c r="A6" s="42"/>
      <c r="B6" s="42"/>
      <c r="C6" s="44"/>
      <c r="D6" s="6" t="s">
        <v>150</v>
      </c>
      <c r="E6" s="6" t="s">
        <v>151</v>
      </c>
      <c r="F6" s="6" t="s">
        <v>152</v>
      </c>
      <c r="G6" s="44"/>
      <c r="H6" s="6" t="s">
        <v>150</v>
      </c>
      <c r="I6" s="6" t="s">
        <v>151</v>
      </c>
      <c r="J6" s="6" t="s">
        <v>152</v>
      </c>
      <c r="K6" s="47"/>
    </row>
    <row r="7" spans="1:11" ht="48" customHeight="1" outlineLevel="1">
      <c r="A7" s="7" t="s">
        <v>2</v>
      </c>
      <c r="B7" s="8" t="s">
        <v>3</v>
      </c>
      <c r="C7" s="9">
        <f aca="true" t="shared" si="0" ref="C7:J7">SUM(C8+C14+C21)</f>
        <v>10546987</v>
      </c>
      <c r="D7" s="9">
        <f t="shared" si="0"/>
        <v>2900</v>
      </c>
      <c r="E7" s="9">
        <f t="shared" si="0"/>
        <v>914337</v>
      </c>
      <c r="F7" s="9">
        <f t="shared" si="0"/>
        <v>9629750</v>
      </c>
      <c r="G7" s="9">
        <f t="shared" si="0"/>
        <v>10546955.94</v>
      </c>
      <c r="H7" s="9">
        <f t="shared" si="0"/>
        <v>2900</v>
      </c>
      <c r="I7" s="9">
        <f t="shared" si="0"/>
        <v>914337</v>
      </c>
      <c r="J7" s="10">
        <f t="shared" si="0"/>
        <v>9629718.94</v>
      </c>
      <c r="K7" s="11">
        <f aca="true" t="shared" si="1" ref="K7:K68">SUM(G7/C7)*100</f>
        <v>99.99970550831246</v>
      </c>
    </row>
    <row r="8" spans="1:11" ht="30" customHeight="1" outlineLevel="2">
      <c r="A8" s="7" t="s">
        <v>4</v>
      </c>
      <c r="B8" s="8" t="s">
        <v>5</v>
      </c>
      <c r="C8" s="9">
        <f aca="true" t="shared" si="2" ref="C8:J8">SUM(C9)</f>
        <v>6041598</v>
      </c>
      <c r="D8" s="9">
        <f t="shared" si="2"/>
        <v>0</v>
      </c>
      <c r="E8" s="9">
        <f t="shared" si="2"/>
        <v>609558</v>
      </c>
      <c r="F8" s="9">
        <f t="shared" si="2"/>
        <v>5432040</v>
      </c>
      <c r="G8" s="9">
        <f t="shared" si="2"/>
        <v>6041597.72</v>
      </c>
      <c r="H8" s="9">
        <f t="shared" si="2"/>
        <v>0</v>
      </c>
      <c r="I8" s="9">
        <f t="shared" si="2"/>
        <v>609558</v>
      </c>
      <c r="J8" s="10">
        <f t="shared" si="2"/>
        <v>5432039.72</v>
      </c>
      <c r="K8" s="11">
        <f t="shared" si="1"/>
        <v>99.99999536546457</v>
      </c>
    </row>
    <row r="9" spans="1:11" ht="45.75" customHeight="1" outlineLevel="4">
      <c r="A9" s="12" t="s">
        <v>6</v>
      </c>
      <c r="B9" s="13" t="s">
        <v>7</v>
      </c>
      <c r="C9" s="14">
        <f aca="true" t="shared" si="3" ref="C9:J9">SUM(C10:C13)</f>
        <v>6041598</v>
      </c>
      <c r="D9" s="14">
        <f t="shared" si="3"/>
        <v>0</v>
      </c>
      <c r="E9" s="14">
        <f t="shared" si="3"/>
        <v>609558</v>
      </c>
      <c r="F9" s="14">
        <f t="shared" si="3"/>
        <v>5432040</v>
      </c>
      <c r="G9" s="14">
        <f t="shared" si="3"/>
        <v>6041597.72</v>
      </c>
      <c r="H9" s="14">
        <f t="shared" si="3"/>
        <v>0</v>
      </c>
      <c r="I9" s="14">
        <f t="shared" si="3"/>
        <v>609558</v>
      </c>
      <c r="J9" s="15">
        <f t="shared" si="3"/>
        <v>5432039.72</v>
      </c>
      <c r="K9" s="16">
        <f t="shared" si="1"/>
        <v>99.99999536546457</v>
      </c>
    </row>
    <row r="10" spans="1:11" ht="45" customHeight="1" outlineLevel="6">
      <c r="A10" s="12" t="s">
        <v>9</v>
      </c>
      <c r="B10" s="13" t="s">
        <v>8</v>
      </c>
      <c r="C10" s="14">
        <f>SUM(D10:F10)</f>
        <v>4734582</v>
      </c>
      <c r="D10" s="14"/>
      <c r="E10" s="14"/>
      <c r="F10" s="14">
        <v>4734582</v>
      </c>
      <c r="G10" s="14">
        <f>SUM(H10:J10)</f>
        <v>4734581.72</v>
      </c>
      <c r="H10" s="14"/>
      <c r="I10" s="14"/>
      <c r="J10" s="14">
        <v>4734581.72</v>
      </c>
      <c r="K10" s="16">
        <f t="shared" si="1"/>
        <v>99.99999408606715</v>
      </c>
    </row>
    <row r="11" spans="1:11" ht="32.25" customHeight="1" outlineLevel="6">
      <c r="A11" s="12" t="s">
        <v>11</v>
      </c>
      <c r="B11" s="13" t="s">
        <v>10</v>
      </c>
      <c r="C11" s="14">
        <f>SUM(D11:F11)</f>
        <v>87900</v>
      </c>
      <c r="D11" s="14"/>
      <c r="E11" s="14"/>
      <c r="F11" s="14">
        <v>87900</v>
      </c>
      <c r="G11" s="14">
        <f>SUM(H11:J11)</f>
        <v>87900</v>
      </c>
      <c r="H11" s="14"/>
      <c r="I11" s="14"/>
      <c r="J11" s="14">
        <v>87900</v>
      </c>
      <c r="K11" s="16">
        <f t="shared" si="1"/>
        <v>100</v>
      </c>
    </row>
    <row r="12" spans="1:11" ht="93.75" customHeight="1" outlineLevel="6">
      <c r="A12" s="12" t="s">
        <v>13</v>
      </c>
      <c r="B12" s="13" t="s">
        <v>12</v>
      </c>
      <c r="C12" s="14">
        <f>SUM(D12:F12)</f>
        <v>609558</v>
      </c>
      <c r="D12" s="14"/>
      <c r="E12" s="14">
        <v>609558</v>
      </c>
      <c r="F12" s="14"/>
      <c r="G12" s="14">
        <f>SUM(H12:J12)</f>
        <v>609558</v>
      </c>
      <c r="H12" s="14"/>
      <c r="I12" s="14">
        <v>609558</v>
      </c>
      <c r="J12" s="15"/>
      <c r="K12" s="16">
        <f t="shared" si="1"/>
        <v>100</v>
      </c>
    </row>
    <row r="13" spans="1:11" ht="65.25" customHeight="1" outlineLevel="6">
      <c r="A13" s="12" t="s">
        <v>15</v>
      </c>
      <c r="B13" s="13" t="s">
        <v>14</v>
      </c>
      <c r="C13" s="14">
        <f>SUM(D13:F13)</f>
        <v>609558</v>
      </c>
      <c r="D13" s="14"/>
      <c r="E13" s="14"/>
      <c r="F13" s="14">
        <v>609558</v>
      </c>
      <c r="G13" s="14">
        <f>SUM(H13:J13)</f>
        <v>609558</v>
      </c>
      <c r="H13" s="14"/>
      <c r="I13" s="14"/>
      <c r="J13" s="14">
        <v>609558</v>
      </c>
      <c r="K13" s="16">
        <f t="shared" si="1"/>
        <v>100</v>
      </c>
    </row>
    <row r="14" spans="1:11" ht="34.5" customHeight="1" outlineLevel="2">
      <c r="A14" s="7" t="s">
        <v>16</v>
      </c>
      <c r="B14" s="8" t="s">
        <v>17</v>
      </c>
      <c r="C14" s="9">
        <f aca="true" t="shared" si="4" ref="C14:J14">SUM(C15)</f>
        <v>2635678</v>
      </c>
      <c r="D14" s="9">
        <f t="shared" si="4"/>
        <v>2900</v>
      </c>
      <c r="E14" s="9">
        <f t="shared" si="4"/>
        <v>304779</v>
      </c>
      <c r="F14" s="9">
        <f t="shared" si="4"/>
        <v>2327999</v>
      </c>
      <c r="G14" s="9">
        <f t="shared" si="4"/>
        <v>2635677.9400000004</v>
      </c>
      <c r="H14" s="9">
        <f t="shared" si="4"/>
        <v>2900</v>
      </c>
      <c r="I14" s="9">
        <f t="shared" si="4"/>
        <v>304779</v>
      </c>
      <c r="J14" s="10">
        <f t="shared" si="4"/>
        <v>2327998.9400000004</v>
      </c>
      <c r="K14" s="11">
        <f t="shared" si="1"/>
        <v>99.9999977235459</v>
      </c>
    </row>
    <row r="15" spans="1:11" ht="47.25" customHeight="1" outlineLevel="4">
      <c r="A15" s="12" t="s">
        <v>18</v>
      </c>
      <c r="B15" s="13" t="s">
        <v>19</v>
      </c>
      <c r="C15" s="14">
        <f aca="true" t="shared" si="5" ref="C15:J15">SUM(C16:C20)</f>
        <v>2635678</v>
      </c>
      <c r="D15" s="14">
        <f t="shared" si="5"/>
        <v>2900</v>
      </c>
      <c r="E15" s="14">
        <f t="shared" si="5"/>
        <v>304779</v>
      </c>
      <c r="F15" s="14">
        <f t="shared" si="5"/>
        <v>2327999</v>
      </c>
      <c r="G15" s="14">
        <f t="shared" si="5"/>
        <v>2635677.9400000004</v>
      </c>
      <c r="H15" s="14">
        <f t="shared" si="5"/>
        <v>2900</v>
      </c>
      <c r="I15" s="14">
        <f t="shared" si="5"/>
        <v>304779</v>
      </c>
      <c r="J15" s="15">
        <f t="shared" si="5"/>
        <v>2327998.9400000004</v>
      </c>
      <c r="K15" s="16">
        <f t="shared" si="1"/>
        <v>99.9999977235459</v>
      </c>
    </row>
    <row r="16" spans="1:11" ht="45.75" customHeight="1" outlineLevel="6">
      <c r="A16" s="12" t="s">
        <v>21</v>
      </c>
      <c r="B16" s="13" t="s">
        <v>20</v>
      </c>
      <c r="C16" s="14">
        <f>SUM(D16:F16)</f>
        <v>2005136.39</v>
      </c>
      <c r="D16" s="14"/>
      <c r="E16" s="14"/>
      <c r="F16" s="14">
        <v>2005136.39</v>
      </c>
      <c r="G16" s="14">
        <f>SUM(H16:J16)</f>
        <v>2005136.33</v>
      </c>
      <c r="H16" s="14"/>
      <c r="I16" s="14"/>
      <c r="J16" s="14">
        <v>2005136.33</v>
      </c>
      <c r="K16" s="16">
        <f t="shared" si="1"/>
        <v>99.99999700768485</v>
      </c>
    </row>
    <row r="17" spans="1:11" ht="27.75" customHeight="1" outlineLevel="6">
      <c r="A17" s="12" t="s">
        <v>11</v>
      </c>
      <c r="B17" s="13" t="s">
        <v>22</v>
      </c>
      <c r="C17" s="14">
        <f>SUM(D17:F17)</f>
        <v>18083.61</v>
      </c>
      <c r="D17" s="14"/>
      <c r="E17" s="14"/>
      <c r="F17" s="14">
        <v>18083.61</v>
      </c>
      <c r="G17" s="14">
        <f>SUM(H17:J17)</f>
        <v>18083.61</v>
      </c>
      <c r="H17" s="14"/>
      <c r="I17" s="14"/>
      <c r="J17" s="14">
        <v>18083.61</v>
      </c>
      <c r="K17" s="16">
        <f t="shared" si="1"/>
        <v>100</v>
      </c>
    </row>
    <row r="18" spans="1:11" ht="64.5" customHeight="1" outlineLevel="6">
      <c r="A18" s="12" t="s">
        <v>24</v>
      </c>
      <c r="B18" s="13" t="s">
        <v>23</v>
      </c>
      <c r="C18" s="14">
        <f>SUM(D18:F18)</f>
        <v>2900</v>
      </c>
      <c r="D18" s="14">
        <v>2900</v>
      </c>
      <c r="E18" s="14"/>
      <c r="F18" s="14"/>
      <c r="G18" s="14">
        <f>SUM(H18:J18)</f>
        <v>2900</v>
      </c>
      <c r="H18" s="14">
        <v>2900</v>
      </c>
      <c r="I18" s="14"/>
      <c r="J18" s="15"/>
      <c r="K18" s="16">
        <f t="shared" si="1"/>
        <v>100</v>
      </c>
    </row>
    <row r="19" spans="1:11" ht="78" customHeight="1" outlineLevel="6">
      <c r="A19" s="12" t="s">
        <v>13</v>
      </c>
      <c r="B19" s="13" t="s">
        <v>25</v>
      </c>
      <c r="C19" s="14">
        <f>SUM(D19:F19)</f>
        <v>304779</v>
      </c>
      <c r="D19" s="14"/>
      <c r="E19" s="14">
        <v>304779</v>
      </c>
      <c r="F19" s="14"/>
      <c r="G19" s="14">
        <f>SUM(H19:J19)</f>
        <v>304779</v>
      </c>
      <c r="H19" s="14"/>
      <c r="I19" s="14">
        <v>304779</v>
      </c>
      <c r="J19" s="15"/>
      <c r="K19" s="16">
        <f t="shared" si="1"/>
        <v>100</v>
      </c>
    </row>
    <row r="20" spans="1:11" ht="64.5" customHeight="1" outlineLevel="6">
      <c r="A20" s="12" t="s">
        <v>15</v>
      </c>
      <c r="B20" s="13" t="s">
        <v>26</v>
      </c>
      <c r="C20" s="14">
        <f>SUM(D20:F20)</f>
        <v>304779</v>
      </c>
      <c r="D20" s="14"/>
      <c r="E20" s="14"/>
      <c r="F20" s="14">
        <v>304779</v>
      </c>
      <c r="G20" s="14">
        <f>SUM(H20:J20)</f>
        <v>304779</v>
      </c>
      <c r="H20" s="14"/>
      <c r="I20" s="14"/>
      <c r="J20" s="14">
        <v>304779</v>
      </c>
      <c r="K20" s="16">
        <f t="shared" si="1"/>
        <v>100</v>
      </c>
    </row>
    <row r="21" spans="1:11" ht="45" customHeight="1" outlineLevel="2">
      <c r="A21" s="7" t="s">
        <v>27</v>
      </c>
      <c r="B21" s="8" t="s">
        <v>28</v>
      </c>
      <c r="C21" s="9">
        <f aca="true" t="shared" si="6" ref="C21:J21">SUM(C22)</f>
        <v>1869711</v>
      </c>
      <c r="D21" s="9">
        <f t="shared" si="6"/>
        <v>0</v>
      </c>
      <c r="E21" s="9">
        <f t="shared" si="6"/>
        <v>0</v>
      </c>
      <c r="F21" s="9">
        <f t="shared" si="6"/>
        <v>1869711</v>
      </c>
      <c r="G21" s="9">
        <f t="shared" si="6"/>
        <v>1869680.28</v>
      </c>
      <c r="H21" s="9">
        <f t="shared" si="6"/>
        <v>0</v>
      </c>
      <c r="I21" s="9">
        <f t="shared" si="6"/>
        <v>0</v>
      </c>
      <c r="J21" s="10">
        <f t="shared" si="6"/>
        <v>1869680.28</v>
      </c>
      <c r="K21" s="11">
        <f t="shared" si="1"/>
        <v>99.9983569653278</v>
      </c>
    </row>
    <row r="22" spans="1:11" ht="45.75" customHeight="1" outlineLevel="4">
      <c r="A22" s="12" t="s">
        <v>29</v>
      </c>
      <c r="B22" s="13" t="s">
        <v>30</v>
      </c>
      <c r="C22" s="14">
        <f aca="true" t="shared" si="7" ref="C22:J22">SUM(C23:C26)</f>
        <v>1869711</v>
      </c>
      <c r="D22" s="14">
        <f t="shared" si="7"/>
        <v>0</v>
      </c>
      <c r="E22" s="14">
        <f t="shared" si="7"/>
        <v>0</v>
      </c>
      <c r="F22" s="14">
        <f t="shared" si="7"/>
        <v>1869711</v>
      </c>
      <c r="G22" s="14">
        <f t="shared" si="7"/>
        <v>1869680.28</v>
      </c>
      <c r="H22" s="14">
        <f t="shared" si="7"/>
        <v>0</v>
      </c>
      <c r="I22" s="14">
        <f t="shared" si="7"/>
        <v>0</v>
      </c>
      <c r="J22" s="15">
        <f t="shared" si="7"/>
        <v>1869680.28</v>
      </c>
      <c r="K22" s="16">
        <f t="shared" si="1"/>
        <v>99.9983569653278</v>
      </c>
    </row>
    <row r="23" spans="1:11" ht="32.25" customHeight="1" outlineLevel="6">
      <c r="A23" s="12" t="s">
        <v>32</v>
      </c>
      <c r="B23" s="13" t="s">
        <v>31</v>
      </c>
      <c r="C23" s="14">
        <f>SUM(D23:F23)</f>
        <v>1529222</v>
      </c>
      <c r="D23" s="14"/>
      <c r="E23" s="14"/>
      <c r="F23" s="14">
        <v>1529222</v>
      </c>
      <c r="G23" s="14">
        <f>SUM(H23:J23)</f>
        <v>1529191.28</v>
      </c>
      <c r="H23" s="14"/>
      <c r="I23" s="14"/>
      <c r="J23" s="14">
        <v>1529191.28</v>
      </c>
      <c r="K23" s="16">
        <f t="shared" si="1"/>
        <v>99.99799113536164</v>
      </c>
    </row>
    <row r="24" spans="1:11" ht="45" customHeight="1" outlineLevel="6">
      <c r="A24" s="12" t="s">
        <v>34</v>
      </c>
      <c r="B24" s="13" t="s">
        <v>33</v>
      </c>
      <c r="C24" s="14">
        <f>SUM(D24:F24)</f>
        <v>10489</v>
      </c>
      <c r="D24" s="14"/>
      <c r="E24" s="14"/>
      <c r="F24" s="14">
        <v>10489</v>
      </c>
      <c r="G24" s="14">
        <f>SUM(H24:J24)</f>
        <v>10489</v>
      </c>
      <c r="H24" s="14"/>
      <c r="I24" s="14"/>
      <c r="J24" s="14">
        <v>10489</v>
      </c>
      <c r="K24" s="16">
        <f t="shared" si="1"/>
        <v>100</v>
      </c>
    </row>
    <row r="25" spans="1:11" ht="111" customHeight="1" outlineLevel="6">
      <c r="A25" s="12" t="s">
        <v>36</v>
      </c>
      <c r="B25" s="13" t="s">
        <v>35</v>
      </c>
      <c r="C25" s="14">
        <f>SUM(D25:F25)</f>
        <v>210000</v>
      </c>
      <c r="D25" s="14"/>
      <c r="E25" s="14"/>
      <c r="F25" s="14">
        <v>210000</v>
      </c>
      <c r="G25" s="14">
        <f>SUM(H25:J25)</f>
        <v>210000</v>
      </c>
      <c r="H25" s="14"/>
      <c r="I25" s="14"/>
      <c r="J25" s="14">
        <v>210000</v>
      </c>
      <c r="K25" s="16">
        <f t="shared" si="1"/>
        <v>100</v>
      </c>
    </row>
    <row r="26" spans="1:11" ht="63" customHeight="1" outlineLevel="6">
      <c r="A26" s="12" t="s">
        <v>38</v>
      </c>
      <c r="B26" s="13" t="s">
        <v>37</v>
      </c>
      <c r="C26" s="14">
        <f>SUM(D26:F26)</f>
        <v>120000</v>
      </c>
      <c r="D26" s="14"/>
      <c r="E26" s="14"/>
      <c r="F26" s="14">
        <v>120000</v>
      </c>
      <c r="G26" s="14">
        <f>SUM(H26:J26)</f>
        <v>120000</v>
      </c>
      <c r="H26" s="14"/>
      <c r="I26" s="14"/>
      <c r="J26" s="14">
        <v>120000</v>
      </c>
      <c r="K26" s="16">
        <f t="shared" si="1"/>
        <v>100</v>
      </c>
    </row>
    <row r="27" spans="1:11" ht="61.5" customHeight="1" outlineLevel="1">
      <c r="A27" s="7" t="s">
        <v>39</v>
      </c>
      <c r="B27" s="8" t="s">
        <v>40</v>
      </c>
      <c r="C27" s="9">
        <f aca="true" t="shared" si="8" ref="C27:J27">SUM(C28+C32+C35+C38)</f>
        <v>6321779.029999999</v>
      </c>
      <c r="D27" s="9">
        <f t="shared" si="8"/>
        <v>0</v>
      </c>
      <c r="E27" s="9">
        <f t="shared" si="8"/>
        <v>0</v>
      </c>
      <c r="F27" s="9">
        <f t="shared" si="8"/>
        <v>6321779.029999999</v>
      </c>
      <c r="G27" s="9">
        <f t="shared" si="8"/>
        <v>6055519</v>
      </c>
      <c r="H27" s="9">
        <f t="shared" si="8"/>
        <v>0</v>
      </c>
      <c r="I27" s="9">
        <f t="shared" si="8"/>
        <v>0</v>
      </c>
      <c r="J27" s="10">
        <f t="shared" si="8"/>
        <v>6055519</v>
      </c>
      <c r="K27" s="11">
        <f t="shared" si="1"/>
        <v>95.78821042721579</v>
      </c>
    </row>
    <row r="28" spans="1:11" ht="63" customHeight="1" outlineLevel="2">
      <c r="A28" s="7" t="s">
        <v>41</v>
      </c>
      <c r="B28" s="8" t="s">
        <v>42</v>
      </c>
      <c r="C28" s="9">
        <f aca="true" t="shared" si="9" ref="C28:J28">SUM(C29)</f>
        <v>4575867</v>
      </c>
      <c r="D28" s="9">
        <f t="shared" si="9"/>
        <v>0</v>
      </c>
      <c r="E28" s="9">
        <f t="shared" si="9"/>
        <v>0</v>
      </c>
      <c r="F28" s="9">
        <f t="shared" si="9"/>
        <v>4575867</v>
      </c>
      <c r="G28" s="9">
        <f t="shared" si="9"/>
        <v>4459336.67</v>
      </c>
      <c r="H28" s="9">
        <f t="shared" si="9"/>
        <v>0</v>
      </c>
      <c r="I28" s="9">
        <f t="shared" si="9"/>
        <v>0</v>
      </c>
      <c r="J28" s="10">
        <f t="shared" si="9"/>
        <v>4459336.67</v>
      </c>
      <c r="K28" s="11">
        <f t="shared" si="1"/>
        <v>97.45337156871037</v>
      </c>
    </row>
    <row r="29" spans="1:11" ht="32.25" customHeight="1" outlineLevel="4">
      <c r="A29" s="12" t="s">
        <v>43</v>
      </c>
      <c r="B29" s="13" t="s">
        <v>44</v>
      </c>
      <c r="C29" s="14">
        <f aca="true" t="shared" si="10" ref="C29:J29">SUM(C30:C31)</f>
        <v>4575867</v>
      </c>
      <c r="D29" s="14">
        <f t="shared" si="10"/>
        <v>0</v>
      </c>
      <c r="E29" s="14">
        <f t="shared" si="10"/>
        <v>0</v>
      </c>
      <c r="F29" s="14">
        <f t="shared" si="10"/>
        <v>4575867</v>
      </c>
      <c r="G29" s="14">
        <f t="shared" si="10"/>
        <v>4459336.67</v>
      </c>
      <c r="H29" s="14">
        <f t="shared" si="10"/>
        <v>0</v>
      </c>
      <c r="I29" s="14">
        <f t="shared" si="10"/>
        <v>0</v>
      </c>
      <c r="J29" s="15">
        <f t="shared" si="10"/>
        <v>4459336.67</v>
      </c>
      <c r="K29" s="16">
        <f t="shared" si="1"/>
        <v>97.45337156871037</v>
      </c>
    </row>
    <row r="30" spans="1:11" ht="46.5" customHeight="1" outlineLevel="6">
      <c r="A30" s="12" t="s">
        <v>46</v>
      </c>
      <c r="B30" s="13" t="s">
        <v>45</v>
      </c>
      <c r="C30" s="14">
        <f>SUM(D30:F30)</f>
        <v>2179157.87</v>
      </c>
      <c r="D30" s="14"/>
      <c r="E30" s="14"/>
      <c r="F30" s="14">
        <v>2179157.87</v>
      </c>
      <c r="G30" s="14">
        <f>SUM(H30:J30)</f>
        <v>2179157.87</v>
      </c>
      <c r="H30" s="14"/>
      <c r="I30" s="14"/>
      <c r="J30" s="15">
        <v>2179157.87</v>
      </c>
      <c r="K30" s="16">
        <f t="shared" si="1"/>
        <v>100</v>
      </c>
    </row>
    <row r="31" spans="1:11" ht="33" customHeight="1" outlineLevel="6">
      <c r="A31" s="12" t="s">
        <v>48</v>
      </c>
      <c r="B31" s="13" t="s">
        <v>47</v>
      </c>
      <c r="C31" s="14">
        <f>SUM(D31:F31)</f>
        <v>2396709.13</v>
      </c>
      <c r="D31" s="14"/>
      <c r="E31" s="14"/>
      <c r="F31" s="14">
        <v>2396709.13</v>
      </c>
      <c r="G31" s="14">
        <f>SUM(H31:J31)</f>
        <v>2280178.8</v>
      </c>
      <c r="H31" s="14"/>
      <c r="I31" s="14"/>
      <c r="J31" s="14">
        <v>2280178.8</v>
      </c>
      <c r="K31" s="16">
        <f t="shared" si="1"/>
        <v>95.1379026957685</v>
      </c>
    </row>
    <row r="32" spans="1:11" ht="17.25" customHeight="1" outlineLevel="2">
      <c r="A32" s="7" t="s">
        <v>49</v>
      </c>
      <c r="B32" s="8" t="s">
        <v>50</v>
      </c>
      <c r="C32" s="9">
        <f aca="true" t="shared" si="11" ref="C32:J33">SUM(C33)</f>
        <v>704766.47</v>
      </c>
      <c r="D32" s="9">
        <f t="shared" si="11"/>
        <v>0</v>
      </c>
      <c r="E32" s="9">
        <f t="shared" si="11"/>
        <v>0</v>
      </c>
      <c r="F32" s="9">
        <f t="shared" si="11"/>
        <v>704766.47</v>
      </c>
      <c r="G32" s="9">
        <f t="shared" si="11"/>
        <v>704762.5</v>
      </c>
      <c r="H32" s="9">
        <f t="shared" si="11"/>
        <v>0</v>
      </c>
      <c r="I32" s="9">
        <f t="shared" si="11"/>
        <v>0</v>
      </c>
      <c r="J32" s="10">
        <f t="shared" si="11"/>
        <v>704762.5</v>
      </c>
      <c r="K32" s="11">
        <f t="shared" si="1"/>
        <v>99.99943669283813</v>
      </c>
    </row>
    <row r="33" spans="1:11" ht="30.75" customHeight="1" outlineLevel="4">
      <c r="A33" s="12" t="s">
        <v>51</v>
      </c>
      <c r="B33" s="13" t="s">
        <v>52</v>
      </c>
      <c r="C33" s="14">
        <f t="shared" si="11"/>
        <v>704766.47</v>
      </c>
      <c r="D33" s="14">
        <f t="shared" si="11"/>
        <v>0</v>
      </c>
      <c r="E33" s="14">
        <f t="shared" si="11"/>
        <v>0</v>
      </c>
      <c r="F33" s="14">
        <f t="shared" si="11"/>
        <v>704766.47</v>
      </c>
      <c r="G33" s="14">
        <f t="shared" si="11"/>
        <v>704762.5</v>
      </c>
      <c r="H33" s="14">
        <f t="shared" si="11"/>
        <v>0</v>
      </c>
      <c r="I33" s="14">
        <f t="shared" si="11"/>
        <v>0</v>
      </c>
      <c r="J33" s="15">
        <f t="shared" si="11"/>
        <v>704762.5</v>
      </c>
      <c r="K33" s="16">
        <f t="shared" si="1"/>
        <v>99.99943669283813</v>
      </c>
    </row>
    <row r="34" spans="1:11" ht="30" customHeight="1" outlineLevel="6">
      <c r="A34" s="12" t="s">
        <v>54</v>
      </c>
      <c r="B34" s="13" t="s">
        <v>53</v>
      </c>
      <c r="C34" s="14">
        <f>SUM(D34:F34)</f>
        <v>704766.47</v>
      </c>
      <c r="D34" s="14"/>
      <c r="E34" s="14"/>
      <c r="F34" s="14">
        <v>704766.47</v>
      </c>
      <c r="G34" s="14">
        <f>SUM(H34:J34)</f>
        <v>704762.5</v>
      </c>
      <c r="H34" s="14"/>
      <c r="I34" s="14"/>
      <c r="J34" s="14">
        <v>704762.5</v>
      </c>
      <c r="K34" s="16">
        <f t="shared" si="1"/>
        <v>99.99943669283813</v>
      </c>
    </row>
    <row r="35" spans="1:11" ht="30.75" customHeight="1" outlineLevel="2">
      <c r="A35" s="7" t="s">
        <v>55</v>
      </c>
      <c r="B35" s="8" t="s">
        <v>56</v>
      </c>
      <c r="C35" s="9">
        <f aca="true" t="shared" si="12" ref="C35:J36">SUM(C36)</f>
        <v>100000</v>
      </c>
      <c r="D35" s="9">
        <f t="shared" si="12"/>
        <v>0</v>
      </c>
      <c r="E35" s="9">
        <f t="shared" si="12"/>
        <v>0</v>
      </c>
      <c r="F35" s="9">
        <f t="shared" si="12"/>
        <v>100000</v>
      </c>
      <c r="G35" s="9">
        <f t="shared" si="12"/>
        <v>65139.66</v>
      </c>
      <c r="H35" s="9">
        <f t="shared" si="12"/>
        <v>0</v>
      </c>
      <c r="I35" s="9">
        <f t="shared" si="12"/>
        <v>0</v>
      </c>
      <c r="J35" s="10">
        <f t="shared" si="12"/>
        <v>65139.66</v>
      </c>
      <c r="K35" s="11">
        <f t="shared" si="1"/>
        <v>65.13965999999999</v>
      </c>
    </row>
    <row r="36" spans="1:11" ht="44.25" customHeight="1" outlineLevel="4">
      <c r="A36" s="12" t="s">
        <v>57</v>
      </c>
      <c r="B36" s="13" t="s">
        <v>58</v>
      </c>
      <c r="C36" s="14">
        <f t="shared" si="12"/>
        <v>100000</v>
      </c>
      <c r="D36" s="14">
        <f t="shared" si="12"/>
        <v>0</v>
      </c>
      <c r="E36" s="14">
        <f t="shared" si="12"/>
        <v>0</v>
      </c>
      <c r="F36" s="14">
        <f t="shared" si="12"/>
        <v>100000</v>
      </c>
      <c r="G36" s="14">
        <f t="shared" si="12"/>
        <v>65139.66</v>
      </c>
      <c r="H36" s="14">
        <f t="shared" si="12"/>
        <v>0</v>
      </c>
      <c r="I36" s="14">
        <f t="shared" si="12"/>
        <v>0</v>
      </c>
      <c r="J36" s="15">
        <f t="shared" si="12"/>
        <v>65139.66</v>
      </c>
      <c r="K36" s="16">
        <f t="shared" si="1"/>
        <v>65.13965999999999</v>
      </c>
    </row>
    <row r="37" spans="1:11" ht="30" customHeight="1" outlineLevel="6">
      <c r="A37" s="12" t="s">
        <v>60</v>
      </c>
      <c r="B37" s="13" t="s">
        <v>59</v>
      </c>
      <c r="C37" s="14">
        <f>SUM(D37:F37)</f>
        <v>100000</v>
      </c>
      <c r="D37" s="14"/>
      <c r="E37" s="14"/>
      <c r="F37" s="14">
        <v>100000</v>
      </c>
      <c r="G37" s="14">
        <f>SUM(H37:J37)</f>
        <v>65139.66</v>
      </c>
      <c r="H37" s="14"/>
      <c r="I37" s="14"/>
      <c r="J37" s="15">
        <v>65139.66</v>
      </c>
      <c r="K37" s="16">
        <f t="shared" si="1"/>
        <v>65.13965999999999</v>
      </c>
    </row>
    <row r="38" spans="1:11" ht="30.75" customHeight="1" outlineLevel="2">
      <c r="A38" s="7" t="s">
        <v>61</v>
      </c>
      <c r="B38" s="8" t="s">
        <v>62</v>
      </c>
      <c r="C38" s="9">
        <f aca="true" t="shared" si="13" ref="C38:J39">SUM(C39)</f>
        <v>941145.56</v>
      </c>
      <c r="D38" s="9">
        <f t="shared" si="13"/>
        <v>0</v>
      </c>
      <c r="E38" s="9">
        <f t="shared" si="13"/>
        <v>0</v>
      </c>
      <c r="F38" s="9">
        <f t="shared" si="13"/>
        <v>941145.56</v>
      </c>
      <c r="G38" s="9">
        <f t="shared" si="13"/>
        <v>826280.17</v>
      </c>
      <c r="H38" s="9">
        <f t="shared" si="13"/>
        <v>0</v>
      </c>
      <c r="I38" s="9">
        <f t="shared" si="13"/>
        <v>0</v>
      </c>
      <c r="J38" s="10">
        <f t="shared" si="13"/>
        <v>826280.17</v>
      </c>
      <c r="K38" s="11">
        <f t="shared" si="1"/>
        <v>87.7951514747623</v>
      </c>
    </row>
    <row r="39" spans="1:11" ht="48.75" customHeight="1" outlineLevel="4">
      <c r="A39" s="12" t="s">
        <v>63</v>
      </c>
      <c r="B39" s="13" t="s">
        <v>64</v>
      </c>
      <c r="C39" s="14">
        <f t="shared" si="13"/>
        <v>941145.56</v>
      </c>
      <c r="D39" s="14">
        <f t="shared" si="13"/>
        <v>0</v>
      </c>
      <c r="E39" s="14">
        <f t="shared" si="13"/>
        <v>0</v>
      </c>
      <c r="F39" s="14">
        <f t="shared" si="13"/>
        <v>941145.56</v>
      </c>
      <c r="G39" s="14">
        <f t="shared" si="13"/>
        <v>826280.17</v>
      </c>
      <c r="H39" s="14">
        <f t="shared" si="13"/>
        <v>0</v>
      </c>
      <c r="I39" s="14">
        <f t="shared" si="13"/>
        <v>0</v>
      </c>
      <c r="J39" s="15">
        <f t="shared" si="13"/>
        <v>826280.17</v>
      </c>
      <c r="K39" s="16">
        <f t="shared" si="1"/>
        <v>87.7951514747623</v>
      </c>
    </row>
    <row r="40" spans="1:11" ht="45" customHeight="1" outlineLevel="6">
      <c r="A40" s="12" t="s">
        <v>66</v>
      </c>
      <c r="B40" s="13" t="s">
        <v>65</v>
      </c>
      <c r="C40" s="14">
        <f>SUM(D40:F40)</f>
        <v>941145.56</v>
      </c>
      <c r="D40" s="14"/>
      <c r="E40" s="14"/>
      <c r="F40" s="14">
        <v>941145.56</v>
      </c>
      <c r="G40" s="14">
        <f>SUM(H40:J40)</f>
        <v>826280.17</v>
      </c>
      <c r="H40" s="14"/>
      <c r="I40" s="14"/>
      <c r="J40" s="14">
        <v>826280.17</v>
      </c>
      <c r="K40" s="16">
        <f t="shared" si="1"/>
        <v>87.7951514747623</v>
      </c>
    </row>
    <row r="41" spans="1:11" ht="78.75" customHeight="1" outlineLevel="1">
      <c r="A41" s="7" t="s">
        <v>67</v>
      </c>
      <c r="B41" s="8" t="s">
        <v>68</v>
      </c>
      <c r="C41" s="9">
        <f aca="true" t="shared" si="14" ref="C41:J41">SUM(C42+C47+C51)</f>
        <v>43429321.58</v>
      </c>
      <c r="D41" s="9">
        <f t="shared" si="14"/>
        <v>0</v>
      </c>
      <c r="E41" s="9">
        <f t="shared" si="14"/>
        <v>36337238</v>
      </c>
      <c r="F41" s="9">
        <f t="shared" si="14"/>
        <v>7092083.58</v>
      </c>
      <c r="G41" s="9">
        <f t="shared" si="14"/>
        <v>3938628.88</v>
      </c>
      <c r="H41" s="9">
        <f t="shared" si="14"/>
        <v>0</v>
      </c>
      <c r="I41" s="9">
        <f t="shared" si="14"/>
        <v>0</v>
      </c>
      <c r="J41" s="10">
        <f t="shared" si="14"/>
        <v>3938628.88</v>
      </c>
      <c r="K41" s="11">
        <f t="shared" si="1"/>
        <v>9.069054585033653</v>
      </c>
    </row>
    <row r="42" spans="1:11" ht="64.5" customHeight="1" outlineLevel="2">
      <c r="A42" s="7" t="s">
        <v>69</v>
      </c>
      <c r="B42" s="8" t="s">
        <v>70</v>
      </c>
      <c r="C42" s="9">
        <f aca="true" t="shared" si="15" ref="C42:J42">SUM(C43)</f>
        <v>41164508.05</v>
      </c>
      <c r="D42" s="9">
        <f t="shared" si="15"/>
        <v>0</v>
      </c>
      <c r="E42" s="9">
        <f t="shared" si="15"/>
        <v>36337238</v>
      </c>
      <c r="F42" s="9">
        <f t="shared" si="15"/>
        <v>4827270.05</v>
      </c>
      <c r="G42" s="9">
        <f t="shared" si="15"/>
        <v>1851099.67</v>
      </c>
      <c r="H42" s="9">
        <f t="shared" si="15"/>
        <v>0</v>
      </c>
      <c r="I42" s="9">
        <f t="shared" si="15"/>
        <v>0</v>
      </c>
      <c r="J42" s="10">
        <f t="shared" si="15"/>
        <v>1851099.67</v>
      </c>
      <c r="K42" s="11">
        <f t="shared" si="1"/>
        <v>4.496834184806929</v>
      </c>
    </row>
    <row r="43" spans="1:11" ht="46.5" customHeight="1" outlineLevel="4">
      <c r="A43" s="12" t="s">
        <v>71</v>
      </c>
      <c r="B43" s="13" t="s">
        <v>72</v>
      </c>
      <c r="C43" s="14">
        <f>SUM(C44:C46)</f>
        <v>41164508.05</v>
      </c>
      <c r="D43" s="14">
        <f aca="true" t="shared" si="16" ref="D43:J43">SUM(D44:D46)</f>
        <v>0</v>
      </c>
      <c r="E43" s="14">
        <f t="shared" si="16"/>
        <v>36337238</v>
      </c>
      <c r="F43" s="14">
        <f t="shared" si="16"/>
        <v>4827270.05</v>
      </c>
      <c r="G43" s="14">
        <f t="shared" si="16"/>
        <v>1851099.67</v>
      </c>
      <c r="H43" s="14">
        <f t="shared" si="16"/>
        <v>0</v>
      </c>
      <c r="I43" s="14">
        <f t="shared" si="16"/>
        <v>0</v>
      </c>
      <c r="J43" s="14">
        <f t="shared" si="16"/>
        <v>1851099.67</v>
      </c>
      <c r="K43" s="16">
        <f t="shared" si="1"/>
        <v>4.496834184806929</v>
      </c>
    </row>
    <row r="44" spans="1:11" ht="77.25" customHeight="1" outlineLevel="6">
      <c r="A44" s="12" t="s">
        <v>74</v>
      </c>
      <c r="B44" s="13" t="s">
        <v>73</v>
      </c>
      <c r="C44" s="14">
        <f>SUM(D44:F44)</f>
        <v>3327270.05</v>
      </c>
      <c r="D44" s="14"/>
      <c r="E44" s="14"/>
      <c r="F44" s="14">
        <v>3327270.05</v>
      </c>
      <c r="G44" s="14">
        <f>SUM(H44:J44)</f>
        <v>1851099.67</v>
      </c>
      <c r="H44" s="14"/>
      <c r="I44" s="14"/>
      <c r="J44" s="15">
        <v>1851099.67</v>
      </c>
      <c r="K44" s="16">
        <f t="shared" si="1"/>
        <v>55.63418785319214</v>
      </c>
    </row>
    <row r="45" spans="1:11" ht="46.5" customHeight="1" outlineLevel="6">
      <c r="A45" s="17" t="s">
        <v>75</v>
      </c>
      <c r="B45" s="13" t="s">
        <v>76</v>
      </c>
      <c r="C45" s="14">
        <f>SUM(D45:F45)</f>
        <v>30695201</v>
      </c>
      <c r="D45" s="14"/>
      <c r="E45" s="14">
        <v>30695201</v>
      </c>
      <c r="F45" s="14"/>
      <c r="G45" s="14">
        <f>SUM(H45:J45)</f>
        <v>0</v>
      </c>
      <c r="H45" s="14"/>
      <c r="I45" s="14"/>
      <c r="J45" s="15"/>
      <c r="K45" s="16">
        <f t="shared" si="1"/>
        <v>0</v>
      </c>
    </row>
    <row r="46" spans="1:11" ht="108" customHeight="1" outlineLevel="6">
      <c r="A46" s="17" t="s">
        <v>77</v>
      </c>
      <c r="B46" s="13" t="s">
        <v>78</v>
      </c>
      <c r="C46" s="14">
        <f>SUM(D46:F46)</f>
        <v>7142037</v>
      </c>
      <c r="D46" s="14"/>
      <c r="E46" s="14">
        <v>5642037</v>
      </c>
      <c r="F46" s="14">
        <v>1500000</v>
      </c>
      <c r="G46" s="14">
        <f>SUM(H46:J46)</f>
        <v>0</v>
      </c>
      <c r="H46" s="14"/>
      <c r="I46" s="14"/>
      <c r="J46" s="15"/>
      <c r="K46" s="16">
        <f t="shared" si="1"/>
        <v>0</v>
      </c>
    </row>
    <row r="47" spans="1:11" ht="46.5" customHeight="1" outlineLevel="2">
      <c r="A47" s="7" t="s">
        <v>79</v>
      </c>
      <c r="B47" s="8" t="s">
        <v>80</v>
      </c>
      <c r="C47" s="9">
        <f aca="true" t="shared" si="17" ref="C47:J47">SUM(C48)</f>
        <v>1016103.53</v>
      </c>
      <c r="D47" s="9">
        <f t="shared" si="17"/>
        <v>0</v>
      </c>
      <c r="E47" s="9">
        <f t="shared" si="17"/>
        <v>0</v>
      </c>
      <c r="F47" s="9">
        <f t="shared" si="17"/>
        <v>1016103.53</v>
      </c>
      <c r="G47" s="9">
        <f t="shared" si="17"/>
        <v>893261.51</v>
      </c>
      <c r="H47" s="9">
        <f t="shared" si="17"/>
        <v>0</v>
      </c>
      <c r="I47" s="9">
        <f t="shared" si="17"/>
        <v>0</v>
      </c>
      <c r="J47" s="10">
        <f t="shared" si="17"/>
        <v>893261.51</v>
      </c>
      <c r="K47" s="11">
        <f t="shared" si="1"/>
        <v>87.91048191713298</v>
      </c>
    </row>
    <row r="48" spans="1:11" ht="49.5" customHeight="1" outlineLevel="4">
      <c r="A48" s="12" t="s">
        <v>81</v>
      </c>
      <c r="B48" s="13" t="s">
        <v>82</v>
      </c>
      <c r="C48" s="14">
        <f aca="true" t="shared" si="18" ref="C48:J48">SUM(C49:C50)</f>
        <v>1016103.53</v>
      </c>
      <c r="D48" s="14">
        <f t="shared" si="18"/>
        <v>0</v>
      </c>
      <c r="E48" s="14">
        <f t="shared" si="18"/>
        <v>0</v>
      </c>
      <c r="F48" s="14">
        <f t="shared" si="18"/>
        <v>1016103.53</v>
      </c>
      <c r="G48" s="14">
        <f t="shared" si="18"/>
        <v>893261.51</v>
      </c>
      <c r="H48" s="14">
        <f t="shared" si="18"/>
        <v>0</v>
      </c>
      <c r="I48" s="14">
        <f t="shared" si="18"/>
        <v>0</v>
      </c>
      <c r="J48" s="15">
        <f t="shared" si="18"/>
        <v>893261.51</v>
      </c>
      <c r="K48" s="16">
        <f t="shared" si="1"/>
        <v>87.91048191713298</v>
      </c>
    </row>
    <row r="49" spans="1:11" ht="30.75" customHeight="1" outlineLevel="6">
      <c r="A49" s="12" t="s">
        <v>84</v>
      </c>
      <c r="B49" s="13" t="s">
        <v>83</v>
      </c>
      <c r="C49" s="14">
        <f>SUM(D49:F49)</f>
        <v>664803.53</v>
      </c>
      <c r="D49" s="14"/>
      <c r="E49" s="14"/>
      <c r="F49" s="14">
        <v>664803.53</v>
      </c>
      <c r="G49" s="14">
        <f>SUM(H49:J49)</f>
        <v>641700.11</v>
      </c>
      <c r="H49" s="14"/>
      <c r="I49" s="14"/>
      <c r="J49" s="14">
        <v>641700.11</v>
      </c>
      <c r="K49" s="16">
        <f t="shared" si="1"/>
        <v>96.52477477067546</v>
      </c>
    </row>
    <row r="50" spans="1:11" ht="51" customHeight="1" outlineLevel="6">
      <c r="A50" s="12" t="s">
        <v>86</v>
      </c>
      <c r="B50" s="13" t="s">
        <v>85</v>
      </c>
      <c r="C50" s="14">
        <f>SUM(D50:F50)</f>
        <v>351300</v>
      </c>
      <c r="D50" s="14"/>
      <c r="E50" s="14"/>
      <c r="F50" s="14">
        <v>351300</v>
      </c>
      <c r="G50" s="14">
        <f>SUM(H50:J50)</f>
        <v>251561.4</v>
      </c>
      <c r="H50" s="14"/>
      <c r="I50" s="14"/>
      <c r="J50" s="14">
        <v>251561.4</v>
      </c>
      <c r="K50" s="16">
        <f t="shared" si="1"/>
        <v>71.60871050384287</v>
      </c>
    </row>
    <row r="51" spans="1:11" ht="63" customHeight="1" outlineLevel="2">
      <c r="A51" s="7" t="s">
        <v>87</v>
      </c>
      <c r="B51" s="8" t="s">
        <v>88</v>
      </c>
      <c r="C51" s="9">
        <f aca="true" t="shared" si="19" ref="C51:J51">SUM(C52+C55)</f>
        <v>1248710</v>
      </c>
      <c r="D51" s="9">
        <f t="shared" si="19"/>
        <v>0</v>
      </c>
      <c r="E51" s="9">
        <f t="shared" si="19"/>
        <v>0</v>
      </c>
      <c r="F51" s="9">
        <f t="shared" si="19"/>
        <v>1248710</v>
      </c>
      <c r="G51" s="9">
        <f t="shared" si="19"/>
        <v>1194267.7</v>
      </c>
      <c r="H51" s="9">
        <f t="shared" si="19"/>
        <v>0</v>
      </c>
      <c r="I51" s="9">
        <f t="shared" si="19"/>
        <v>0</v>
      </c>
      <c r="J51" s="10">
        <f t="shared" si="19"/>
        <v>1194267.7</v>
      </c>
      <c r="K51" s="11">
        <f t="shared" si="1"/>
        <v>95.64011660033154</v>
      </c>
    </row>
    <row r="52" spans="1:11" ht="33" customHeight="1" outlineLevel="4">
      <c r="A52" s="12" t="s">
        <v>89</v>
      </c>
      <c r="B52" s="13" t="s">
        <v>90</v>
      </c>
      <c r="C52" s="14">
        <f>SUM(C53:C54)</f>
        <v>698710</v>
      </c>
      <c r="D52" s="14">
        <f aca="true" t="shared" si="20" ref="D52:J52">SUM(D53:D54)</f>
        <v>0</v>
      </c>
      <c r="E52" s="14">
        <f t="shared" si="20"/>
        <v>0</v>
      </c>
      <c r="F52" s="14">
        <f t="shared" si="20"/>
        <v>698710</v>
      </c>
      <c r="G52" s="14">
        <f t="shared" si="20"/>
        <v>698707.7</v>
      </c>
      <c r="H52" s="14">
        <f t="shared" si="20"/>
        <v>0</v>
      </c>
      <c r="I52" s="14">
        <f t="shared" si="20"/>
        <v>0</v>
      </c>
      <c r="J52" s="14">
        <f t="shared" si="20"/>
        <v>698707.7</v>
      </c>
      <c r="K52" s="16">
        <f t="shared" si="1"/>
        <v>99.99967082194328</v>
      </c>
    </row>
    <row r="53" spans="1:11" ht="33" customHeight="1" outlineLevel="4">
      <c r="A53" s="17" t="s">
        <v>92</v>
      </c>
      <c r="B53" s="13" t="s">
        <v>91</v>
      </c>
      <c r="C53" s="14">
        <f>SUM(D53:F53)</f>
        <v>245000</v>
      </c>
      <c r="D53" s="14"/>
      <c r="E53" s="14"/>
      <c r="F53" s="14">
        <v>245000</v>
      </c>
      <c r="G53" s="14">
        <f>SUM(H53:J53)</f>
        <v>245000</v>
      </c>
      <c r="H53" s="14"/>
      <c r="I53" s="14"/>
      <c r="J53" s="15">
        <v>245000</v>
      </c>
      <c r="K53" s="16">
        <f t="shared" si="1"/>
        <v>100</v>
      </c>
    </row>
    <row r="54" spans="1:11" ht="47.25" customHeight="1" outlineLevel="6">
      <c r="A54" s="12" t="s">
        <v>94</v>
      </c>
      <c r="B54" s="13" t="s">
        <v>93</v>
      </c>
      <c r="C54" s="14">
        <f>SUM(D54:F54)</f>
        <v>453710</v>
      </c>
      <c r="D54" s="14"/>
      <c r="E54" s="14"/>
      <c r="F54" s="14">
        <v>453710</v>
      </c>
      <c r="G54" s="14">
        <f>SUM(H54:J54)</f>
        <v>453707.7</v>
      </c>
      <c r="H54" s="14"/>
      <c r="I54" s="14"/>
      <c r="J54" s="14">
        <v>453707.7</v>
      </c>
      <c r="K54" s="16">
        <f t="shared" si="1"/>
        <v>99.99949306825945</v>
      </c>
    </row>
    <row r="55" spans="1:11" ht="48" customHeight="1" outlineLevel="4">
      <c r="A55" s="12" t="s">
        <v>95</v>
      </c>
      <c r="B55" s="13" t="s">
        <v>96</v>
      </c>
      <c r="C55" s="14">
        <f aca="true" t="shared" si="21" ref="C55:J55">SUM(C56)</f>
        <v>550000</v>
      </c>
      <c r="D55" s="14">
        <f t="shared" si="21"/>
        <v>0</v>
      </c>
      <c r="E55" s="14">
        <f t="shared" si="21"/>
        <v>0</v>
      </c>
      <c r="F55" s="14">
        <f t="shared" si="21"/>
        <v>550000</v>
      </c>
      <c r="G55" s="14">
        <f t="shared" si="21"/>
        <v>495560</v>
      </c>
      <c r="H55" s="14">
        <f t="shared" si="21"/>
        <v>0</v>
      </c>
      <c r="I55" s="14">
        <f t="shared" si="21"/>
        <v>0</v>
      </c>
      <c r="J55" s="15">
        <f t="shared" si="21"/>
        <v>495560</v>
      </c>
      <c r="K55" s="16">
        <f t="shared" si="1"/>
        <v>90.10181818181819</v>
      </c>
    </row>
    <row r="56" spans="1:11" ht="46.5" customHeight="1" outlineLevel="6">
      <c r="A56" s="12" t="s">
        <v>98</v>
      </c>
      <c r="B56" s="13" t="s">
        <v>97</v>
      </c>
      <c r="C56" s="14">
        <f>SUM(D56:F56)</f>
        <v>550000</v>
      </c>
      <c r="D56" s="14"/>
      <c r="E56" s="14"/>
      <c r="F56" s="14">
        <v>550000</v>
      </c>
      <c r="G56" s="14">
        <f>SUM(H56:J56)</f>
        <v>495560</v>
      </c>
      <c r="H56" s="14"/>
      <c r="I56" s="14"/>
      <c r="J56" s="14">
        <v>495560</v>
      </c>
      <c r="K56" s="16">
        <f t="shared" si="1"/>
        <v>90.10181818181819</v>
      </c>
    </row>
    <row r="57" spans="1:11" ht="48" customHeight="1" outlineLevel="1">
      <c r="A57" s="7" t="s">
        <v>99</v>
      </c>
      <c r="B57" s="18" t="s">
        <v>100</v>
      </c>
      <c r="C57" s="9">
        <f aca="true" t="shared" si="22" ref="C57:J57">SUM(C58+C61)</f>
        <v>63800</v>
      </c>
      <c r="D57" s="9">
        <f t="shared" si="22"/>
        <v>0</v>
      </c>
      <c r="E57" s="9">
        <f t="shared" si="22"/>
        <v>0</v>
      </c>
      <c r="F57" s="9">
        <f t="shared" si="22"/>
        <v>63800</v>
      </c>
      <c r="G57" s="9">
        <f t="shared" si="22"/>
        <v>60375.8</v>
      </c>
      <c r="H57" s="9">
        <f t="shared" si="22"/>
        <v>0</v>
      </c>
      <c r="I57" s="9">
        <f t="shared" si="22"/>
        <v>0</v>
      </c>
      <c r="J57" s="10">
        <f t="shared" si="22"/>
        <v>60375.8</v>
      </c>
      <c r="K57" s="11">
        <f t="shared" si="1"/>
        <v>94.63291536050157</v>
      </c>
    </row>
    <row r="58" spans="1:11" ht="31.5" customHeight="1" outlineLevel="2">
      <c r="A58" s="7" t="s">
        <v>101</v>
      </c>
      <c r="B58" s="18" t="s">
        <v>102</v>
      </c>
      <c r="C58" s="9">
        <f aca="true" t="shared" si="23" ref="C58:J59">SUM(C59)</f>
        <v>10386</v>
      </c>
      <c r="D58" s="9">
        <f t="shared" si="23"/>
        <v>0</v>
      </c>
      <c r="E58" s="9">
        <f t="shared" si="23"/>
        <v>0</v>
      </c>
      <c r="F58" s="9">
        <f t="shared" si="23"/>
        <v>10386</v>
      </c>
      <c r="G58" s="9">
        <f t="shared" si="23"/>
        <v>10386</v>
      </c>
      <c r="H58" s="9">
        <f t="shared" si="23"/>
        <v>0</v>
      </c>
      <c r="I58" s="9">
        <f t="shared" si="23"/>
        <v>0</v>
      </c>
      <c r="J58" s="10">
        <f t="shared" si="23"/>
        <v>10386</v>
      </c>
      <c r="K58" s="11">
        <f t="shared" si="1"/>
        <v>100</v>
      </c>
    </row>
    <row r="59" spans="1:11" ht="32.25" customHeight="1" outlineLevel="4">
      <c r="A59" s="12" t="s">
        <v>103</v>
      </c>
      <c r="B59" s="19" t="s">
        <v>104</v>
      </c>
      <c r="C59" s="14">
        <f t="shared" si="23"/>
        <v>10386</v>
      </c>
      <c r="D59" s="14">
        <f t="shared" si="23"/>
        <v>0</v>
      </c>
      <c r="E59" s="14">
        <f t="shared" si="23"/>
        <v>0</v>
      </c>
      <c r="F59" s="14">
        <f t="shared" si="23"/>
        <v>10386</v>
      </c>
      <c r="G59" s="14">
        <f t="shared" si="23"/>
        <v>10386</v>
      </c>
      <c r="H59" s="14">
        <f t="shared" si="23"/>
        <v>0</v>
      </c>
      <c r="I59" s="14">
        <f t="shared" si="23"/>
        <v>0</v>
      </c>
      <c r="J59" s="15">
        <f t="shared" si="23"/>
        <v>10386</v>
      </c>
      <c r="K59" s="16">
        <f t="shared" si="1"/>
        <v>100</v>
      </c>
    </row>
    <row r="60" spans="1:11" ht="45" customHeight="1" outlineLevel="6">
      <c r="A60" s="12" t="s">
        <v>106</v>
      </c>
      <c r="B60" s="19" t="s">
        <v>105</v>
      </c>
      <c r="C60" s="14">
        <f>SUM(D60:F60)</f>
        <v>10386</v>
      </c>
      <c r="D60" s="14"/>
      <c r="E60" s="14"/>
      <c r="F60" s="14">
        <v>10386</v>
      </c>
      <c r="G60" s="14">
        <f>SUM(H60:J60)</f>
        <v>10386</v>
      </c>
      <c r="H60" s="14"/>
      <c r="I60" s="14"/>
      <c r="J60" s="14">
        <v>10386</v>
      </c>
      <c r="K60" s="16">
        <f t="shared" si="1"/>
        <v>100</v>
      </c>
    </row>
    <row r="61" spans="1:11" ht="49.5" customHeight="1" outlineLevel="2">
      <c r="A61" s="7" t="s">
        <v>107</v>
      </c>
      <c r="B61" s="18" t="s">
        <v>108</v>
      </c>
      <c r="C61" s="9">
        <f aca="true" t="shared" si="24" ref="C61:J62">SUM(C62)</f>
        <v>53414</v>
      </c>
      <c r="D61" s="9">
        <f t="shared" si="24"/>
        <v>0</v>
      </c>
      <c r="E61" s="9">
        <f t="shared" si="24"/>
        <v>0</v>
      </c>
      <c r="F61" s="9">
        <f t="shared" si="24"/>
        <v>53414</v>
      </c>
      <c r="G61" s="9">
        <f t="shared" si="24"/>
        <v>49989.8</v>
      </c>
      <c r="H61" s="9">
        <f t="shared" si="24"/>
        <v>0</v>
      </c>
      <c r="I61" s="9">
        <f t="shared" si="24"/>
        <v>0</v>
      </c>
      <c r="J61" s="10">
        <f t="shared" si="24"/>
        <v>49989.8</v>
      </c>
      <c r="K61" s="11">
        <f t="shared" si="1"/>
        <v>93.58932115175797</v>
      </c>
    </row>
    <row r="62" spans="1:11" ht="46.5" customHeight="1" outlineLevel="4">
      <c r="A62" s="12" t="s">
        <v>109</v>
      </c>
      <c r="B62" s="19" t="s">
        <v>110</v>
      </c>
      <c r="C62" s="14">
        <f t="shared" si="24"/>
        <v>53414</v>
      </c>
      <c r="D62" s="14">
        <f t="shared" si="24"/>
        <v>0</v>
      </c>
      <c r="E62" s="14">
        <f t="shared" si="24"/>
        <v>0</v>
      </c>
      <c r="F62" s="14">
        <f t="shared" si="24"/>
        <v>53414</v>
      </c>
      <c r="G62" s="14">
        <f t="shared" si="24"/>
        <v>49989.8</v>
      </c>
      <c r="H62" s="14">
        <f t="shared" si="24"/>
        <v>0</v>
      </c>
      <c r="I62" s="14">
        <f t="shared" si="24"/>
        <v>0</v>
      </c>
      <c r="J62" s="15">
        <f t="shared" si="24"/>
        <v>49989.8</v>
      </c>
      <c r="K62" s="16">
        <f t="shared" si="1"/>
        <v>93.58932115175797</v>
      </c>
    </row>
    <row r="63" spans="1:11" ht="45" customHeight="1" outlineLevel="6">
      <c r="A63" s="12" t="s">
        <v>112</v>
      </c>
      <c r="B63" s="19" t="s">
        <v>111</v>
      </c>
      <c r="C63" s="14">
        <f>SUM(D63:F63)</f>
        <v>53414</v>
      </c>
      <c r="D63" s="14"/>
      <c r="E63" s="14"/>
      <c r="F63" s="14">
        <v>53414</v>
      </c>
      <c r="G63" s="14">
        <f>SUM(H63:J63)</f>
        <v>49989.8</v>
      </c>
      <c r="H63" s="14"/>
      <c r="I63" s="14"/>
      <c r="J63" s="14">
        <v>49989.8</v>
      </c>
      <c r="K63" s="16">
        <f t="shared" si="1"/>
        <v>93.58932115175797</v>
      </c>
    </row>
    <row r="64" spans="1:11" ht="60.75" customHeight="1" outlineLevel="1">
      <c r="A64" s="7" t="s">
        <v>113</v>
      </c>
      <c r="B64" s="18" t="s">
        <v>114</v>
      </c>
      <c r="C64" s="9">
        <f aca="true" t="shared" si="25" ref="C64:J66">SUM(C65)</f>
        <v>1000000</v>
      </c>
      <c r="D64" s="9">
        <f t="shared" si="25"/>
        <v>1000000</v>
      </c>
      <c r="E64" s="9">
        <f t="shared" si="25"/>
        <v>0</v>
      </c>
      <c r="F64" s="9">
        <f t="shared" si="25"/>
        <v>0</v>
      </c>
      <c r="G64" s="9">
        <f t="shared" si="25"/>
        <v>1000000</v>
      </c>
      <c r="H64" s="9">
        <f t="shared" si="25"/>
        <v>1000000</v>
      </c>
      <c r="I64" s="9">
        <f t="shared" si="25"/>
        <v>0</v>
      </c>
      <c r="J64" s="10">
        <f t="shared" si="25"/>
        <v>0</v>
      </c>
      <c r="K64" s="11">
        <f t="shared" si="1"/>
        <v>100</v>
      </c>
    </row>
    <row r="65" spans="1:11" ht="46.5" customHeight="1" outlineLevel="2">
      <c r="A65" s="7" t="s">
        <v>115</v>
      </c>
      <c r="B65" s="18" t="s">
        <v>116</v>
      </c>
      <c r="C65" s="9">
        <f t="shared" si="25"/>
        <v>1000000</v>
      </c>
      <c r="D65" s="9">
        <f t="shared" si="25"/>
        <v>1000000</v>
      </c>
      <c r="E65" s="9">
        <f t="shared" si="25"/>
        <v>0</v>
      </c>
      <c r="F65" s="9">
        <f t="shared" si="25"/>
        <v>0</v>
      </c>
      <c r="G65" s="9">
        <f t="shared" si="25"/>
        <v>1000000</v>
      </c>
      <c r="H65" s="9">
        <f t="shared" si="25"/>
        <v>1000000</v>
      </c>
      <c r="I65" s="9">
        <f t="shared" si="25"/>
        <v>0</v>
      </c>
      <c r="J65" s="10">
        <f t="shared" si="25"/>
        <v>0</v>
      </c>
      <c r="K65" s="11">
        <f t="shared" si="1"/>
        <v>100</v>
      </c>
    </row>
    <row r="66" spans="1:11" ht="62.25" customHeight="1" outlineLevel="4">
      <c r="A66" s="12" t="s">
        <v>117</v>
      </c>
      <c r="B66" s="19" t="s">
        <v>118</v>
      </c>
      <c r="C66" s="14">
        <f t="shared" si="25"/>
        <v>1000000</v>
      </c>
      <c r="D66" s="14">
        <f t="shared" si="25"/>
        <v>1000000</v>
      </c>
      <c r="E66" s="14">
        <f t="shared" si="25"/>
        <v>0</v>
      </c>
      <c r="F66" s="14">
        <f t="shared" si="25"/>
        <v>0</v>
      </c>
      <c r="G66" s="14">
        <f t="shared" si="25"/>
        <v>1000000</v>
      </c>
      <c r="H66" s="14">
        <f t="shared" si="25"/>
        <v>1000000</v>
      </c>
      <c r="I66" s="14">
        <f t="shared" si="25"/>
        <v>0</v>
      </c>
      <c r="J66" s="15">
        <f t="shared" si="25"/>
        <v>0</v>
      </c>
      <c r="K66" s="16">
        <f t="shared" si="1"/>
        <v>100</v>
      </c>
    </row>
    <row r="67" spans="1:11" ht="64.5" customHeight="1" outlineLevel="6">
      <c r="A67" s="12" t="s">
        <v>120</v>
      </c>
      <c r="B67" s="19" t="s">
        <v>119</v>
      </c>
      <c r="C67" s="14">
        <f>SUM(D67:F67)</f>
        <v>1000000</v>
      </c>
      <c r="D67" s="14">
        <v>1000000</v>
      </c>
      <c r="E67" s="14"/>
      <c r="F67" s="14"/>
      <c r="G67" s="14">
        <f>SUM(H67:J67)</f>
        <v>1000000</v>
      </c>
      <c r="H67" s="14">
        <v>1000000</v>
      </c>
      <c r="I67" s="14"/>
      <c r="J67" s="15"/>
      <c r="K67" s="16">
        <f t="shared" si="1"/>
        <v>100</v>
      </c>
    </row>
    <row r="68" spans="1:11" ht="21.75" customHeight="1" outlineLevel="6">
      <c r="A68" s="28" t="s">
        <v>153</v>
      </c>
      <c r="B68" s="29"/>
      <c r="C68" s="9">
        <f aca="true" t="shared" si="26" ref="C68:J68">SUM(C7+C27+C41+C57+C64)</f>
        <v>61361887.61</v>
      </c>
      <c r="D68" s="9">
        <f t="shared" si="26"/>
        <v>1002900</v>
      </c>
      <c r="E68" s="9">
        <f t="shared" si="26"/>
        <v>37251575</v>
      </c>
      <c r="F68" s="9">
        <f t="shared" si="26"/>
        <v>23107412.61</v>
      </c>
      <c r="G68" s="9">
        <f t="shared" si="26"/>
        <v>21601479.62</v>
      </c>
      <c r="H68" s="9">
        <f t="shared" si="26"/>
        <v>1002900</v>
      </c>
      <c r="I68" s="9">
        <f t="shared" si="26"/>
        <v>914337</v>
      </c>
      <c r="J68" s="10">
        <f t="shared" si="26"/>
        <v>19684242.62</v>
      </c>
      <c r="K68" s="11">
        <f t="shared" si="1"/>
        <v>35.20341446679952</v>
      </c>
    </row>
    <row r="69" spans="1:11" ht="15.75" customHeight="1" outlineLevel="6">
      <c r="A69" s="20" t="s">
        <v>154</v>
      </c>
      <c r="B69" s="21"/>
      <c r="C69" s="9">
        <f>SUM(C68/C84)*100</f>
        <v>98.58588166470035</v>
      </c>
      <c r="D69" s="9">
        <f aca="true" t="shared" si="27" ref="D69:J69">SUM(D68/D84)*100</f>
        <v>86.70542719432856</v>
      </c>
      <c r="E69" s="9">
        <f t="shared" si="27"/>
        <v>100</v>
      </c>
      <c r="F69" s="9">
        <f t="shared" si="27"/>
        <v>96.95222326365342</v>
      </c>
      <c r="G69" s="9">
        <f t="shared" si="27"/>
        <v>96.3854520505793</v>
      </c>
      <c r="H69" s="9">
        <f t="shared" si="27"/>
        <v>86.70542719432856</v>
      </c>
      <c r="I69" s="9">
        <f t="shared" si="27"/>
        <v>100</v>
      </c>
      <c r="J69" s="9">
        <f t="shared" si="27"/>
        <v>96.77343222450658</v>
      </c>
      <c r="K69" s="11"/>
    </row>
    <row r="70" spans="1:11" ht="61.5" customHeight="1" hidden="1" outlineLevel="1">
      <c r="A70" s="7" t="s">
        <v>121</v>
      </c>
      <c r="B70" s="18" t="s">
        <v>122</v>
      </c>
      <c r="C70" s="9">
        <f aca="true" t="shared" si="28" ref="C70:J70">SUM(C71)</f>
        <v>710146.1699999999</v>
      </c>
      <c r="D70" s="9">
        <f t="shared" si="28"/>
        <v>0</v>
      </c>
      <c r="E70" s="9">
        <f t="shared" si="28"/>
        <v>0</v>
      </c>
      <c r="F70" s="9">
        <f t="shared" si="28"/>
        <v>710146.1699999999</v>
      </c>
      <c r="G70" s="9">
        <f t="shared" si="28"/>
        <v>640046.1699999999</v>
      </c>
      <c r="H70" s="9">
        <f t="shared" si="28"/>
        <v>0</v>
      </c>
      <c r="I70" s="9">
        <f t="shared" si="28"/>
        <v>0</v>
      </c>
      <c r="J70" s="10">
        <f t="shared" si="28"/>
        <v>640046.1699999999</v>
      </c>
      <c r="K70" s="11">
        <f aca="true" t="shared" si="29" ref="K70:K84">SUM(G70/C70)*100</f>
        <v>90.12879278078765</v>
      </c>
    </row>
    <row r="71" spans="1:11" ht="15" customHeight="1" hidden="1" outlineLevel="2">
      <c r="A71" s="7" t="s">
        <v>123</v>
      </c>
      <c r="B71" s="18" t="s">
        <v>124</v>
      </c>
      <c r="C71" s="9">
        <f aca="true" t="shared" si="30" ref="C71:J71">SUM(C72:C75)</f>
        <v>710146.1699999999</v>
      </c>
      <c r="D71" s="9">
        <f t="shared" si="30"/>
        <v>0</v>
      </c>
      <c r="E71" s="9">
        <f t="shared" si="30"/>
        <v>0</v>
      </c>
      <c r="F71" s="9">
        <f t="shared" si="30"/>
        <v>710146.1699999999</v>
      </c>
      <c r="G71" s="9">
        <f t="shared" si="30"/>
        <v>640046.1699999999</v>
      </c>
      <c r="H71" s="9">
        <f t="shared" si="30"/>
        <v>0</v>
      </c>
      <c r="I71" s="9">
        <f t="shared" si="30"/>
        <v>0</v>
      </c>
      <c r="J71" s="10">
        <f t="shared" si="30"/>
        <v>640046.1699999999</v>
      </c>
      <c r="K71" s="11">
        <f t="shared" si="29"/>
        <v>90.12879278078765</v>
      </c>
    </row>
    <row r="72" spans="1:11" ht="303.75" customHeight="1" hidden="1" outlineLevel="5">
      <c r="A72" s="12" t="s">
        <v>155</v>
      </c>
      <c r="B72" s="19" t="s">
        <v>125</v>
      </c>
      <c r="C72" s="14">
        <f>SUM(D72:F72)</f>
        <v>46146.17</v>
      </c>
      <c r="D72" s="14"/>
      <c r="E72" s="14"/>
      <c r="F72" s="14">
        <v>46146.17</v>
      </c>
      <c r="G72" s="14">
        <f>SUM(H72:J72)</f>
        <v>46146.17</v>
      </c>
      <c r="H72" s="14"/>
      <c r="I72" s="14"/>
      <c r="J72" s="15">
        <v>46146.17</v>
      </c>
      <c r="K72" s="16">
        <f t="shared" si="29"/>
        <v>100</v>
      </c>
    </row>
    <row r="73" spans="1:11" ht="48.75" customHeight="1" hidden="1" outlineLevel="5">
      <c r="A73" s="22" t="s">
        <v>126</v>
      </c>
      <c r="B73" s="19" t="s">
        <v>127</v>
      </c>
      <c r="C73" s="14">
        <f>SUM(D73:F73)</f>
        <v>70000</v>
      </c>
      <c r="D73" s="14"/>
      <c r="E73" s="14"/>
      <c r="F73" s="14">
        <v>70000</v>
      </c>
      <c r="G73" s="14">
        <f>SUM(H73:J73)</f>
        <v>43900</v>
      </c>
      <c r="H73" s="14"/>
      <c r="I73" s="14"/>
      <c r="J73" s="15">
        <v>43900</v>
      </c>
      <c r="K73" s="16">
        <f t="shared" si="29"/>
        <v>62.71428571428571</v>
      </c>
    </row>
    <row r="74" spans="1:11" ht="34.5" customHeight="1" hidden="1" outlineLevel="5">
      <c r="A74" s="22" t="s">
        <v>158</v>
      </c>
      <c r="B74" s="19" t="s">
        <v>128</v>
      </c>
      <c r="C74" s="14">
        <f>SUM(D74:F74)</f>
        <v>400000</v>
      </c>
      <c r="D74" s="14"/>
      <c r="E74" s="14"/>
      <c r="F74" s="14">
        <v>400000</v>
      </c>
      <c r="G74" s="14">
        <f>SUM(H74:J74)</f>
        <v>400000</v>
      </c>
      <c r="H74" s="14"/>
      <c r="I74" s="14"/>
      <c r="J74" s="15">
        <v>400000</v>
      </c>
      <c r="K74" s="16">
        <f t="shared" si="29"/>
        <v>100</v>
      </c>
    </row>
    <row r="75" spans="1:11" ht="48" customHeight="1" hidden="1" outlineLevel="6">
      <c r="A75" s="12" t="s">
        <v>130</v>
      </c>
      <c r="B75" s="19" t="s">
        <v>129</v>
      </c>
      <c r="C75" s="14">
        <f>SUM(D75:F75)</f>
        <v>194000</v>
      </c>
      <c r="D75" s="14"/>
      <c r="E75" s="14"/>
      <c r="F75" s="14">
        <v>194000</v>
      </c>
      <c r="G75" s="14">
        <f>SUM(H75:J75)</f>
        <v>150000</v>
      </c>
      <c r="H75" s="14"/>
      <c r="I75" s="14"/>
      <c r="J75" s="14">
        <v>150000</v>
      </c>
      <c r="K75" s="16">
        <f t="shared" si="29"/>
        <v>77.31958762886599</v>
      </c>
    </row>
    <row r="76" spans="1:11" ht="75" customHeight="1" hidden="1" outlineLevel="1">
      <c r="A76" s="7" t="s">
        <v>131</v>
      </c>
      <c r="B76" s="18" t="s">
        <v>132</v>
      </c>
      <c r="C76" s="9">
        <f aca="true" t="shared" si="31" ref="C76:J77">SUM(C77)</f>
        <v>2175</v>
      </c>
      <c r="D76" s="9">
        <f t="shared" si="31"/>
        <v>2175</v>
      </c>
      <c r="E76" s="9">
        <f t="shared" si="31"/>
        <v>0</v>
      </c>
      <c r="F76" s="9">
        <f t="shared" si="31"/>
        <v>0</v>
      </c>
      <c r="G76" s="9">
        <f t="shared" si="31"/>
        <v>2175</v>
      </c>
      <c r="H76" s="9">
        <f t="shared" si="31"/>
        <v>2175</v>
      </c>
      <c r="I76" s="9">
        <f t="shared" si="31"/>
        <v>0</v>
      </c>
      <c r="J76" s="10">
        <f t="shared" si="31"/>
        <v>0</v>
      </c>
      <c r="K76" s="11">
        <f t="shared" si="29"/>
        <v>100</v>
      </c>
    </row>
    <row r="77" spans="1:11" ht="15" customHeight="1" hidden="1" outlineLevel="2">
      <c r="A77" s="7" t="s">
        <v>123</v>
      </c>
      <c r="B77" s="18" t="s">
        <v>133</v>
      </c>
      <c r="C77" s="9">
        <f t="shared" si="31"/>
        <v>2175</v>
      </c>
      <c r="D77" s="9">
        <f t="shared" si="31"/>
        <v>2175</v>
      </c>
      <c r="E77" s="9">
        <f t="shared" si="31"/>
        <v>0</v>
      </c>
      <c r="F77" s="9">
        <f t="shared" si="31"/>
        <v>0</v>
      </c>
      <c r="G77" s="9">
        <f t="shared" si="31"/>
        <v>2175</v>
      </c>
      <c r="H77" s="9">
        <f t="shared" si="31"/>
        <v>2175</v>
      </c>
      <c r="I77" s="9">
        <f t="shared" si="31"/>
        <v>0</v>
      </c>
      <c r="J77" s="10">
        <f t="shared" si="31"/>
        <v>0</v>
      </c>
      <c r="K77" s="11">
        <f t="shared" si="29"/>
        <v>100</v>
      </c>
    </row>
    <row r="78" spans="1:11" ht="49.5" customHeight="1" hidden="1" outlineLevel="6">
      <c r="A78" s="12" t="s">
        <v>135</v>
      </c>
      <c r="B78" s="19" t="s">
        <v>134</v>
      </c>
      <c r="C78" s="14">
        <f>SUM(D78:F78)</f>
        <v>2175</v>
      </c>
      <c r="D78" s="14">
        <v>2175</v>
      </c>
      <c r="E78" s="14"/>
      <c r="F78" s="14"/>
      <c r="G78" s="14">
        <f>SUM(H78:J78)</f>
        <v>2175</v>
      </c>
      <c r="H78" s="14">
        <v>2175</v>
      </c>
      <c r="I78" s="14"/>
      <c r="J78" s="15"/>
      <c r="K78" s="16">
        <f t="shared" si="29"/>
        <v>100</v>
      </c>
    </row>
    <row r="79" spans="1:11" ht="61.5" customHeight="1" hidden="1" outlineLevel="1">
      <c r="A79" s="7" t="s">
        <v>136</v>
      </c>
      <c r="B79" s="18" t="s">
        <v>137</v>
      </c>
      <c r="C79" s="9">
        <f aca="true" t="shared" si="32" ref="C79:J79">SUM(C80)</f>
        <v>167855.27</v>
      </c>
      <c r="D79" s="9">
        <f t="shared" si="32"/>
        <v>151600</v>
      </c>
      <c r="E79" s="9">
        <f t="shared" si="32"/>
        <v>0</v>
      </c>
      <c r="F79" s="9">
        <f t="shared" si="32"/>
        <v>16255.27</v>
      </c>
      <c r="G79" s="9">
        <f t="shared" si="32"/>
        <v>167855.27</v>
      </c>
      <c r="H79" s="9">
        <f t="shared" si="32"/>
        <v>151600</v>
      </c>
      <c r="I79" s="9">
        <f t="shared" si="32"/>
        <v>0</v>
      </c>
      <c r="J79" s="10">
        <f t="shared" si="32"/>
        <v>16255.27</v>
      </c>
      <c r="K79" s="11">
        <f t="shared" si="29"/>
        <v>100</v>
      </c>
    </row>
    <row r="80" spans="1:11" ht="15" customHeight="1" hidden="1" outlineLevel="2">
      <c r="A80" s="7" t="s">
        <v>123</v>
      </c>
      <c r="B80" s="18" t="s">
        <v>138</v>
      </c>
      <c r="C80" s="9">
        <f aca="true" t="shared" si="33" ref="C80:J80">SUM(C81:C82)</f>
        <v>167855.27</v>
      </c>
      <c r="D80" s="9">
        <f t="shared" si="33"/>
        <v>151600</v>
      </c>
      <c r="E80" s="9">
        <f t="shared" si="33"/>
        <v>0</v>
      </c>
      <c r="F80" s="9">
        <f t="shared" si="33"/>
        <v>16255.27</v>
      </c>
      <c r="G80" s="9">
        <f t="shared" si="33"/>
        <v>167855.27</v>
      </c>
      <c r="H80" s="9">
        <f t="shared" si="33"/>
        <v>151600</v>
      </c>
      <c r="I80" s="9">
        <f t="shared" si="33"/>
        <v>0</v>
      </c>
      <c r="J80" s="10">
        <f t="shared" si="33"/>
        <v>16255.27</v>
      </c>
      <c r="K80" s="11">
        <f t="shared" si="29"/>
        <v>100</v>
      </c>
    </row>
    <row r="81" spans="1:11" ht="61.5" customHeight="1" hidden="1" outlineLevel="5">
      <c r="A81" s="12" t="s">
        <v>139</v>
      </c>
      <c r="B81" s="19" t="s">
        <v>140</v>
      </c>
      <c r="C81" s="14">
        <f>SUM(D81:F81)</f>
        <v>16255.27</v>
      </c>
      <c r="D81" s="14"/>
      <c r="E81" s="14"/>
      <c r="F81" s="14">
        <v>16255.27</v>
      </c>
      <c r="G81" s="14">
        <f>SUM(H81:J81)</f>
        <v>16255.27</v>
      </c>
      <c r="H81" s="14"/>
      <c r="I81" s="14"/>
      <c r="J81" s="15">
        <v>16255.27</v>
      </c>
      <c r="K81" s="16">
        <f t="shared" si="29"/>
        <v>100</v>
      </c>
    </row>
    <row r="82" spans="1:11" ht="44.25" customHeight="1" hidden="1" outlineLevel="6">
      <c r="A82" s="12" t="s">
        <v>142</v>
      </c>
      <c r="B82" s="19" t="s">
        <v>141</v>
      </c>
      <c r="C82" s="14">
        <f>SUM(D82:F82)</f>
        <v>151600</v>
      </c>
      <c r="D82" s="14">
        <v>151600</v>
      </c>
      <c r="E82" s="14"/>
      <c r="F82" s="14"/>
      <c r="G82" s="14">
        <f>SUM(H82:J82)</f>
        <v>151600</v>
      </c>
      <c r="H82" s="14">
        <v>151600</v>
      </c>
      <c r="I82" s="14"/>
      <c r="J82" s="15"/>
      <c r="K82" s="16">
        <f t="shared" si="29"/>
        <v>100</v>
      </c>
    </row>
    <row r="83" spans="1:11" ht="29.25" customHeight="1" hidden="1" outlineLevel="6">
      <c r="A83" s="23" t="s">
        <v>156</v>
      </c>
      <c r="B83" s="19"/>
      <c r="C83" s="9">
        <f aca="true" t="shared" si="34" ref="C83:J83">SUM(C70+C76+C79)</f>
        <v>880176.44</v>
      </c>
      <c r="D83" s="9">
        <f t="shared" si="34"/>
        <v>153775</v>
      </c>
      <c r="E83" s="9">
        <f t="shared" si="34"/>
        <v>0</v>
      </c>
      <c r="F83" s="9">
        <f t="shared" si="34"/>
        <v>726401.44</v>
      </c>
      <c r="G83" s="9">
        <f t="shared" si="34"/>
        <v>810076.44</v>
      </c>
      <c r="H83" s="9">
        <f t="shared" si="34"/>
        <v>153775</v>
      </c>
      <c r="I83" s="9">
        <f t="shared" si="34"/>
        <v>0</v>
      </c>
      <c r="J83" s="10">
        <f t="shared" si="34"/>
        <v>656301.44</v>
      </c>
      <c r="K83" s="11">
        <f t="shared" si="29"/>
        <v>92.0356877536963</v>
      </c>
    </row>
    <row r="84" spans="1:11" ht="18.75" customHeight="1" hidden="1">
      <c r="A84" s="30" t="s">
        <v>143</v>
      </c>
      <c r="B84" s="31"/>
      <c r="C84" s="24">
        <f aca="true" t="shared" si="35" ref="C84:J84">SUM(C68+C83)</f>
        <v>62242064.05</v>
      </c>
      <c r="D84" s="24">
        <f t="shared" si="35"/>
        <v>1156675</v>
      </c>
      <c r="E84" s="24">
        <f t="shared" si="35"/>
        <v>37251575</v>
      </c>
      <c r="F84" s="24">
        <f t="shared" si="35"/>
        <v>23833814.05</v>
      </c>
      <c r="G84" s="24">
        <f t="shared" si="35"/>
        <v>22411556.060000002</v>
      </c>
      <c r="H84" s="24">
        <f t="shared" si="35"/>
        <v>1156675</v>
      </c>
      <c r="I84" s="24">
        <f t="shared" si="35"/>
        <v>914337</v>
      </c>
      <c r="J84" s="25">
        <f t="shared" si="35"/>
        <v>20340544.060000002</v>
      </c>
      <c r="K84" s="11">
        <f t="shared" si="29"/>
        <v>36.007090063717136</v>
      </c>
    </row>
    <row r="85" spans="1:11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5"/>
    </row>
    <row r="86" spans="1:10" ht="15" customHeight="1">
      <c r="A86" s="32"/>
      <c r="B86" s="33"/>
      <c r="C86" s="27"/>
      <c r="D86" s="27"/>
      <c r="E86" s="27"/>
      <c r="F86" s="27"/>
      <c r="G86" s="27"/>
      <c r="H86" s="27"/>
      <c r="I86" s="27"/>
      <c r="J86" s="27"/>
    </row>
  </sheetData>
  <sheetProtection/>
  <mergeCells count="13">
    <mergeCell ref="G5:G6"/>
    <mergeCell ref="H5:J5"/>
    <mergeCell ref="K5:K6"/>
    <mergeCell ref="A68:B68"/>
    <mergeCell ref="A84:B84"/>
    <mergeCell ref="A86:B86"/>
    <mergeCell ref="A1:K1"/>
    <mergeCell ref="A2:K2"/>
    <mergeCell ref="A4:F4"/>
    <mergeCell ref="A5:A6"/>
    <mergeCell ref="B5:B6"/>
    <mergeCell ref="C5:C6"/>
    <mergeCell ref="D5:F5"/>
  </mergeCells>
  <printOptions/>
  <pageMargins left="0.5905511811023623" right="0.1968503937007874" top="0.3937007874015748" bottom="0.1968503937007874" header="0.1968503937007874" footer="0"/>
  <pageSetup errors="blank" fitToHeight="2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2017-01-13T06:24:24Z</cp:lastPrinted>
  <dcterms:created xsi:type="dcterms:W3CDTF">2017-01-13T04:38:05Z</dcterms:created>
  <dcterms:modified xsi:type="dcterms:W3CDTF">2017-01-13T06:52:38Z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C__Documents and Settings_Fin3_Local Settings_Application Data_Кейсистемс_Бюджет-КС_ReportManager_sqr_info_isp_budg_2016_27.xls</vt:lpwstr>
  </property>
</Properties>
</file>