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2018-2020" sheetId="1" r:id="rId1"/>
  </sheets>
  <definedNames>
    <definedName name="_xlnm.Print_Titles" localSheetId="0">'2018-2020'!$6:$7</definedName>
  </definedNames>
  <calcPr fullCalcOnLoad="1"/>
</workbook>
</file>

<file path=xl/sharedStrings.xml><?xml version="1.0" encoding="utf-8"?>
<sst xmlns="http://schemas.openxmlformats.org/spreadsheetml/2006/main" count="209" uniqueCount="196">
  <si>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</si>
  <si>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</si>
  <si>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</si>
  <si>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   Основное мероприятие "Обеспечение эффективной работы муниципальных учреждений культур"</t>
  </si>
  <si>
    <t>0110100000</t>
  </si>
  <si>
    <t>0110100201</t>
  </si>
  <si>
    <t xml:space="preserve">              Обеспечение деятельности муниципальных учреждений культуры (учреждения клубного типа)</t>
  </si>
  <si>
    <t>01101S0340</t>
  </si>
  <si>
    <t xml:space="preserve">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</si>
  <si>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Подпрограмма "Организация библиотечного обслуживания населения"</t>
  </si>
  <si>
    <t>0120000000</t>
  </si>
  <si>
    <t xml:space="preserve">          Основное мероприятие "Обеспечение эффективной работы библиотечных учреждений"</t>
  </si>
  <si>
    <t>0120100000</t>
  </si>
  <si>
    <t>0120100203</t>
  </si>
  <si>
    <t xml:space="preserve">              Обеспечение деятельности муниципальных учреждений культуры (библиотеки)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</si>
  <si>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</si>
  <si>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</si>
  <si>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</si>
  <si>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</si>
  <si>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</si>
  <si>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>0140100301</t>
  </si>
  <si>
    <t xml:space="preserve">              Обеспечение деятельности муниципальных учреждений культуры</t>
  </si>
  <si>
    <t>0140102008</t>
  </si>
  <si>
    <t xml:space="preserve">              Проведение различных по форме и тематике культурно-массовых и спортивных мероприятий</t>
  </si>
  <si>
    <t>0140108805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</si>
  <si>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</si>
  <si>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0140108806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</si>
  <si>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</si>
  <si>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</si>
  <si>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</si>
  <si>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</si>
  <si>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</si>
  <si>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</si>
  <si>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>0210102011</t>
  </si>
  <si>
    <t xml:space="preserve">              Капитальный ремонт и ремонт автомобильных дорог общего пользования местного значения</t>
  </si>
  <si>
    <t>0210102012</t>
  </si>
  <si>
    <t xml:space="preserve">              Содержание автомобильных дорог общего пользования местного значения</t>
  </si>
  <si>
    <t xml:space="preserve"> 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</si>
  <si>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</si>
  <si>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</si>
  <si>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</si>
  <si>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>0220102013</t>
  </si>
  <si>
    <t xml:space="preserve">              Организация уличного освещения населенных пунктов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</si>
  <si>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</si>
  <si>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</si>
  <si>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</si>
  <si>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</si>
  <si>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>0230102015</t>
  </si>
  <si>
    <t xml:space="preserve">              Обеспечение мер противопожарной безопасности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</si>
  <si>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</si>
  <si>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</si>
  <si>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</si>
  <si>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</si>
  <si>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>0250102019</t>
  </si>
  <si>
    <t xml:space="preserve">              Прочие мероприятия по благоустройству и озеленению населенных пунктов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</si>
  <si>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</si>
  <si>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</si>
  <si>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поселения"</t>
  </si>
  <si>
    <t>0310000000</t>
  </si>
  <si>
    <t xml:space="preserve">          Основное мероприятие "Мероприятия по переселению граждан из аварийного жилищного фонда"</t>
  </si>
  <si>
    <t>0310100000</t>
  </si>
  <si>
    <t>0310102024</t>
  </si>
  <si>
    <t xml:space="preserve">  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</si>
  <si>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      Подпрограмма "Ремонт и содержание муниципального жилого фонда в Савинском городском поселении"</t>
  </si>
  <si>
    <t>0320000000</t>
  </si>
  <si>
    <t xml:space="preserve">          Основное мероприятие "Мероприятия по ремонту и содержанию муниципального жилого фонда"</t>
  </si>
  <si>
    <t>0320100000</t>
  </si>
  <si>
    <t>0320102025</t>
  </si>
  <si>
    <t xml:space="preserve">              Ремонт и содержание муниципального жилого фонда</t>
  </si>
  <si>
    <t>0320109001</t>
  </si>
  <si>
    <t xml:space="preserve">              Взносы на капитальный ремонт общего имущества многоквартирных домов за муниципальный жилой и нежилой фонд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</si>
  <si>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</si>
  <si>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</si>
  <si>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</si>
  <si>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</si>
  <si>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>0330102030</t>
  </si>
  <si>
    <t xml:space="preserve">              Организация обеспечения водоснабжения и водоотведения</t>
  </si>
  <si>
    <t>0330102031</t>
  </si>
  <si>
    <t xml:space="preserve">              Организация технического обслуживания и текущего ремонта систем газоснабжения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</si>
  <si>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</si>
  <si>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</si>
  <si>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>0330206001</t>
  </si>
  <si>
    <t xml:space="preserve">              Субсидии на возмещение убытков, возникающих при обеспечении жителей услугами бытового обслуживания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</si>
  <si>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</si>
  <si>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</si>
  <si>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</si>
  <si>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</si>
  <si>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</si>
  <si>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</si>
  <si>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>1110109004</t>
  </si>
  <si>
    <t xml:space="preserve">              Уплата членских взносов в Совет муниципальных образований Ивановской области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</si>
  <si>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</si>
  <si>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</si>
  <si>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</si>
  <si>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</si>
  <si>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</si>
  <si>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  Публикации в районных, региональных и республиканских средствах массовой информации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</si>
  <si>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</si>
  <si>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</si>
  <si>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</si>
  <si>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</si>
  <si>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</si>
  <si>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</si>
  <si>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Приобретение объектов недвижимого имущества в муниципальную собственность</t>
  </si>
  <si>
    <t>1210104002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</si>
  <si>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</si>
  <si>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</si>
  <si>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</si>
  <si>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</si>
  <si>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Кадастровые работы для осуществления кадастрового учета и изготовления технической документации</t>
  </si>
  <si>
    <t>1220102044</t>
  </si>
  <si>
    <t xml:space="preserve">  Непрограммные направления деятельности органов местного самоуправления Савинского городского поселения</t>
  </si>
  <si>
    <t>4000000000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</si>
  <si>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</si>
  <si>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</si>
  <si>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</si>
  <si>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</si>
  <si>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>4490051180</t>
  </si>
  <si>
    <t xml:space="preserve">              Осуществление первичного воинского учета на территориях, где отсутствуют военные комиссариаты</t>
  </si>
  <si>
    <t>Всего расходов:</t>
  </si>
  <si>
    <t>Целевая статья</t>
  </si>
  <si>
    <t>Наименование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</si>
  <si>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</si>
  <si>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</si>
  <si>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</si>
  <si>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</si>
  <si>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</si>
  <si>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ВСЕГО РАСХОДОВ ПО ПРОГРАММАМ:</t>
  </si>
  <si>
    <t>% в общей сумме расходов</t>
  </si>
  <si>
    <t>0110102001</t>
  </si>
  <si>
    <t>Проведение различных по форме и тематике культурно-массовых мероприятий</t>
  </si>
  <si>
    <t>0110180340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</si>
  <si>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</si>
  <si>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</si>
  <si>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>0120102003</t>
  </si>
  <si>
    <t>Муниципальная программа савинского городского поселения "Развитие экономического потенциала Савинского городского поселения"</t>
  </si>
  <si>
    <t>Подпрограмма "Развитие малого и среднего предпринимательства в Савинском городском поселении"</t>
  </si>
  <si>
    <t>0720000000</t>
  </si>
  <si>
    <t>0700000000</t>
  </si>
  <si>
    <t>4100000000</t>
  </si>
  <si>
    <t>4190000000</t>
  </si>
  <si>
    <t>Иные непрограмные мероприятия</t>
  </si>
  <si>
    <t>01201L5191</t>
  </si>
  <si>
    <t>01201R5191</t>
  </si>
  <si>
    <t>Комплектование книжных фондов библиотек муниципальных образований за счет местного бюджета</t>
  </si>
  <si>
    <t xml:space="preserve">Комплектование книжных фондов библиотек муниципальных образований </t>
  </si>
  <si>
    <t>07203L0641</t>
  </si>
  <si>
    <t xml:space="preserve">    Муниципальная программа Савинского городского поселения "Развитие культуры в Савинском городском поселение"</t>
  </si>
  <si>
    <t xml:space="preserve">    Муниципальная программа Савинского городского поселения "Благоустройство территории Савинского городского поселения"</t>
  </si>
  <si>
    <t>2018 год</t>
  </si>
  <si>
    <t>2019 год</t>
  </si>
  <si>
    <t>2020 год</t>
  </si>
  <si>
    <t>0150000000</t>
  </si>
  <si>
    <t>0150100000</t>
  </si>
  <si>
    <t>0150108817</t>
  </si>
  <si>
    <t xml:space="preserve">     Подпрограмма "Развитие событийного туризма на территории Савинского городского поселения"</t>
  </si>
  <si>
    <t xml:space="preserve">    Основное мероприятие "Разработка и реализация комплекса мероприятий, направленных на популизацию туристической привлекательности"</t>
  </si>
  <si>
    <t xml:space="preserve">        Осуществление полномочий по созданию условий для развития туризма</t>
  </si>
  <si>
    <t xml:space="preserve">        Муниципальная программа  Савинского городского поселения "Формирование современной городской среды на территории Савинского городского поселения" </t>
  </si>
  <si>
    <t>0400000000</t>
  </si>
  <si>
    <t xml:space="preserve">        Подпрограмма "Благоустройство дворовых и общественных территорий"</t>
  </si>
  <si>
    <t>0410000000</t>
  </si>
  <si>
    <t xml:space="preserve">       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</si>
  <si>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>0441010000</t>
  </si>
  <si>
    <t xml:space="preserve">        Благоустройство дворовых территорий многоквартирных домов поселка Савино</t>
  </si>
  <si>
    <t>0410102026</t>
  </si>
  <si>
    <t xml:space="preserve">        Благоустройство территорий общего пользования поселка Савино</t>
  </si>
  <si>
    <t>0410102027</t>
  </si>
  <si>
    <t>0720200000</t>
  </si>
  <si>
    <t xml:space="preserve">     Основное мероприятие "Поддержка начинающих субъектов малого и среднего предпринимательства"</t>
  </si>
  <si>
    <t>0720208815</t>
  </si>
  <si>
    <t xml:space="preserve">        Осуществление полномочий по созданию условий для развития малого и среднего предпринимательства</t>
  </si>
  <si>
    <t xml:space="preserve">          Основное мероприятие "Поддержка субъектов малого и среднего предпринимательства, приобретающих оборудование в лизинг"</t>
  </si>
  <si>
    <t>07203000000</t>
  </si>
  <si>
    <t xml:space="preserve">        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за счет средств местного бюджета</t>
  </si>
  <si>
    <t xml:space="preserve">    Муниципальная программа Савинского городского поселения "населения и территории Савинского городского поселения от чрезвычайных ситуаций, обеспечение пожарной безопасности и безопасности людей на водных объектах"</t>
  </si>
  <si>
    <t>1400000000</t>
  </si>
  <si>
    <t xml:space="preserve">      Подпрограмма "развитие и модернизация защиты населения от угроз чрезвычайных ситуаций и пожаров"</t>
  </si>
  <si>
    <t>1410000000</t>
  </si>
  <si>
    <t xml:space="preserve">          Основное мероприятие "Создание системы обеспечения вызова экстренных служб по единому номеру "112" на базе Единой дежурно-диспетчерской службы муниципального района"</t>
  </si>
  <si>
    <t>1410100000</t>
  </si>
  <si>
    <t xml:space="preserve">        Осуществление полномочий по организации и осуществлению мероприятий по территориальной обороне и гражданской обороне, защите населения и территории от чрезвычайных ситуаций природного и техногенного характера</t>
  </si>
  <si>
    <t>1410108816</t>
  </si>
  <si>
    <t xml:space="preserve">    Муниципальная программа Савинского городского поселения "Социальная поддержка граждан в Савинском городском поселении"</t>
  </si>
  <si>
    <t>1700000000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</si>
  <si>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</si>
  <si>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</si>
  <si>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</si>
  <si>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</si>
  <si>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</si>
  <si>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</si>
  <si>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 xml:space="preserve">       Непрограмные напрвления деятельности исполнительных органов местного самоуправления Савинского городского поселения</t>
  </si>
  <si>
    <t xml:space="preserve">        Осуществление полномочий в сфере профилактики правонарушений</t>
  </si>
  <si>
    <t>4190008814</t>
  </si>
  <si>
    <t>руб.</t>
  </si>
  <si>
    <t xml:space="preserve">Объем расходов на реализацию мероприятий муниципальных программ Савинского городского поселения на           2018-2020 годы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</si>
</sst>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#,##0.000"/>
    <numFmt numFmtId="174" formatCode="[$-FC19]d\ mmmm\ yyyy\ &quot;г.&quot;"/>
    <numFmt numFmtId="175" formatCode="0.0000"/>
    <numFmt numFmtId="176" formatCode="0.000"/>
    <numFmt numFmtId="177" formatCode="0.0"/>
    <numFmt numFmtId="178" formatCode="0.00000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0" fontId="35" fillId="20" borderId="0">
      <alignment shrinkToFit="1"/>
      <protection/>
    </xf>
    <xf numFmtId="0" fontId="37" fillId="0" borderId="3">
      <alignment horizontal="right"/>
      <protection/>
    </xf>
    <xf numFmtId="4" fontId="37" fillId="21" borderId="3">
      <alignment horizontal="right" vertical="top" shrinkToFit="1"/>
      <protection/>
    </xf>
    <xf numFmtId="4" fontId="37" fillId="22" borderId="3">
      <alignment horizontal="right" vertical="top" shrinkToFit="1"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49" fontId="35" fillId="0" borderId="2">
      <alignment horizontal="center" vertical="top" shrinkToFit="1"/>
      <protection/>
    </xf>
    <xf numFmtId="49" fontId="35" fillId="0" borderId="2">
      <alignment horizontal="center" vertical="top" shrinkToFit="1"/>
      <protection/>
    </xf>
    <xf numFmtId="49" fontId="35" fillId="0" borderId="2">
      <alignment horizontal="center" vertical="top" shrinkToFit="1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5" fillId="20" borderId="4">
      <alignment/>
      <protection/>
    </xf>
    <xf numFmtId="0" fontId="35" fillId="20" borderId="4">
      <alignment horizontal="center"/>
      <protection/>
    </xf>
    <xf numFmtId="4" fontId="37" fillId="0" borderId="2">
      <alignment horizontal="right" vertical="top" shrinkToFit="1"/>
      <protection/>
    </xf>
    <xf numFmtId="49" fontId="35" fillId="0" borderId="2">
      <alignment horizontal="left" vertical="top" wrapText="1" indent="2"/>
      <protection/>
    </xf>
    <xf numFmtId="4" fontId="35" fillId="0" borderId="2">
      <alignment horizontal="right" vertical="top" shrinkToFit="1"/>
      <protection/>
    </xf>
    <xf numFmtId="0" fontId="35" fillId="20" borderId="4">
      <alignment shrinkToFit="1"/>
      <protection/>
    </xf>
    <xf numFmtId="0" fontId="35" fillId="20" borderId="3">
      <alignment horizont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0" applyNumberFormat="1" applyProtection="1">
      <alignment/>
      <protection/>
    </xf>
    <xf numFmtId="4" fontId="53" fillId="36" borderId="14" xfId="63" applyNumberFormat="1" applyFont="1" applyFill="1" applyBorder="1" applyProtection="1">
      <alignment horizontal="right" vertical="top" shrinkToFit="1"/>
      <protection/>
    </xf>
    <xf numFmtId="0" fontId="0" fillId="0" borderId="14" xfId="0" applyBorder="1" applyAlignment="1" applyProtection="1">
      <alignment/>
      <protection locked="0"/>
    </xf>
    <xf numFmtId="0" fontId="4" fillId="0" borderId="14" xfId="0" applyFont="1" applyBorder="1" applyAlignment="1">
      <alignment horizontal="center" vertical="center" wrapText="1"/>
    </xf>
    <xf numFmtId="4" fontId="54" fillId="36" borderId="14" xfId="63" applyNumberFormat="1" applyFont="1" applyFill="1" applyBorder="1" applyProtection="1">
      <alignment horizontal="right" vertical="top" shrinkToFit="1"/>
      <protection/>
    </xf>
    <xf numFmtId="4" fontId="5" fillId="0" borderId="14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 vertical="top"/>
      <protection locked="0"/>
    </xf>
    <xf numFmtId="0" fontId="55" fillId="36" borderId="14" xfId="51" applyNumberFormat="1" applyFont="1" applyFill="1" applyBorder="1" applyAlignment="1" applyProtection="1">
      <alignment horizontal="justify" vertical="top" wrapText="1"/>
      <protection/>
    </xf>
    <xf numFmtId="49" fontId="54" fillId="36" borderId="14" xfId="60" applyNumberFormat="1" applyFont="1" applyFill="1" applyBorder="1" applyProtection="1">
      <alignment horizontal="center" vertical="top" shrinkToFit="1"/>
      <protection/>
    </xf>
    <xf numFmtId="0" fontId="56" fillId="36" borderId="14" xfId="51" applyNumberFormat="1" applyFont="1" applyFill="1" applyBorder="1" applyAlignment="1" applyProtection="1">
      <alignment horizontal="justify" vertical="top" wrapText="1"/>
      <protection/>
    </xf>
    <xf numFmtId="49" fontId="53" fillId="36" borderId="14" xfId="60" applyNumberFormat="1" applyFont="1" applyFill="1" applyBorder="1" applyProtection="1">
      <alignment horizontal="center" vertical="top" shrinkToFit="1"/>
      <protection/>
    </xf>
    <xf numFmtId="4" fontId="6" fillId="0" borderId="14" xfId="0" applyNumberFormat="1" applyFont="1" applyBorder="1" applyAlignment="1" applyProtection="1">
      <alignment vertical="top"/>
      <protection locked="0"/>
    </xf>
    <xf numFmtId="4" fontId="53" fillId="36" borderId="0" xfId="48" applyNumberFormat="1" applyFont="1" applyFill="1" applyBorder="1" applyProtection="1">
      <alignment horizontal="right" vertical="top" shrinkToFit="1"/>
      <protection/>
    </xf>
    <xf numFmtId="172" fontId="54" fillId="36" borderId="14" xfId="63" applyNumberFormat="1" applyFont="1" applyFill="1" applyBorder="1" applyProtection="1">
      <alignment horizontal="right" vertical="top" shrinkToFit="1"/>
      <protection/>
    </xf>
    <xf numFmtId="0" fontId="57" fillId="0" borderId="14" xfId="60" applyNumberFormat="1" applyFont="1" applyBorder="1" applyAlignment="1" applyProtection="1">
      <alignment horizontal="left"/>
      <protection locked="0"/>
    </xf>
    <xf numFmtId="0" fontId="57" fillId="0" borderId="14" xfId="60" applyNumberFormat="1" applyFont="1" applyBorder="1" applyAlignment="1">
      <alignment horizontal="left"/>
      <protection/>
    </xf>
    <xf numFmtId="0" fontId="53" fillId="0" borderId="2" xfId="51" applyNumberFormat="1" applyFont="1" applyAlignment="1" applyProtection="1">
      <alignment horizontal="justify" vertical="top" wrapText="1"/>
      <protection/>
    </xf>
    <xf numFmtId="0" fontId="53" fillId="0" borderId="2" xfId="59" applyNumberFormat="1" applyFont="1" applyAlignment="1" applyProtection="1">
      <alignment horizontal="justify" vertical="top" wrapText="1"/>
      <protection/>
    </xf>
    <xf numFmtId="0" fontId="54" fillId="0" borderId="2" xfId="59" applyNumberFormat="1" applyFont="1" applyAlignment="1" applyProtection="1">
      <alignment horizontal="justify" vertical="top" wrapText="1"/>
      <protection/>
    </xf>
    <xf numFmtId="49" fontId="53" fillId="0" borderId="2" xfId="60" applyNumberFormat="1" applyFont="1" applyProtection="1">
      <alignment horizontal="center" vertical="top" shrinkToFit="1"/>
      <protection/>
    </xf>
    <xf numFmtId="0" fontId="54" fillId="0" borderId="2" xfId="55" applyNumberFormat="1" applyFont="1" applyAlignment="1" applyProtection="1">
      <alignment horizontal="justify" vertical="top" wrapText="1"/>
      <protection/>
    </xf>
    <xf numFmtId="49" fontId="54" fillId="0" borderId="2" xfId="60" applyNumberFormat="1" applyFont="1" applyProtection="1">
      <alignment horizontal="center" vertical="top" shrinkToFit="1"/>
      <protection/>
    </xf>
    <xf numFmtId="0" fontId="54" fillId="0" borderId="2" xfId="54" applyNumberFormat="1" applyFont="1" applyAlignment="1" applyProtection="1">
      <alignment horizontal="justify" vertical="top" wrapText="1"/>
      <protection/>
    </xf>
    <xf numFmtId="0" fontId="54" fillId="0" borderId="2" xfId="52" applyNumberFormat="1" applyFont="1" applyAlignment="1" applyProtection="1">
      <alignment horizontal="justify" vertical="top" wrapText="1"/>
      <protection/>
    </xf>
    <xf numFmtId="0" fontId="54" fillId="0" borderId="2" xfId="53" applyNumberFormat="1" applyFont="1" applyAlignment="1" applyProtection="1">
      <alignment horizontal="justify" vertical="top" wrapText="1"/>
      <protection/>
    </xf>
    <xf numFmtId="0" fontId="53" fillId="0" borderId="2" xfId="57" applyNumberFormat="1" applyFont="1" applyAlignment="1" applyProtection="1">
      <alignment horizontal="justify" vertical="top" wrapText="1"/>
      <protection/>
    </xf>
    <xf numFmtId="49" fontId="53" fillId="0" borderId="2" xfId="62" applyNumberFormat="1" applyFont="1" applyProtection="1">
      <alignment horizontal="center" vertical="top" shrinkToFit="1"/>
      <protection/>
    </xf>
    <xf numFmtId="0" fontId="53" fillId="0" borderId="2" xfId="56" applyNumberFormat="1" applyFont="1" applyAlignment="1" applyProtection="1">
      <alignment horizontal="justify" vertical="top" wrapText="1"/>
      <protection/>
    </xf>
    <xf numFmtId="49" fontId="53" fillId="0" borderId="2" xfId="61" applyNumberFormat="1" applyFont="1" applyProtection="1">
      <alignment horizontal="center" vertical="top" shrinkToFit="1"/>
      <protection/>
    </xf>
    <xf numFmtId="49" fontId="54" fillId="0" borderId="2" xfId="61" applyNumberFormat="1" applyFont="1" applyProtection="1">
      <alignment horizontal="center" vertical="top" shrinkToFit="1"/>
      <protection/>
    </xf>
    <xf numFmtId="0" fontId="54" fillId="0" borderId="2" xfId="58" applyNumberFormat="1" applyFont="1" applyAlignment="1" applyProtection="1">
      <alignment horizontal="justify" vertical="top" wrapText="1"/>
      <protection/>
    </xf>
    <xf numFmtId="0" fontId="7" fillId="0" borderId="0" xfId="0" applyFont="1" applyAlignment="1" applyProtection="1">
      <alignment horizontal="right"/>
      <protection locked="0"/>
    </xf>
    <xf numFmtId="0" fontId="58" fillId="0" borderId="0" xfId="41" applyNumberFormat="1" applyFont="1" applyBorder="1" applyAlignment="1" applyProtection="1">
      <alignment horizontal="center" wrapText="1"/>
      <protection locked="0"/>
    </xf>
    <xf numFmtId="0" fontId="58" fillId="0" borderId="0" xfId="41" applyNumberFormat="1" applyFont="1" applyBorder="1" applyProtection="1">
      <alignment horizontal="center"/>
      <protection/>
    </xf>
    <xf numFmtId="0" fontId="58" fillId="0" borderId="0" xfId="41" applyFont="1" applyBorder="1">
      <alignment horizontal="center"/>
      <protection/>
    </xf>
    <xf numFmtId="0" fontId="36" fillId="0" borderId="0" xfId="41" applyNumberFormat="1" applyBorder="1" applyProtection="1">
      <alignment horizontal="center"/>
      <protection/>
    </xf>
    <xf numFmtId="0" fontId="36" fillId="0" borderId="0" xfId="41" applyBorder="1">
      <alignment horizontal="center"/>
      <protection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57" fillId="0" borderId="15" xfId="60" applyNumberFormat="1" applyFont="1" applyBorder="1" applyAlignment="1" applyProtection="1">
      <alignment horizontal="left"/>
      <protection locked="0"/>
    </xf>
    <xf numFmtId="0" fontId="57" fillId="0" borderId="16" xfId="60" applyNumberFormat="1" applyFont="1" applyBorder="1" applyAlignment="1" applyProtection="1">
      <alignment horizontal="left"/>
      <protection locked="0"/>
    </xf>
    <xf numFmtId="0" fontId="53" fillId="36" borderId="0" xfId="47" applyNumberFormat="1" applyFont="1" applyFill="1" applyBorder="1" applyProtection="1">
      <alignment horizontal="right"/>
      <protection/>
    </xf>
    <xf numFmtId="0" fontId="53" fillId="36" borderId="0" xfId="47" applyFont="1" applyFill="1" applyBorder="1">
      <alignment horizontal="right"/>
      <protection/>
    </xf>
    <xf numFmtId="0" fontId="53" fillId="0" borderId="17" xfId="44" applyNumberFormat="1" applyFont="1" applyBorder="1" applyAlignment="1" applyProtection="1">
      <alignment horizontal="center" vertical="center" wrapText="1"/>
      <protection/>
    </xf>
    <xf numFmtId="0" fontId="53" fillId="0" borderId="18" xfId="44" applyNumberFormat="1" applyFont="1" applyBorder="1" applyAlignment="1" applyProtection="1">
      <alignment horizontal="center" vertical="center" wrapText="1"/>
      <protection/>
    </xf>
    <xf numFmtId="0" fontId="53" fillId="0" borderId="19" xfId="44" applyNumberFormat="1" applyFont="1" applyBorder="1" applyAlignment="1" applyProtection="1">
      <alignment horizontal="center" vertical="center" wrapText="1"/>
      <protection/>
    </xf>
    <xf numFmtId="0" fontId="53" fillId="0" borderId="20" xfId="42" applyFont="1" applyBorder="1" applyAlignment="1">
      <alignment horizontal="center"/>
      <protection/>
    </xf>
    <xf numFmtId="0" fontId="53" fillId="0" borderId="21" xfId="42" applyFont="1" applyBorder="1" applyAlignment="1">
      <alignment horizontal="center"/>
      <protection/>
    </xf>
    <xf numFmtId="0" fontId="53" fillId="0" borderId="22" xfId="42" applyFont="1" applyBorder="1" applyAlignment="1">
      <alignment horizont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4 10" xfId="52"/>
    <cellStyle name="xl34 11" xfId="53"/>
    <cellStyle name="xl34 12" xfId="54"/>
    <cellStyle name="xl34 13" xfId="55"/>
    <cellStyle name="xl34 4" xfId="56"/>
    <cellStyle name="xl34 7" xfId="57"/>
    <cellStyle name="xl34 8" xfId="58"/>
    <cellStyle name="xl34 9" xfId="59"/>
    <cellStyle name="xl35" xfId="60"/>
    <cellStyle name="xl35 10" xfId="61"/>
    <cellStyle name="xl35 8" xfId="62"/>
    <cellStyle name="xl36" xfId="63"/>
    <cellStyle name="xl37" xfId="64"/>
    <cellStyle name="xl38" xfId="65"/>
    <cellStyle name="xl39" xfId="66"/>
    <cellStyle name="xl40" xfId="67"/>
    <cellStyle name="xl41" xfId="68"/>
    <cellStyle name="xl42" xfId="69"/>
    <cellStyle name="xl43" xfId="70"/>
    <cellStyle name="xl44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N103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J2"/>
    </sheetView>
  </sheetViews>
  <sheetFormatPr defaultColWidth="9.140625" defaultRowHeight="15" outlineLevelRow="6"/>
  <cols>
    <col min="1" max="1" width="40.00390625" style="1" customWidth="1"/>
    <col min="2" max="2" width="10.7109375" style="1" customWidth="1"/>
    <col min="3" max="3" width="11.7109375" style="1" customWidth="1"/>
    <col min="4" max="4" width="12.8515625" style="1" customWidth="1"/>
    <col min="5" max="5" width="11.7109375" style="1" customWidth="1"/>
    <col min="6" max="6" width="12.421875" style="1" customWidth="1"/>
    <col min="7" max="7" width="13.8515625" style="1" customWidth="1"/>
    <col min="8" max="8" width="14.140625" style="1" customWidth="1"/>
    <col min="9" max="9" width="12.00390625" style="1" customWidth="1"/>
    <col min="10" max="10" width="12.57421875" style="1" customWidth="1"/>
    <col min="11" max="11" width="11.7109375" style="1" customWidth="1"/>
    <col min="12" max="12" width="12.8515625" style="1" customWidth="1"/>
    <col min="13" max="13" width="11.7109375" style="1" customWidth="1"/>
    <col min="14" max="14" width="12.421875" style="1" customWidth="1"/>
    <col min="15" max="16384" width="9.140625" style="1" customWidth="1"/>
  </cols>
  <sheetData>
    <row r="2" spans="1:10" ht="67.5" customHeight="1">
      <c r="A2" s="34" t="s">
        <v>195</v>
      </c>
      <c r="B2" s="34"/>
      <c r="C2" s="34"/>
      <c r="D2" s="34"/>
      <c r="E2" s="34"/>
      <c r="F2" s="34"/>
      <c r="G2" s="34"/>
      <c r="H2" s="34"/>
      <c r="I2" s="34"/>
      <c r="J2" s="34"/>
    </row>
    <row r="3" spans="1:5" ht="15.75" customHeight="1">
      <c r="A3" s="35"/>
      <c r="B3" s="36"/>
      <c r="C3" s="36"/>
      <c r="D3" s="36"/>
      <c r="E3" s="36"/>
    </row>
    <row r="4" spans="1:14" ht="15.75" customHeight="1">
      <c r="A4" s="37"/>
      <c r="B4" s="38"/>
      <c r="C4" s="38"/>
      <c r="D4" s="38"/>
      <c r="E4" s="38"/>
      <c r="N4" s="33" t="s">
        <v>194</v>
      </c>
    </row>
    <row r="5" spans="1:14" ht="16.5" customHeight="1">
      <c r="A5" s="45" t="s">
        <v>121</v>
      </c>
      <c r="B5" s="45" t="s">
        <v>120</v>
      </c>
      <c r="C5" s="48" t="s">
        <v>149</v>
      </c>
      <c r="D5" s="49"/>
      <c r="E5" s="49"/>
      <c r="F5" s="50"/>
      <c r="G5" s="48" t="s">
        <v>150</v>
      </c>
      <c r="H5" s="49"/>
      <c r="I5" s="49"/>
      <c r="J5" s="50"/>
      <c r="K5" s="48" t="s">
        <v>151</v>
      </c>
      <c r="L5" s="49"/>
      <c r="M5" s="49"/>
      <c r="N5" s="50"/>
    </row>
    <row r="6" spans="1:14" ht="24" customHeight="1">
      <c r="A6" s="46"/>
      <c r="B6" s="46"/>
      <c r="C6" s="39" t="s">
        <v>122</v>
      </c>
      <c r="D6" s="39" t="s">
        <v>123</v>
      </c>
      <c r="E6" s="39"/>
      <c r="F6" s="39"/>
      <c r="G6" s="39" t="s">
        <v>122</v>
      </c>
      <c r="H6" s="40" t="s">
        <v>123</v>
      </c>
      <c r="I6" s="40"/>
      <c r="J6" s="40"/>
      <c r="K6" s="39" t="s">
        <v>122</v>
      </c>
      <c r="L6" s="39" t="s">
        <v>123</v>
      </c>
      <c r="M6" s="39"/>
      <c r="N6" s="39"/>
    </row>
    <row r="7" spans="1:14" ht="42.75" customHeight="1">
      <c r="A7" s="47"/>
      <c r="B7" s="47"/>
      <c r="C7" s="39"/>
      <c r="D7" s="5" t="s">
        <v>124</v>
      </c>
      <c r="E7" s="5" t="s">
        <v>125</v>
      </c>
      <c r="F7" s="5" t="s">
        <v>126</v>
      </c>
      <c r="G7" s="39"/>
      <c r="H7" s="5" t="s">
        <v>124</v>
      </c>
      <c r="I7" s="5" t="s">
        <v>125</v>
      </c>
      <c r="J7" s="5" t="s">
        <v>126</v>
      </c>
      <c r="K7" s="39"/>
      <c r="L7" s="5" t="s">
        <v>124</v>
      </c>
      <c r="M7" s="5" t="s">
        <v>125</v>
      </c>
      <c r="N7" s="5" t="s">
        <v>126</v>
      </c>
    </row>
    <row r="8" spans="1:14" ht="57" customHeight="1" outlineLevel="1">
      <c r="A8" s="11" t="s">
        <v>147</v>
      </c>
      <c r="B8" s="12" t="s">
        <v>0</v>
      </c>
      <c r="C8" s="3">
        <f aca="true" t="shared" si="0" ref="C8:N8">SUM(C9+C15+C23+C29)</f>
        <v>15032159</v>
      </c>
      <c r="D8" s="3">
        <f t="shared" si="0"/>
        <v>0</v>
      </c>
      <c r="E8" s="3">
        <f t="shared" si="0"/>
        <v>4895598</v>
      </c>
      <c r="F8" s="3">
        <f t="shared" si="0"/>
        <v>10136561</v>
      </c>
      <c r="G8" s="3">
        <f t="shared" si="0"/>
        <v>8857059</v>
      </c>
      <c r="H8" s="3">
        <f t="shared" si="0"/>
        <v>0</v>
      </c>
      <c r="I8" s="3">
        <f t="shared" si="0"/>
        <v>0</v>
      </c>
      <c r="J8" s="3">
        <f t="shared" si="0"/>
        <v>8857059</v>
      </c>
      <c r="K8" s="3">
        <f t="shared" si="0"/>
        <v>8870456</v>
      </c>
      <c r="L8" s="3">
        <f t="shared" si="0"/>
        <v>0</v>
      </c>
      <c r="M8" s="3">
        <f t="shared" si="0"/>
        <v>0</v>
      </c>
      <c r="N8" s="3">
        <f t="shared" si="0"/>
        <v>8870456</v>
      </c>
    </row>
    <row r="9" spans="1:14" ht="47.25" customHeight="1" outlineLevel="2">
      <c r="A9" s="11" t="s">
        <v>1</v>
      </c>
      <c r="B9" s="12" t="s">
        <v>2</v>
      </c>
      <c r="C9" s="3">
        <f aca="true" t="shared" si="1" ref="C9:N9">SUM(C10)</f>
        <v>9288315</v>
      </c>
      <c r="D9" s="3">
        <f t="shared" si="1"/>
        <v>0</v>
      </c>
      <c r="E9" s="3">
        <f t="shared" si="1"/>
        <v>3262523</v>
      </c>
      <c r="F9" s="3">
        <f t="shared" si="1"/>
        <v>6025792</v>
      </c>
      <c r="G9" s="3">
        <f t="shared" si="1"/>
        <v>5316333</v>
      </c>
      <c r="H9" s="3">
        <f t="shared" si="1"/>
        <v>0</v>
      </c>
      <c r="I9" s="3">
        <f t="shared" si="1"/>
        <v>0</v>
      </c>
      <c r="J9" s="3">
        <f t="shared" si="1"/>
        <v>5316333</v>
      </c>
      <c r="K9" s="3">
        <f t="shared" si="1"/>
        <v>5329730</v>
      </c>
      <c r="L9" s="3">
        <f t="shared" si="1"/>
        <v>0</v>
      </c>
      <c r="M9" s="3">
        <f t="shared" si="1"/>
        <v>0</v>
      </c>
      <c r="N9" s="3">
        <f t="shared" si="1"/>
        <v>5329730</v>
      </c>
    </row>
    <row r="10" spans="1:14" ht="56.25" customHeight="1" outlineLevel="4">
      <c r="A10" s="11" t="s">
        <v>3</v>
      </c>
      <c r="B10" s="12" t="s">
        <v>4</v>
      </c>
      <c r="C10" s="3">
        <f aca="true" t="shared" si="2" ref="C10:J10">SUM(C11:C14)</f>
        <v>9288315</v>
      </c>
      <c r="D10" s="3">
        <f t="shared" si="2"/>
        <v>0</v>
      </c>
      <c r="E10" s="3">
        <f t="shared" si="2"/>
        <v>3262523</v>
      </c>
      <c r="F10" s="3">
        <f t="shared" si="2"/>
        <v>6025792</v>
      </c>
      <c r="G10" s="3">
        <f t="shared" si="2"/>
        <v>5316333</v>
      </c>
      <c r="H10" s="3">
        <f t="shared" si="2"/>
        <v>0</v>
      </c>
      <c r="I10" s="3">
        <f t="shared" si="2"/>
        <v>0</v>
      </c>
      <c r="J10" s="3">
        <f t="shared" si="2"/>
        <v>5316333</v>
      </c>
      <c r="K10" s="3">
        <f>SUM(K11:K14)</f>
        <v>5329730</v>
      </c>
      <c r="L10" s="3">
        <f>SUM(L11:L14)</f>
        <v>0</v>
      </c>
      <c r="M10" s="3">
        <f>SUM(M11:M14)</f>
        <v>0</v>
      </c>
      <c r="N10" s="3">
        <f>SUM(N11:N14)</f>
        <v>5329730</v>
      </c>
    </row>
    <row r="11" spans="1:14" ht="42.75" customHeight="1" outlineLevel="6">
      <c r="A11" s="9" t="s">
        <v>6</v>
      </c>
      <c r="B11" s="10" t="s">
        <v>5</v>
      </c>
      <c r="C11" s="6">
        <f>SUM(D11:F11)</f>
        <v>5802176</v>
      </c>
      <c r="D11" s="6"/>
      <c r="E11" s="6"/>
      <c r="F11" s="6">
        <v>5802176</v>
      </c>
      <c r="G11" s="8">
        <f>SUM(H11:J11)</f>
        <v>5198333</v>
      </c>
      <c r="H11" s="4"/>
      <c r="I11" s="4"/>
      <c r="J11" s="8">
        <v>5198333</v>
      </c>
      <c r="K11" s="6">
        <f>SUM(L11:N11)</f>
        <v>5211730</v>
      </c>
      <c r="L11" s="6"/>
      <c r="M11" s="6"/>
      <c r="N11" s="6">
        <v>5211730</v>
      </c>
    </row>
    <row r="12" spans="1:14" ht="42.75" customHeight="1" outlineLevel="6">
      <c r="A12" s="9" t="s">
        <v>130</v>
      </c>
      <c r="B12" s="10" t="s">
        <v>129</v>
      </c>
      <c r="C12" s="6">
        <f>SUM(D12:F12)</f>
        <v>83000</v>
      </c>
      <c r="D12" s="6"/>
      <c r="E12" s="6"/>
      <c r="F12" s="6">
        <v>83000</v>
      </c>
      <c r="G12" s="8">
        <f>SUM(H12:J12)</f>
        <v>118000</v>
      </c>
      <c r="H12" s="4"/>
      <c r="I12" s="4"/>
      <c r="J12" s="8">
        <v>118000</v>
      </c>
      <c r="K12" s="6">
        <f>SUM(L12:N12)</f>
        <v>118000</v>
      </c>
      <c r="L12" s="6"/>
      <c r="M12" s="6"/>
      <c r="N12" s="6">
        <v>118000</v>
      </c>
    </row>
    <row r="13" spans="1:14" ht="93" customHeight="1" outlineLevel="6">
      <c r="A13" s="9" t="s">
        <v>132</v>
      </c>
      <c r="B13" s="10" t="s">
        <v>131</v>
      </c>
      <c r="C13" s="6">
        <f>SUM(D13:F13)</f>
        <v>3262523</v>
      </c>
      <c r="D13" s="6"/>
      <c r="E13" s="6">
        <v>3262523</v>
      </c>
      <c r="F13" s="6"/>
      <c r="G13" s="8">
        <f>SUM(H13:J13)</f>
        <v>0</v>
      </c>
      <c r="H13" s="4"/>
      <c r="I13" s="8"/>
      <c r="J13" s="8"/>
      <c r="K13" s="6">
        <f>SUM(L13:N13)</f>
        <v>0</v>
      </c>
      <c r="L13" s="6"/>
      <c r="M13" s="6"/>
      <c r="N13" s="6"/>
    </row>
    <row r="14" spans="1:14" ht="71.25" customHeight="1" outlineLevel="6">
      <c r="A14" s="9" t="s">
        <v>8</v>
      </c>
      <c r="B14" s="10" t="s">
        <v>7</v>
      </c>
      <c r="C14" s="6">
        <f>SUM(D14:F14)</f>
        <v>140616</v>
      </c>
      <c r="D14" s="6"/>
      <c r="E14" s="6"/>
      <c r="F14" s="6">
        <v>140616</v>
      </c>
      <c r="G14" s="8">
        <f>SUM(H14:J14)</f>
        <v>0</v>
      </c>
      <c r="H14" s="4"/>
      <c r="I14" s="4"/>
      <c r="J14" s="8"/>
      <c r="K14" s="6">
        <f>SUM(L14:N14)</f>
        <v>0</v>
      </c>
      <c r="L14" s="6"/>
      <c r="M14" s="6"/>
      <c r="N14" s="6"/>
    </row>
    <row r="15" spans="1:14" ht="42.75" customHeight="1" outlineLevel="2">
      <c r="A15" s="11" t="s">
        <v>9</v>
      </c>
      <c r="B15" s="12" t="s">
        <v>10</v>
      </c>
      <c r="C15" s="3">
        <f aca="true" t="shared" si="3" ref="C15:N15">SUM(C16)</f>
        <v>3879118</v>
      </c>
      <c r="D15" s="3">
        <f t="shared" si="3"/>
        <v>0</v>
      </c>
      <c r="E15" s="3">
        <f t="shared" si="3"/>
        <v>1633075</v>
      </c>
      <c r="F15" s="3">
        <f t="shared" si="3"/>
        <v>2246043</v>
      </c>
      <c r="G15" s="3">
        <f t="shared" si="3"/>
        <v>2131000</v>
      </c>
      <c r="H15" s="3">
        <f t="shared" si="3"/>
        <v>0</v>
      </c>
      <c r="I15" s="3">
        <f t="shared" si="3"/>
        <v>0</v>
      </c>
      <c r="J15" s="3">
        <f t="shared" si="3"/>
        <v>2131000</v>
      </c>
      <c r="K15" s="3">
        <f t="shared" si="3"/>
        <v>2131000</v>
      </c>
      <c r="L15" s="3">
        <f t="shared" si="3"/>
        <v>0</v>
      </c>
      <c r="M15" s="3">
        <f t="shared" si="3"/>
        <v>0</v>
      </c>
      <c r="N15" s="3">
        <f t="shared" si="3"/>
        <v>2131000</v>
      </c>
    </row>
    <row r="16" spans="1:14" ht="42.75" customHeight="1" outlineLevel="4">
      <c r="A16" s="11" t="s">
        <v>11</v>
      </c>
      <c r="B16" s="12" t="s">
        <v>12</v>
      </c>
      <c r="C16" s="3">
        <f aca="true" t="shared" si="4" ref="C16:J16">SUM(C17:C22)</f>
        <v>3879118</v>
      </c>
      <c r="D16" s="3">
        <f t="shared" si="4"/>
        <v>0</v>
      </c>
      <c r="E16" s="3">
        <f t="shared" si="4"/>
        <v>1633075</v>
      </c>
      <c r="F16" s="3">
        <f t="shared" si="4"/>
        <v>2246043</v>
      </c>
      <c r="G16" s="3">
        <f t="shared" si="4"/>
        <v>2131000</v>
      </c>
      <c r="H16" s="3">
        <f t="shared" si="4"/>
        <v>0</v>
      </c>
      <c r="I16" s="3">
        <f t="shared" si="4"/>
        <v>0</v>
      </c>
      <c r="J16" s="3">
        <f t="shared" si="4"/>
        <v>2131000</v>
      </c>
      <c r="K16" s="3">
        <f>SUM(K17:K22)</f>
        <v>2131000</v>
      </c>
      <c r="L16" s="3">
        <f>SUM(L17:L22)</f>
        <v>0</v>
      </c>
      <c r="M16" s="3">
        <f>SUM(M17:M22)</f>
        <v>0</v>
      </c>
      <c r="N16" s="3">
        <f>SUM(N17:N22)</f>
        <v>2131000</v>
      </c>
    </row>
    <row r="17" spans="1:14" ht="42.75" customHeight="1" outlineLevel="6">
      <c r="A17" s="9" t="s">
        <v>14</v>
      </c>
      <c r="B17" s="10" t="s">
        <v>13</v>
      </c>
      <c r="C17" s="6">
        <f aca="true" t="shared" si="5" ref="C17:C22">SUM(D17:F17)</f>
        <v>2119090</v>
      </c>
      <c r="D17" s="6"/>
      <c r="E17" s="6"/>
      <c r="F17" s="6">
        <v>2119090</v>
      </c>
      <c r="G17" s="8">
        <f aca="true" t="shared" si="6" ref="G17:G22">SUM(H17:J17)</f>
        <v>2121000</v>
      </c>
      <c r="H17" s="7"/>
      <c r="I17" s="7"/>
      <c r="J17" s="8">
        <v>2121000</v>
      </c>
      <c r="K17" s="6">
        <f aca="true" t="shared" si="7" ref="K17:K22">SUM(L17:N17)</f>
        <v>2121000</v>
      </c>
      <c r="L17" s="6"/>
      <c r="M17" s="6"/>
      <c r="N17" s="6">
        <v>2121000</v>
      </c>
    </row>
    <row r="18" spans="1:14" ht="42.75" customHeight="1" outlineLevel="6">
      <c r="A18" s="9" t="s">
        <v>130</v>
      </c>
      <c r="B18" s="10" t="s">
        <v>134</v>
      </c>
      <c r="C18" s="6">
        <f t="shared" si="5"/>
        <v>10000</v>
      </c>
      <c r="D18" s="6"/>
      <c r="E18" s="6"/>
      <c r="F18" s="6">
        <v>10000</v>
      </c>
      <c r="G18" s="8">
        <f t="shared" si="6"/>
        <v>10000</v>
      </c>
      <c r="H18" s="7"/>
      <c r="I18" s="7"/>
      <c r="J18" s="8">
        <v>10000</v>
      </c>
      <c r="K18" s="6">
        <f t="shared" si="7"/>
        <v>10000</v>
      </c>
      <c r="L18" s="6"/>
      <c r="M18" s="6"/>
      <c r="N18" s="6">
        <v>10000</v>
      </c>
    </row>
    <row r="19" spans="1:14" ht="95.25" customHeight="1" outlineLevel="6">
      <c r="A19" s="9" t="s">
        <v>132</v>
      </c>
      <c r="B19" s="10" t="s">
        <v>133</v>
      </c>
      <c r="C19" s="6">
        <f t="shared" si="5"/>
        <v>1631261</v>
      </c>
      <c r="D19" s="6"/>
      <c r="E19" s="6">
        <v>1631261</v>
      </c>
      <c r="F19" s="6"/>
      <c r="G19" s="8">
        <f t="shared" si="6"/>
        <v>0</v>
      </c>
      <c r="H19" s="7"/>
      <c r="I19" s="8"/>
      <c r="J19" s="8"/>
      <c r="K19" s="6">
        <f t="shared" si="7"/>
        <v>0</v>
      </c>
      <c r="L19" s="6"/>
      <c r="M19" s="6"/>
      <c r="N19" s="6"/>
    </row>
    <row r="20" spans="1:14" ht="50.25" customHeight="1" outlineLevel="6">
      <c r="A20" s="9" t="s">
        <v>144</v>
      </c>
      <c r="B20" s="10" t="s">
        <v>142</v>
      </c>
      <c r="C20" s="6">
        <f t="shared" si="5"/>
        <v>96</v>
      </c>
      <c r="D20" s="6"/>
      <c r="E20" s="6"/>
      <c r="F20" s="6">
        <v>96</v>
      </c>
      <c r="G20" s="8">
        <f t="shared" si="6"/>
        <v>0</v>
      </c>
      <c r="H20" s="7"/>
      <c r="I20" s="8"/>
      <c r="J20" s="8"/>
      <c r="K20" s="6">
        <f t="shared" si="7"/>
        <v>0</v>
      </c>
      <c r="L20" s="6"/>
      <c r="M20" s="6"/>
      <c r="N20" s="6"/>
    </row>
    <row r="21" spans="1:14" ht="37.5" customHeight="1" outlineLevel="6">
      <c r="A21" s="9" t="s">
        <v>145</v>
      </c>
      <c r="B21" s="10" t="s">
        <v>143</v>
      </c>
      <c r="C21" s="6">
        <f t="shared" si="5"/>
        <v>1814</v>
      </c>
      <c r="D21" s="6"/>
      <c r="E21" s="6">
        <v>1814</v>
      </c>
      <c r="F21" s="6"/>
      <c r="G21" s="8">
        <f t="shared" si="6"/>
        <v>0</v>
      </c>
      <c r="H21" s="7"/>
      <c r="I21" s="8"/>
      <c r="J21" s="8"/>
      <c r="K21" s="6">
        <f t="shared" si="7"/>
        <v>0</v>
      </c>
      <c r="L21" s="6"/>
      <c r="M21" s="6"/>
      <c r="N21" s="6"/>
    </row>
    <row r="22" spans="1:14" ht="71.25" customHeight="1" outlineLevel="6">
      <c r="A22" s="9" t="s">
        <v>8</v>
      </c>
      <c r="B22" s="10" t="s">
        <v>15</v>
      </c>
      <c r="C22" s="6">
        <f t="shared" si="5"/>
        <v>116857</v>
      </c>
      <c r="D22" s="6"/>
      <c r="E22" s="6"/>
      <c r="F22" s="6">
        <v>116857</v>
      </c>
      <c r="G22" s="8">
        <f t="shared" si="6"/>
        <v>0</v>
      </c>
      <c r="H22" s="7"/>
      <c r="I22" s="7"/>
      <c r="J22" s="8"/>
      <c r="K22" s="6">
        <f t="shared" si="7"/>
        <v>0</v>
      </c>
      <c r="L22" s="6"/>
      <c r="M22" s="6"/>
      <c r="N22" s="6"/>
    </row>
    <row r="23" spans="1:14" ht="42.75" customHeight="1" outlineLevel="2">
      <c r="A23" s="11" t="s">
        <v>16</v>
      </c>
      <c r="B23" s="12" t="s">
        <v>17</v>
      </c>
      <c r="C23" s="3">
        <f aca="true" t="shared" si="8" ref="C23:N23">SUM(C24)</f>
        <v>1789726</v>
      </c>
      <c r="D23" s="3">
        <f t="shared" si="8"/>
        <v>0</v>
      </c>
      <c r="E23" s="3">
        <f t="shared" si="8"/>
        <v>0</v>
      </c>
      <c r="F23" s="3">
        <f t="shared" si="8"/>
        <v>1789726</v>
      </c>
      <c r="G23" s="3">
        <f t="shared" si="8"/>
        <v>1409726</v>
      </c>
      <c r="H23" s="3">
        <f t="shared" si="8"/>
        <v>0</v>
      </c>
      <c r="I23" s="3">
        <f t="shared" si="8"/>
        <v>0</v>
      </c>
      <c r="J23" s="3">
        <f t="shared" si="8"/>
        <v>1409726</v>
      </c>
      <c r="K23" s="3">
        <f t="shared" si="8"/>
        <v>1409726</v>
      </c>
      <c r="L23" s="3">
        <f t="shared" si="8"/>
        <v>0</v>
      </c>
      <c r="M23" s="3">
        <f t="shared" si="8"/>
        <v>0</v>
      </c>
      <c r="N23" s="3">
        <f t="shared" si="8"/>
        <v>1409726</v>
      </c>
    </row>
    <row r="24" spans="1:14" ht="42.75" customHeight="1" outlineLevel="4">
      <c r="A24" s="11" t="s">
        <v>18</v>
      </c>
      <c r="B24" s="12" t="s">
        <v>19</v>
      </c>
      <c r="C24" s="3">
        <f aca="true" t="shared" si="9" ref="C24:J24">SUM(C25:C28)</f>
        <v>1789726</v>
      </c>
      <c r="D24" s="3">
        <f t="shared" si="9"/>
        <v>0</v>
      </c>
      <c r="E24" s="3">
        <f t="shared" si="9"/>
        <v>0</v>
      </c>
      <c r="F24" s="3">
        <f t="shared" si="9"/>
        <v>1789726</v>
      </c>
      <c r="G24" s="3">
        <f t="shared" si="9"/>
        <v>1409726</v>
      </c>
      <c r="H24" s="3">
        <f t="shared" si="9"/>
        <v>0</v>
      </c>
      <c r="I24" s="3">
        <f t="shared" si="9"/>
        <v>0</v>
      </c>
      <c r="J24" s="3">
        <f t="shared" si="9"/>
        <v>1409726</v>
      </c>
      <c r="K24" s="3">
        <f>SUM(K25:K28)</f>
        <v>1409726</v>
      </c>
      <c r="L24" s="3">
        <f>SUM(L25:L28)</f>
        <v>0</v>
      </c>
      <c r="M24" s="3">
        <f>SUM(M25:M28)</f>
        <v>0</v>
      </c>
      <c r="N24" s="3">
        <f>SUM(N25:N28)</f>
        <v>1409726</v>
      </c>
    </row>
    <row r="25" spans="1:14" ht="28.5" customHeight="1" outlineLevel="6">
      <c r="A25" s="9" t="s">
        <v>21</v>
      </c>
      <c r="B25" s="10" t="s">
        <v>20</v>
      </c>
      <c r="C25" s="6">
        <f>SUM(D25:F25)</f>
        <v>1374726</v>
      </c>
      <c r="D25" s="6"/>
      <c r="E25" s="6"/>
      <c r="F25" s="6">
        <v>1374726</v>
      </c>
      <c r="G25" s="8">
        <f>SUM(H25:J25)</f>
        <v>1374726</v>
      </c>
      <c r="H25" s="8"/>
      <c r="I25" s="8"/>
      <c r="J25" s="8">
        <v>1374726</v>
      </c>
      <c r="K25" s="6">
        <f>SUM(L25:N25)</f>
        <v>1374726</v>
      </c>
      <c r="L25" s="6"/>
      <c r="M25" s="6"/>
      <c r="N25" s="6">
        <v>1374726</v>
      </c>
    </row>
    <row r="26" spans="1:14" ht="42.75" customHeight="1" outlineLevel="6">
      <c r="A26" s="9" t="s">
        <v>23</v>
      </c>
      <c r="B26" s="10" t="s">
        <v>22</v>
      </c>
      <c r="C26" s="6">
        <f>SUM(D26:F26)</f>
        <v>35000</v>
      </c>
      <c r="D26" s="6"/>
      <c r="E26" s="6"/>
      <c r="F26" s="6">
        <v>35000</v>
      </c>
      <c r="G26" s="8">
        <f>SUM(H26:J26)</f>
        <v>35000</v>
      </c>
      <c r="H26" s="8"/>
      <c r="I26" s="8"/>
      <c r="J26" s="8">
        <v>35000</v>
      </c>
      <c r="K26" s="6">
        <f>SUM(L26:N26)</f>
        <v>35000</v>
      </c>
      <c r="L26" s="6"/>
      <c r="M26" s="6"/>
      <c r="N26" s="6">
        <v>35000</v>
      </c>
    </row>
    <row r="27" spans="1:14" ht="123.75" customHeight="1" outlineLevel="6">
      <c r="A27" s="9" t="s">
        <v>25</v>
      </c>
      <c r="B27" s="10" t="s">
        <v>24</v>
      </c>
      <c r="C27" s="6">
        <f>SUM(D27:F27)</f>
        <v>250000</v>
      </c>
      <c r="D27" s="6"/>
      <c r="E27" s="6"/>
      <c r="F27" s="6">
        <v>250000</v>
      </c>
      <c r="G27" s="8">
        <f>SUM(H27:J27)</f>
        <v>0</v>
      </c>
      <c r="H27" s="8"/>
      <c r="I27" s="8"/>
      <c r="J27" s="8"/>
      <c r="K27" s="6">
        <f>SUM(L27:N27)</f>
        <v>0</v>
      </c>
      <c r="L27" s="6"/>
      <c r="M27" s="6"/>
      <c r="N27" s="6"/>
    </row>
    <row r="28" spans="1:14" ht="57" customHeight="1" outlineLevel="6">
      <c r="A28" s="9" t="s">
        <v>27</v>
      </c>
      <c r="B28" s="10" t="s">
        <v>26</v>
      </c>
      <c r="C28" s="6">
        <f>SUM(D28:F28)</f>
        <v>130000</v>
      </c>
      <c r="D28" s="6"/>
      <c r="E28" s="6"/>
      <c r="F28" s="6">
        <v>130000</v>
      </c>
      <c r="G28" s="8">
        <f>SUM(H28:J28)</f>
        <v>0</v>
      </c>
      <c r="H28" s="8"/>
      <c r="I28" s="8"/>
      <c r="J28" s="8"/>
      <c r="K28" s="6">
        <f>SUM(L28:N28)</f>
        <v>0</v>
      </c>
      <c r="L28" s="6"/>
      <c r="M28" s="6"/>
      <c r="N28" s="6"/>
    </row>
    <row r="29" spans="1:14" ht="57" customHeight="1" outlineLevel="6">
      <c r="A29" s="18" t="s">
        <v>155</v>
      </c>
      <c r="B29" s="12" t="s">
        <v>152</v>
      </c>
      <c r="C29" s="3">
        <f aca="true" t="shared" si="10" ref="C29:N30">SUM(C30)</f>
        <v>75000</v>
      </c>
      <c r="D29" s="3">
        <f t="shared" si="10"/>
        <v>0</v>
      </c>
      <c r="E29" s="3">
        <f t="shared" si="10"/>
        <v>0</v>
      </c>
      <c r="F29" s="3">
        <f t="shared" si="10"/>
        <v>75000</v>
      </c>
      <c r="G29" s="3">
        <f t="shared" si="10"/>
        <v>0</v>
      </c>
      <c r="H29" s="3">
        <f t="shared" si="10"/>
        <v>0</v>
      </c>
      <c r="I29" s="3">
        <f t="shared" si="10"/>
        <v>0</v>
      </c>
      <c r="J29" s="3">
        <f t="shared" si="10"/>
        <v>0</v>
      </c>
      <c r="K29" s="3">
        <f t="shared" si="10"/>
        <v>0</v>
      </c>
      <c r="L29" s="3">
        <f t="shared" si="10"/>
        <v>0</v>
      </c>
      <c r="M29" s="3">
        <f t="shared" si="10"/>
        <v>0</v>
      </c>
      <c r="N29" s="3">
        <f t="shared" si="10"/>
        <v>0</v>
      </c>
    </row>
    <row r="30" spans="1:14" ht="78" customHeight="1" outlineLevel="6">
      <c r="A30" s="18" t="s">
        <v>156</v>
      </c>
      <c r="B30" s="12" t="s">
        <v>153</v>
      </c>
      <c r="C30" s="3">
        <f t="shared" si="10"/>
        <v>75000</v>
      </c>
      <c r="D30" s="3">
        <f t="shared" si="10"/>
        <v>0</v>
      </c>
      <c r="E30" s="3">
        <f t="shared" si="10"/>
        <v>0</v>
      </c>
      <c r="F30" s="3">
        <f t="shared" si="10"/>
        <v>75000</v>
      </c>
      <c r="G30" s="3">
        <f t="shared" si="10"/>
        <v>0</v>
      </c>
      <c r="H30" s="3">
        <f t="shared" si="10"/>
        <v>0</v>
      </c>
      <c r="I30" s="3">
        <f t="shared" si="10"/>
        <v>0</v>
      </c>
      <c r="J30" s="3">
        <f t="shared" si="10"/>
        <v>0</v>
      </c>
      <c r="K30" s="3">
        <f t="shared" si="10"/>
        <v>0</v>
      </c>
      <c r="L30" s="3">
        <f t="shared" si="10"/>
        <v>0</v>
      </c>
      <c r="M30" s="3">
        <f t="shared" si="10"/>
        <v>0</v>
      </c>
      <c r="N30" s="3">
        <f t="shared" si="10"/>
        <v>0</v>
      </c>
    </row>
    <row r="31" spans="1:14" ht="57" customHeight="1" outlineLevel="6">
      <c r="A31" s="20" t="s">
        <v>157</v>
      </c>
      <c r="B31" s="10" t="s">
        <v>154</v>
      </c>
      <c r="C31" s="6">
        <f>SUM(D31:F31)</f>
        <v>75000</v>
      </c>
      <c r="D31" s="6"/>
      <c r="E31" s="6"/>
      <c r="F31" s="6">
        <v>75000</v>
      </c>
      <c r="G31" s="8">
        <f>SUM(H31:J31)</f>
        <v>0</v>
      </c>
      <c r="H31" s="8"/>
      <c r="I31" s="8"/>
      <c r="J31" s="8"/>
      <c r="K31" s="6">
        <f>SUM(L31:N31)</f>
        <v>0</v>
      </c>
      <c r="L31" s="6"/>
      <c r="M31" s="6"/>
      <c r="N31" s="6"/>
    </row>
    <row r="32" spans="1:14" ht="57" customHeight="1" outlineLevel="1">
      <c r="A32" s="11" t="s">
        <v>148</v>
      </c>
      <c r="B32" s="12" t="s">
        <v>28</v>
      </c>
      <c r="C32" s="3">
        <f>SUM(C33+C37+C40+C43)</f>
        <v>7907767.859999999</v>
      </c>
      <c r="D32" s="3">
        <f>SUM(D33+D37+D40+D43)</f>
        <v>0</v>
      </c>
      <c r="E32" s="3">
        <f>SUM(E33+E37+E40+E43)</f>
        <v>0</v>
      </c>
      <c r="F32" s="3">
        <f aca="true" t="shared" si="11" ref="F32:N32">SUM(F33+F37+F40+F43)</f>
        <v>7907767.859999999</v>
      </c>
      <c r="G32" s="3">
        <f t="shared" si="11"/>
        <v>14011782.69</v>
      </c>
      <c r="H32" s="3">
        <f t="shared" si="11"/>
        <v>0</v>
      </c>
      <c r="I32" s="3">
        <f t="shared" si="11"/>
        <v>0</v>
      </c>
      <c r="J32" s="3">
        <f t="shared" si="11"/>
        <v>14011782.69</v>
      </c>
      <c r="K32" s="3">
        <f t="shared" si="11"/>
        <v>13448026.73</v>
      </c>
      <c r="L32" s="3">
        <f t="shared" si="11"/>
        <v>0</v>
      </c>
      <c r="M32" s="3">
        <f t="shared" si="11"/>
        <v>0</v>
      </c>
      <c r="N32" s="3">
        <f t="shared" si="11"/>
        <v>13448026.73</v>
      </c>
    </row>
    <row r="33" spans="1:14" ht="57" customHeight="1" outlineLevel="2">
      <c r="A33" s="11" t="s">
        <v>29</v>
      </c>
      <c r="B33" s="12" t="s">
        <v>30</v>
      </c>
      <c r="C33" s="3">
        <f aca="true" t="shared" si="12" ref="C33:N33">SUM(C34)</f>
        <v>3055562.86</v>
      </c>
      <c r="D33" s="3">
        <f t="shared" si="12"/>
        <v>0</v>
      </c>
      <c r="E33" s="3">
        <f t="shared" si="12"/>
        <v>0</v>
      </c>
      <c r="F33" s="3">
        <f t="shared" si="12"/>
        <v>3055562.86</v>
      </c>
      <c r="G33" s="3">
        <f t="shared" si="12"/>
        <v>5688376.6899999995</v>
      </c>
      <c r="H33" s="3">
        <f t="shared" si="12"/>
        <v>0</v>
      </c>
      <c r="I33" s="3">
        <f t="shared" si="12"/>
        <v>0</v>
      </c>
      <c r="J33" s="3">
        <f t="shared" si="12"/>
        <v>5688376.6899999995</v>
      </c>
      <c r="K33" s="3">
        <f t="shared" si="12"/>
        <v>5731642.73</v>
      </c>
      <c r="L33" s="3">
        <f t="shared" si="12"/>
        <v>0</v>
      </c>
      <c r="M33" s="3">
        <f t="shared" si="12"/>
        <v>0</v>
      </c>
      <c r="N33" s="3">
        <f t="shared" si="12"/>
        <v>5731642.73</v>
      </c>
    </row>
    <row r="34" spans="1:14" ht="28.5" customHeight="1" outlineLevel="4">
      <c r="A34" s="11" t="s">
        <v>31</v>
      </c>
      <c r="B34" s="12" t="s">
        <v>32</v>
      </c>
      <c r="C34" s="3">
        <f aca="true" t="shared" si="13" ref="C34:N34">SUM(C35:C36)</f>
        <v>3055562.86</v>
      </c>
      <c r="D34" s="3">
        <f t="shared" si="13"/>
        <v>0</v>
      </c>
      <c r="E34" s="3">
        <f t="shared" si="13"/>
        <v>0</v>
      </c>
      <c r="F34" s="3">
        <f t="shared" si="13"/>
        <v>3055562.86</v>
      </c>
      <c r="G34" s="3">
        <f t="shared" si="13"/>
        <v>5688376.6899999995</v>
      </c>
      <c r="H34" s="3">
        <f t="shared" si="13"/>
        <v>0</v>
      </c>
      <c r="I34" s="3">
        <f t="shared" si="13"/>
        <v>0</v>
      </c>
      <c r="J34" s="3">
        <f t="shared" si="13"/>
        <v>5688376.6899999995</v>
      </c>
      <c r="K34" s="3">
        <f t="shared" si="13"/>
        <v>5731642.73</v>
      </c>
      <c r="L34" s="3">
        <f t="shared" si="13"/>
        <v>0</v>
      </c>
      <c r="M34" s="3">
        <f t="shared" si="13"/>
        <v>0</v>
      </c>
      <c r="N34" s="3">
        <f t="shared" si="13"/>
        <v>5731642.73</v>
      </c>
    </row>
    <row r="35" spans="1:14" ht="42.75" customHeight="1" outlineLevel="6">
      <c r="A35" s="9" t="s">
        <v>34</v>
      </c>
      <c r="B35" s="10" t="s">
        <v>33</v>
      </c>
      <c r="C35" s="6">
        <f>SUM(D35:F35)</f>
        <v>958313.86</v>
      </c>
      <c r="D35" s="6"/>
      <c r="E35" s="6"/>
      <c r="F35" s="6">
        <v>958313.86</v>
      </c>
      <c r="G35" s="8">
        <f>SUM(H35:J35)</f>
        <v>2935006.69</v>
      </c>
      <c r="H35" s="8"/>
      <c r="I35" s="8"/>
      <c r="J35" s="8">
        <v>2935006.69</v>
      </c>
      <c r="K35" s="6">
        <f>SUM(L35:N35)</f>
        <v>2978137.73</v>
      </c>
      <c r="L35" s="6"/>
      <c r="M35" s="6"/>
      <c r="N35" s="6">
        <v>2978137.73</v>
      </c>
    </row>
    <row r="36" spans="1:14" ht="42.75" customHeight="1" outlineLevel="6">
      <c r="A36" s="9" t="s">
        <v>36</v>
      </c>
      <c r="B36" s="10" t="s">
        <v>35</v>
      </c>
      <c r="C36" s="6">
        <f>SUM(D36:F36)</f>
        <v>2097249</v>
      </c>
      <c r="D36" s="6"/>
      <c r="E36" s="6"/>
      <c r="F36" s="6">
        <v>2097249</v>
      </c>
      <c r="G36" s="8">
        <f>SUM(H36:J36)</f>
        <v>2753370</v>
      </c>
      <c r="H36" s="8"/>
      <c r="I36" s="8"/>
      <c r="J36" s="8">
        <v>2753370</v>
      </c>
      <c r="K36" s="6">
        <f>SUM(L36:N36)</f>
        <v>2753505</v>
      </c>
      <c r="L36" s="6"/>
      <c r="M36" s="6"/>
      <c r="N36" s="6">
        <v>2753505</v>
      </c>
    </row>
    <row r="37" spans="1:14" ht="30" customHeight="1" outlineLevel="2">
      <c r="A37" s="11" t="s">
        <v>37</v>
      </c>
      <c r="B37" s="12" t="s">
        <v>38</v>
      </c>
      <c r="C37" s="3">
        <f aca="true" t="shared" si="14" ref="C37:N38">SUM(C38)</f>
        <v>1254600</v>
      </c>
      <c r="D37" s="3">
        <f t="shared" si="14"/>
        <v>0</v>
      </c>
      <c r="E37" s="3">
        <f t="shared" si="14"/>
        <v>0</v>
      </c>
      <c r="F37" s="3">
        <f t="shared" si="14"/>
        <v>1254600</v>
      </c>
      <c r="G37" s="3">
        <f t="shared" si="14"/>
        <v>1260000</v>
      </c>
      <c r="H37" s="3">
        <f t="shared" si="14"/>
        <v>0</v>
      </c>
      <c r="I37" s="3">
        <f t="shared" si="14"/>
        <v>0</v>
      </c>
      <c r="J37" s="3">
        <f t="shared" si="14"/>
        <v>1260000</v>
      </c>
      <c r="K37" s="3">
        <f t="shared" si="14"/>
        <v>1260000</v>
      </c>
      <c r="L37" s="3">
        <f t="shared" si="14"/>
        <v>0</v>
      </c>
      <c r="M37" s="3">
        <f t="shared" si="14"/>
        <v>0</v>
      </c>
      <c r="N37" s="3">
        <f t="shared" si="14"/>
        <v>1260000</v>
      </c>
    </row>
    <row r="38" spans="1:14" ht="42.75" customHeight="1" outlineLevel="4">
      <c r="A38" s="11" t="s">
        <v>39</v>
      </c>
      <c r="B38" s="12" t="s">
        <v>40</v>
      </c>
      <c r="C38" s="3">
        <f t="shared" si="14"/>
        <v>1254600</v>
      </c>
      <c r="D38" s="3">
        <f t="shared" si="14"/>
        <v>0</v>
      </c>
      <c r="E38" s="3">
        <f t="shared" si="14"/>
        <v>0</v>
      </c>
      <c r="F38" s="3">
        <f t="shared" si="14"/>
        <v>1254600</v>
      </c>
      <c r="G38" s="3">
        <f t="shared" si="14"/>
        <v>1260000</v>
      </c>
      <c r="H38" s="3">
        <f t="shared" si="14"/>
        <v>0</v>
      </c>
      <c r="I38" s="3">
        <f t="shared" si="14"/>
        <v>0</v>
      </c>
      <c r="J38" s="3">
        <f t="shared" si="14"/>
        <v>1260000</v>
      </c>
      <c r="K38" s="3">
        <f t="shared" si="14"/>
        <v>1260000</v>
      </c>
      <c r="L38" s="3">
        <f t="shared" si="14"/>
        <v>0</v>
      </c>
      <c r="M38" s="3">
        <f t="shared" si="14"/>
        <v>0</v>
      </c>
      <c r="N38" s="3">
        <f t="shared" si="14"/>
        <v>1260000</v>
      </c>
    </row>
    <row r="39" spans="1:14" ht="28.5" customHeight="1" outlineLevel="6">
      <c r="A39" s="9" t="s">
        <v>42</v>
      </c>
      <c r="B39" s="10" t="s">
        <v>41</v>
      </c>
      <c r="C39" s="6">
        <f>SUM(D39:F39)</f>
        <v>1254600</v>
      </c>
      <c r="D39" s="6"/>
      <c r="E39" s="6"/>
      <c r="F39" s="6">
        <v>1254600</v>
      </c>
      <c r="G39" s="8">
        <f>SUM(H39:J39)</f>
        <v>1260000</v>
      </c>
      <c r="H39" s="8"/>
      <c r="I39" s="8"/>
      <c r="J39" s="8">
        <v>1260000</v>
      </c>
      <c r="K39" s="6">
        <f>SUM(L39:N39)</f>
        <v>1260000</v>
      </c>
      <c r="L39" s="6"/>
      <c r="M39" s="6"/>
      <c r="N39" s="6">
        <v>1260000</v>
      </c>
    </row>
    <row r="40" spans="1:14" ht="42.75" customHeight="1" outlineLevel="2">
      <c r="A40" s="11" t="s">
        <v>43</v>
      </c>
      <c r="B40" s="12" t="s">
        <v>44</v>
      </c>
      <c r="C40" s="3">
        <f aca="true" t="shared" si="15" ref="C40:N41">SUM(C41)</f>
        <v>100000</v>
      </c>
      <c r="D40" s="3">
        <f t="shared" si="15"/>
        <v>0</v>
      </c>
      <c r="E40" s="3">
        <f t="shared" si="15"/>
        <v>0</v>
      </c>
      <c r="F40" s="3">
        <f t="shared" si="15"/>
        <v>100000</v>
      </c>
      <c r="G40" s="3">
        <f t="shared" si="15"/>
        <v>100000</v>
      </c>
      <c r="H40" s="3">
        <f t="shared" si="15"/>
        <v>0</v>
      </c>
      <c r="I40" s="3">
        <f t="shared" si="15"/>
        <v>0</v>
      </c>
      <c r="J40" s="3">
        <f t="shared" si="15"/>
        <v>100000</v>
      </c>
      <c r="K40" s="3">
        <f t="shared" si="15"/>
        <v>100000</v>
      </c>
      <c r="L40" s="3">
        <f t="shared" si="15"/>
        <v>0</v>
      </c>
      <c r="M40" s="3">
        <f t="shared" si="15"/>
        <v>0</v>
      </c>
      <c r="N40" s="3">
        <f t="shared" si="15"/>
        <v>100000</v>
      </c>
    </row>
    <row r="41" spans="1:14" ht="42.75" customHeight="1" outlineLevel="4">
      <c r="A41" s="11" t="s">
        <v>45</v>
      </c>
      <c r="B41" s="12" t="s">
        <v>46</v>
      </c>
      <c r="C41" s="3">
        <f t="shared" si="15"/>
        <v>100000</v>
      </c>
      <c r="D41" s="3">
        <f t="shared" si="15"/>
        <v>0</v>
      </c>
      <c r="E41" s="3">
        <f t="shared" si="15"/>
        <v>0</v>
      </c>
      <c r="F41" s="3">
        <f t="shared" si="15"/>
        <v>100000</v>
      </c>
      <c r="G41" s="3">
        <f t="shared" si="15"/>
        <v>100000</v>
      </c>
      <c r="H41" s="3">
        <f t="shared" si="15"/>
        <v>0</v>
      </c>
      <c r="I41" s="3">
        <f t="shared" si="15"/>
        <v>0</v>
      </c>
      <c r="J41" s="3">
        <f t="shared" si="15"/>
        <v>100000</v>
      </c>
      <c r="K41" s="3">
        <f t="shared" si="15"/>
        <v>100000</v>
      </c>
      <c r="L41" s="3">
        <f t="shared" si="15"/>
        <v>0</v>
      </c>
      <c r="M41" s="3">
        <f t="shared" si="15"/>
        <v>0</v>
      </c>
      <c r="N41" s="3">
        <f t="shared" si="15"/>
        <v>100000</v>
      </c>
    </row>
    <row r="42" spans="1:14" ht="28.5" customHeight="1" outlineLevel="6">
      <c r="A42" s="9" t="s">
        <v>48</v>
      </c>
      <c r="B42" s="10" t="s">
        <v>47</v>
      </c>
      <c r="C42" s="6">
        <f>SUM(D42:F42)</f>
        <v>100000</v>
      </c>
      <c r="D42" s="6"/>
      <c r="E42" s="6"/>
      <c r="F42" s="6">
        <v>100000</v>
      </c>
      <c r="G42" s="8">
        <f>SUM(H42:J42)</f>
        <v>100000</v>
      </c>
      <c r="H42" s="8"/>
      <c r="I42" s="8"/>
      <c r="J42" s="8">
        <v>100000</v>
      </c>
      <c r="K42" s="6">
        <f>SUM(L42:N42)</f>
        <v>100000</v>
      </c>
      <c r="L42" s="6"/>
      <c r="M42" s="6"/>
      <c r="N42" s="6">
        <v>100000</v>
      </c>
    </row>
    <row r="43" spans="1:14" ht="28.5" customHeight="1" outlineLevel="2">
      <c r="A43" s="11" t="s">
        <v>49</v>
      </c>
      <c r="B43" s="12" t="s">
        <v>50</v>
      </c>
      <c r="C43" s="3">
        <f aca="true" t="shared" si="16" ref="C43:N44">SUM(C44)</f>
        <v>3497605</v>
      </c>
      <c r="D43" s="3">
        <f t="shared" si="16"/>
        <v>0</v>
      </c>
      <c r="E43" s="3">
        <f t="shared" si="16"/>
        <v>0</v>
      </c>
      <c r="F43" s="3">
        <f t="shared" si="16"/>
        <v>3497605</v>
      </c>
      <c r="G43" s="3">
        <f t="shared" si="16"/>
        <v>6963406</v>
      </c>
      <c r="H43" s="3">
        <f t="shared" si="16"/>
        <v>0</v>
      </c>
      <c r="I43" s="3">
        <f t="shared" si="16"/>
        <v>0</v>
      </c>
      <c r="J43" s="3">
        <f t="shared" si="16"/>
        <v>6963406</v>
      </c>
      <c r="K43" s="3">
        <f t="shared" si="16"/>
        <v>6356384</v>
      </c>
      <c r="L43" s="3">
        <f t="shared" si="16"/>
        <v>0</v>
      </c>
      <c r="M43" s="3">
        <f t="shared" si="16"/>
        <v>0</v>
      </c>
      <c r="N43" s="3">
        <f t="shared" si="16"/>
        <v>6356384</v>
      </c>
    </row>
    <row r="44" spans="1:14" ht="42.75" customHeight="1" outlineLevel="4">
      <c r="A44" s="11" t="s">
        <v>51</v>
      </c>
      <c r="B44" s="12" t="s">
        <v>52</v>
      </c>
      <c r="C44" s="3">
        <f t="shared" si="16"/>
        <v>3497605</v>
      </c>
      <c r="D44" s="3">
        <f t="shared" si="16"/>
        <v>0</v>
      </c>
      <c r="E44" s="3">
        <f t="shared" si="16"/>
        <v>0</v>
      </c>
      <c r="F44" s="3">
        <f t="shared" si="16"/>
        <v>3497605</v>
      </c>
      <c r="G44" s="3">
        <f t="shared" si="16"/>
        <v>6963406</v>
      </c>
      <c r="H44" s="3">
        <f t="shared" si="16"/>
        <v>0</v>
      </c>
      <c r="I44" s="3">
        <f t="shared" si="16"/>
        <v>0</v>
      </c>
      <c r="J44" s="3">
        <f t="shared" si="16"/>
        <v>6963406</v>
      </c>
      <c r="K44" s="3">
        <f t="shared" si="16"/>
        <v>6356384</v>
      </c>
      <c r="L44" s="3">
        <f t="shared" si="16"/>
        <v>0</v>
      </c>
      <c r="M44" s="3">
        <f t="shared" si="16"/>
        <v>0</v>
      </c>
      <c r="N44" s="3">
        <f t="shared" si="16"/>
        <v>6356384</v>
      </c>
    </row>
    <row r="45" spans="1:14" ht="42.75" customHeight="1" outlineLevel="6">
      <c r="A45" s="9" t="s">
        <v>54</v>
      </c>
      <c r="B45" s="10" t="s">
        <v>53</v>
      </c>
      <c r="C45" s="6">
        <f>SUM(D45:F45)</f>
        <v>3497605</v>
      </c>
      <c r="D45" s="6"/>
      <c r="E45" s="6"/>
      <c r="F45" s="6">
        <v>3497605</v>
      </c>
      <c r="G45" s="8">
        <f>SUM(H45:J45)</f>
        <v>6963406</v>
      </c>
      <c r="H45" s="8"/>
      <c r="I45" s="8"/>
      <c r="J45" s="8">
        <v>6963406</v>
      </c>
      <c r="K45" s="6">
        <f>SUM(L45:N45)</f>
        <v>6356384</v>
      </c>
      <c r="L45" s="6"/>
      <c r="M45" s="6"/>
      <c r="N45" s="6">
        <v>6356384</v>
      </c>
    </row>
    <row r="46" spans="1:14" ht="99.75" customHeight="1" outlineLevel="1">
      <c r="A46" s="11" t="s">
        <v>55</v>
      </c>
      <c r="B46" s="12" t="s">
        <v>56</v>
      </c>
      <c r="C46" s="3">
        <f aca="true" t="shared" si="17" ref="C46:N46">SUM(C47+C50+C54)</f>
        <v>4187050</v>
      </c>
      <c r="D46" s="3">
        <f t="shared" si="17"/>
        <v>0</v>
      </c>
      <c r="E46" s="3">
        <f t="shared" si="17"/>
        <v>0</v>
      </c>
      <c r="F46" s="3">
        <f t="shared" si="17"/>
        <v>4187050</v>
      </c>
      <c r="G46" s="3">
        <f t="shared" si="17"/>
        <v>1815610</v>
      </c>
      <c r="H46" s="3">
        <f t="shared" si="17"/>
        <v>0</v>
      </c>
      <c r="I46" s="3">
        <f t="shared" si="17"/>
        <v>0</v>
      </c>
      <c r="J46" s="3">
        <f t="shared" si="17"/>
        <v>1815610</v>
      </c>
      <c r="K46" s="3">
        <f t="shared" si="17"/>
        <v>1775000</v>
      </c>
      <c r="L46" s="3">
        <f t="shared" si="17"/>
        <v>0</v>
      </c>
      <c r="M46" s="3">
        <f t="shared" si="17"/>
        <v>0</v>
      </c>
      <c r="N46" s="3">
        <f t="shared" si="17"/>
        <v>1775000</v>
      </c>
    </row>
    <row r="47" spans="1:14" ht="85.5" customHeight="1" outlineLevel="2">
      <c r="A47" s="11" t="s">
        <v>57</v>
      </c>
      <c r="B47" s="12" t="s">
        <v>58</v>
      </c>
      <c r="C47" s="3">
        <f aca="true" t="shared" si="18" ref="C47:N47">SUM(C48)</f>
        <v>1361250</v>
      </c>
      <c r="D47" s="3">
        <f t="shared" si="18"/>
        <v>0</v>
      </c>
      <c r="E47" s="3">
        <f t="shared" si="18"/>
        <v>0</v>
      </c>
      <c r="F47" s="3">
        <f t="shared" si="18"/>
        <v>1361250</v>
      </c>
      <c r="G47" s="3">
        <f t="shared" si="18"/>
        <v>0</v>
      </c>
      <c r="H47" s="3">
        <f t="shared" si="18"/>
        <v>0</v>
      </c>
      <c r="I47" s="3">
        <f t="shared" si="18"/>
        <v>0</v>
      </c>
      <c r="J47" s="3">
        <f t="shared" si="18"/>
        <v>0</v>
      </c>
      <c r="K47" s="3">
        <f t="shared" si="18"/>
        <v>0</v>
      </c>
      <c r="L47" s="3">
        <f t="shared" si="18"/>
        <v>0</v>
      </c>
      <c r="M47" s="3">
        <f t="shared" si="18"/>
        <v>0</v>
      </c>
      <c r="N47" s="3">
        <f t="shared" si="18"/>
        <v>0</v>
      </c>
    </row>
    <row r="48" spans="1:14" ht="42.75" customHeight="1" outlineLevel="4">
      <c r="A48" s="11" t="s">
        <v>59</v>
      </c>
      <c r="B48" s="12" t="s">
        <v>60</v>
      </c>
      <c r="C48" s="3">
        <f aca="true" t="shared" si="19" ref="C48:N48">SUM(C49:C49)</f>
        <v>1361250</v>
      </c>
      <c r="D48" s="3">
        <f t="shared" si="19"/>
        <v>0</v>
      </c>
      <c r="E48" s="3">
        <f t="shared" si="19"/>
        <v>0</v>
      </c>
      <c r="F48" s="3">
        <f t="shared" si="19"/>
        <v>1361250</v>
      </c>
      <c r="G48" s="3">
        <f t="shared" si="19"/>
        <v>0</v>
      </c>
      <c r="H48" s="3">
        <f t="shared" si="19"/>
        <v>0</v>
      </c>
      <c r="I48" s="3">
        <f t="shared" si="19"/>
        <v>0</v>
      </c>
      <c r="J48" s="3">
        <f t="shared" si="19"/>
        <v>0</v>
      </c>
      <c r="K48" s="3">
        <f t="shared" si="19"/>
        <v>0</v>
      </c>
      <c r="L48" s="3">
        <f t="shared" si="19"/>
        <v>0</v>
      </c>
      <c r="M48" s="3">
        <f t="shared" si="19"/>
        <v>0</v>
      </c>
      <c r="N48" s="3">
        <f t="shared" si="19"/>
        <v>0</v>
      </c>
    </row>
    <row r="49" spans="1:14" ht="90" customHeight="1" outlineLevel="6">
      <c r="A49" s="9" t="s">
        <v>62</v>
      </c>
      <c r="B49" s="10" t="s">
        <v>61</v>
      </c>
      <c r="C49" s="6">
        <f>SUM(D49:F49)</f>
        <v>1361250</v>
      </c>
      <c r="D49" s="6"/>
      <c r="E49" s="6"/>
      <c r="F49" s="6">
        <v>1361250</v>
      </c>
      <c r="G49" s="8">
        <f>SUM(H49:J49)</f>
        <v>0</v>
      </c>
      <c r="H49" s="8"/>
      <c r="I49" s="8"/>
      <c r="J49" s="8"/>
      <c r="K49" s="6">
        <f>SUM(L49:N49)</f>
        <v>0</v>
      </c>
      <c r="L49" s="6"/>
      <c r="M49" s="6"/>
      <c r="N49" s="6"/>
    </row>
    <row r="50" spans="1:14" ht="57" customHeight="1" outlineLevel="2">
      <c r="A50" s="11" t="s">
        <v>63</v>
      </c>
      <c r="B50" s="12" t="s">
        <v>64</v>
      </c>
      <c r="C50" s="3">
        <f aca="true" t="shared" si="20" ref="C50:N50">SUM(C51)</f>
        <v>1425800</v>
      </c>
      <c r="D50" s="3">
        <f t="shared" si="20"/>
        <v>0</v>
      </c>
      <c r="E50" s="3">
        <f t="shared" si="20"/>
        <v>0</v>
      </c>
      <c r="F50" s="3">
        <f t="shared" si="20"/>
        <v>1425800</v>
      </c>
      <c r="G50" s="3">
        <f t="shared" si="20"/>
        <v>915610</v>
      </c>
      <c r="H50" s="3">
        <f t="shared" si="20"/>
        <v>0</v>
      </c>
      <c r="I50" s="3">
        <f t="shared" si="20"/>
        <v>0</v>
      </c>
      <c r="J50" s="3">
        <f t="shared" si="20"/>
        <v>915610</v>
      </c>
      <c r="K50" s="3">
        <f t="shared" si="20"/>
        <v>875000</v>
      </c>
      <c r="L50" s="3">
        <f t="shared" si="20"/>
        <v>0</v>
      </c>
      <c r="M50" s="3">
        <f t="shared" si="20"/>
        <v>0</v>
      </c>
      <c r="N50" s="3">
        <f t="shared" si="20"/>
        <v>875000</v>
      </c>
    </row>
    <row r="51" spans="1:14" ht="42.75" customHeight="1" outlineLevel="4">
      <c r="A51" s="11" t="s">
        <v>65</v>
      </c>
      <c r="B51" s="12" t="s">
        <v>66</v>
      </c>
      <c r="C51" s="3">
        <f aca="true" t="shared" si="21" ref="C51:J51">SUM(C52:C53)</f>
        <v>1425800</v>
      </c>
      <c r="D51" s="3">
        <f t="shared" si="21"/>
        <v>0</v>
      </c>
      <c r="E51" s="3">
        <f t="shared" si="21"/>
        <v>0</v>
      </c>
      <c r="F51" s="3">
        <f t="shared" si="21"/>
        <v>1425800</v>
      </c>
      <c r="G51" s="3">
        <f t="shared" si="21"/>
        <v>915610</v>
      </c>
      <c r="H51" s="3">
        <f t="shared" si="21"/>
        <v>0</v>
      </c>
      <c r="I51" s="3">
        <f t="shared" si="21"/>
        <v>0</v>
      </c>
      <c r="J51" s="3">
        <f t="shared" si="21"/>
        <v>915610</v>
      </c>
      <c r="K51" s="3">
        <f>SUM(K52:K53)</f>
        <v>875000</v>
      </c>
      <c r="L51" s="3">
        <f>SUM(L52:L53)</f>
        <v>0</v>
      </c>
      <c r="M51" s="3">
        <f>SUM(M52:M53)</f>
        <v>0</v>
      </c>
      <c r="N51" s="3">
        <f>SUM(N52:N53)</f>
        <v>875000</v>
      </c>
    </row>
    <row r="52" spans="1:14" ht="28.5" customHeight="1" outlineLevel="6">
      <c r="A52" s="9" t="s">
        <v>68</v>
      </c>
      <c r="B52" s="10" t="s">
        <v>67</v>
      </c>
      <c r="C52" s="6">
        <f>SUM(D52:F52)</f>
        <v>1125800</v>
      </c>
      <c r="D52" s="6"/>
      <c r="E52" s="6"/>
      <c r="F52" s="6">
        <v>1125800</v>
      </c>
      <c r="G52" s="8">
        <f>SUM(H52:J52)</f>
        <v>575000</v>
      </c>
      <c r="H52" s="8"/>
      <c r="I52" s="8"/>
      <c r="J52" s="8">
        <v>575000</v>
      </c>
      <c r="K52" s="6">
        <f>SUM(L52:N52)</f>
        <v>575000</v>
      </c>
      <c r="L52" s="6"/>
      <c r="M52" s="6"/>
      <c r="N52" s="6">
        <v>575000</v>
      </c>
    </row>
    <row r="53" spans="1:14" ht="57" customHeight="1" outlineLevel="6">
      <c r="A53" s="9" t="s">
        <v>70</v>
      </c>
      <c r="B53" s="10" t="s">
        <v>69</v>
      </c>
      <c r="C53" s="6">
        <f>SUM(D53:F53)</f>
        <v>300000</v>
      </c>
      <c r="D53" s="6"/>
      <c r="E53" s="6"/>
      <c r="F53" s="6">
        <v>300000</v>
      </c>
      <c r="G53" s="8">
        <f>SUM(H53:J53)</f>
        <v>340610</v>
      </c>
      <c r="H53" s="8"/>
      <c r="I53" s="8"/>
      <c r="J53" s="8">
        <v>340610</v>
      </c>
      <c r="K53" s="6">
        <f>SUM(L53:N53)</f>
        <v>300000</v>
      </c>
      <c r="L53" s="6"/>
      <c r="M53" s="6"/>
      <c r="N53" s="6">
        <v>300000</v>
      </c>
    </row>
    <row r="54" spans="1:14" ht="71.25" customHeight="1" outlineLevel="2">
      <c r="A54" s="11" t="s">
        <v>71</v>
      </c>
      <c r="B54" s="12" t="s">
        <v>72</v>
      </c>
      <c r="C54" s="3">
        <f aca="true" t="shared" si="22" ref="C54:J54">SUM(C55+C58)</f>
        <v>1400000</v>
      </c>
      <c r="D54" s="3">
        <f t="shared" si="22"/>
        <v>0</v>
      </c>
      <c r="E54" s="3">
        <f t="shared" si="22"/>
        <v>0</v>
      </c>
      <c r="F54" s="3">
        <f t="shared" si="22"/>
        <v>1400000</v>
      </c>
      <c r="G54" s="3">
        <f t="shared" si="22"/>
        <v>900000</v>
      </c>
      <c r="H54" s="3">
        <f t="shared" si="22"/>
        <v>0</v>
      </c>
      <c r="I54" s="3">
        <f t="shared" si="22"/>
        <v>0</v>
      </c>
      <c r="J54" s="3">
        <f t="shared" si="22"/>
        <v>900000</v>
      </c>
      <c r="K54" s="3">
        <f>SUM(K55+K58)</f>
        <v>900000</v>
      </c>
      <c r="L54" s="3">
        <f>SUM(L55+L58)</f>
        <v>0</v>
      </c>
      <c r="M54" s="3">
        <f>SUM(M55+M58)</f>
        <v>0</v>
      </c>
      <c r="N54" s="3">
        <f>SUM(N55+N58)</f>
        <v>900000</v>
      </c>
    </row>
    <row r="55" spans="1:14" ht="28.5" customHeight="1" outlineLevel="4">
      <c r="A55" s="11" t="s">
        <v>73</v>
      </c>
      <c r="B55" s="12" t="s">
        <v>74</v>
      </c>
      <c r="C55" s="3">
        <f aca="true" t="shared" si="23" ref="C55:J55">SUM(C56:C57)</f>
        <v>800000</v>
      </c>
      <c r="D55" s="3">
        <f t="shared" si="23"/>
        <v>0</v>
      </c>
      <c r="E55" s="3">
        <f t="shared" si="23"/>
        <v>0</v>
      </c>
      <c r="F55" s="3">
        <f t="shared" si="23"/>
        <v>800000</v>
      </c>
      <c r="G55" s="3">
        <f t="shared" si="23"/>
        <v>300000</v>
      </c>
      <c r="H55" s="3">
        <f t="shared" si="23"/>
        <v>0</v>
      </c>
      <c r="I55" s="3">
        <f t="shared" si="23"/>
        <v>0</v>
      </c>
      <c r="J55" s="3">
        <f t="shared" si="23"/>
        <v>300000</v>
      </c>
      <c r="K55" s="3">
        <f>SUM(K56:K57)</f>
        <v>300000</v>
      </c>
      <c r="L55" s="3">
        <f>SUM(L56:L57)</f>
        <v>0</v>
      </c>
      <c r="M55" s="3">
        <f>SUM(M56:M57)</f>
        <v>0</v>
      </c>
      <c r="N55" s="3">
        <f>SUM(N56:N57)</f>
        <v>300000</v>
      </c>
    </row>
    <row r="56" spans="1:14" ht="28.5" customHeight="1" outlineLevel="6">
      <c r="A56" s="9" t="s">
        <v>76</v>
      </c>
      <c r="B56" s="10" t="s">
        <v>75</v>
      </c>
      <c r="C56" s="6">
        <f>SUM(D56:F56)</f>
        <v>200000</v>
      </c>
      <c r="D56" s="6"/>
      <c r="E56" s="6"/>
      <c r="F56" s="6">
        <v>200000</v>
      </c>
      <c r="G56" s="8">
        <f>SUM(H56:J56)</f>
        <v>300000</v>
      </c>
      <c r="H56" s="8"/>
      <c r="I56" s="8"/>
      <c r="J56" s="8">
        <v>300000</v>
      </c>
      <c r="K56" s="6">
        <f>SUM(L56:N56)</f>
        <v>300000</v>
      </c>
      <c r="L56" s="6"/>
      <c r="M56" s="6"/>
      <c r="N56" s="6">
        <v>300000</v>
      </c>
    </row>
    <row r="57" spans="1:14" ht="42.75" customHeight="1" outlineLevel="6">
      <c r="A57" s="9" t="s">
        <v>78</v>
      </c>
      <c r="B57" s="10" t="s">
        <v>77</v>
      </c>
      <c r="C57" s="6">
        <f>SUM(D57:F57)</f>
        <v>600000</v>
      </c>
      <c r="D57" s="6"/>
      <c r="E57" s="6"/>
      <c r="F57" s="6">
        <v>600000</v>
      </c>
      <c r="G57" s="8">
        <f>SUM(H57:J57)</f>
        <v>0</v>
      </c>
      <c r="H57" s="8"/>
      <c r="I57" s="8"/>
      <c r="J57" s="8"/>
      <c r="K57" s="6">
        <f>SUM(L57:N57)</f>
        <v>0</v>
      </c>
      <c r="L57" s="6"/>
      <c r="M57" s="6"/>
      <c r="N57" s="6"/>
    </row>
    <row r="58" spans="1:14" ht="42.75" customHeight="1" outlineLevel="4">
      <c r="A58" s="11" t="s">
        <v>79</v>
      </c>
      <c r="B58" s="12" t="s">
        <v>80</v>
      </c>
      <c r="C58" s="3">
        <f aca="true" t="shared" si="24" ref="C58:N58">SUM(C59)</f>
        <v>600000</v>
      </c>
      <c r="D58" s="3">
        <f t="shared" si="24"/>
        <v>0</v>
      </c>
      <c r="E58" s="3">
        <f t="shared" si="24"/>
        <v>0</v>
      </c>
      <c r="F58" s="3">
        <f t="shared" si="24"/>
        <v>600000</v>
      </c>
      <c r="G58" s="3">
        <f t="shared" si="24"/>
        <v>600000</v>
      </c>
      <c r="H58" s="3">
        <f t="shared" si="24"/>
        <v>0</v>
      </c>
      <c r="I58" s="3">
        <f t="shared" si="24"/>
        <v>0</v>
      </c>
      <c r="J58" s="3">
        <f t="shared" si="24"/>
        <v>600000</v>
      </c>
      <c r="K58" s="3">
        <f t="shared" si="24"/>
        <v>600000</v>
      </c>
      <c r="L58" s="3">
        <f t="shared" si="24"/>
        <v>0</v>
      </c>
      <c r="M58" s="3">
        <f t="shared" si="24"/>
        <v>0</v>
      </c>
      <c r="N58" s="3">
        <f t="shared" si="24"/>
        <v>600000</v>
      </c>
    </row>
    <row r="59" spans="1:14" ht="57" customHeight="1" outlineLevel="6">
      <c r="A59" s="9" t="s">
        <v>82</v>
      </c>
      <c r="B59" s="10" t="s">
        <v>81</v>
      </c>
      <c r="C59" s="6">
        <f aca="true" t="shared" si="25" ref="C59:C64">SUM(D59:F59)</f>
        <v>600000</v>
      </c>
      <c r="D59" s="6"/>
      <c r="E59" s="6"/>
      <c r="F59" s="6">
        <v>600000</v>
      </c>
      <c r="G59" s="8">
        <f aca="true" t="shared" si="26" ref="G59:G64">SUM(H59:J59)</f>
        <v>600000</v>
      </c>
      <c r="H59" s="8"/>
      <c r="I59" s="8"/>
      <c r="J59" s="8">
        <v>600000</v>
      </c>
      <c r="K59" s="6">
        <f aca="true" t="shared" si="27" ref="K59:K64">SUM(L59:N59)</f>
        <v>600000</v>
      </c>
      <c r="L59" s="6"/>
      <c r="M59" s="6"/>
      <c r="N59" s="6">
        <v>600000</v>
      </c>
    </row>
    <row r="60" spans="1:14" ht="57" customHeight="1" outlineLevel="6">
      <c r="A60" s="18" t="s">
        <v>158</v>
      </c>
      <c r="B60" s="21" t="s">
        <v>159</v>
      </c>
      <c r="C60" s="3">
        <f t="shared" si="25"/>
        <v>400000</v>
      </c>
      <c r="D60" s="3">
        <f aca="true" t="shared" si="28" ref="D60:F61">SUM(D61)</f>
        <v>0</v>
      </c>
      <c r="E60" s="3">
        <f t="shared" si="28"/>
        <v>0</v>
      </c>
      <c r="F60" s="3">
        <f t="shared" si="28"/>
        <v>400000</v>
      </c>
      <c r="G60" s="3">
        <f t="shared" si="26"/>
        <v>0</v>
      </c>
      <c r="H60" s="3">
        <f aca="true" t="shared" si="29" ref="H60:J61">SUM(H61)</f>
        <v>0</v>
      </c>
      <c r="I60" s="3">
        <f t="shared" si="29"/>
        <v>0</v>
      </c>
      <c r="J60" s="3">
        <f t="shared" si="29"/>
        <v>0</v>
      </c>
      <c r="K60" s="3">
        <f t="shared" si="27"/>
        <v>0</v>
      </c>
      <c r="L60" s="3">
        <f aca="true" t="shared" si="30" ref="L60:N61">SUM(L61)</f>
        <v>0</v>
      </c>
      <c r="M60" s="3">
        <f t="shared" si="30"/>
        <v>0</v>
      </c>
      <c r="N60" s="3">
        <f t="shared" si="30"/>
        <v>0</v>
      </c>
    </row>
    <row r="61" spans="1:14" ht="52.5" customHeight="1" outlineLevel="6">
      <c r="A61" s="18" t="s">
        <v>160</v>
      </c>
      <c r="B61" s="21" t="s">
        <v>161</v>
      </c>
      <c r="C61" s="3">
        <f t="shared" si="25"/>
        <v>400000</v>
      </c>
      <c r="D61" s="3">
        <f t="shared" si="28"/>
        <v>0</v>
      </c>
      <c r="E61" s="3">
        <f t="shared" si="28"/>
        <v>0</v>
      </c>
      <c r="F61" s="3">
        <f t="shared" si="28"/>
        <v>400000</v>
      </c>
      <c r="G61" s="3">
        <f t="shared" si="26"/>
        <v>0</v>
      </c>
      <c r="H61" s="3">
        <f t="shared" si="29"/>
        <v>0</v>
      </c>
      <c r="I61" s="3">
        <f t="shared" si="29"/>
        <v>0</v>
      </c>
      <c r="J61" s="3">
        <f t="shared" si="29"/>
        <v>0</v>
      </c>
      <c r="K61" s="3">
        <f t="shared" si="27"/>
        <v>0</v>
      </c>
      <c r="L61" s="3">
        <f t="shared" si="30"/>
        <v>0</v>
      </c>
      <c r="M61" s="3">
        <f t="shared" si="30"/>
        <v>0</v>
      </c>
      <c r="N61" s="3">
        <f t="shared" si="30"/>
        <v>0</v>
      </c>
    </row>
    <row r="62" spans="1:14" ht="113.25" customHeight="1" outlineLevel="6">
      <c r="A62" s="18" t="s">
        <v>162</v>
      </c>
      <c r="B62" s="21" t="s">
        <v>163</v>
      </c>
      <c r="C62" s="3">
        <f t="shared" si="25"/>
        <v>400000</v>
      </c>
      <c r="D62" s="3">
        <f>SUM(D63:D64)</f>
        <v>0</v>
      </c>
      <c r="E62" s="3">
        <f>SUM(E63:E64)</f>
        <v>0</v>
      </c>
      <c r="F62" s="3">
        <f>SUM(F63:F64)</f>
        <v>400000</v>
      </c>
      <c r="G62" s="3">
        <f t="shared" si="26"/>
        <v>0</v>
      </c>
      <c r="H62" s="13">
        <f>SUM(H63:H64)</f>
        <v>0</v>
      </c>
      <c r="I62" s="13">
        <f>SUM(I63:I64)</f>
        <v>0</v>
      </c>
      <c r="J62" s="13">
        <f>SUM(J63:J64)</f>
        <v>0</v>
      </c>
      <c r="K62" s="3">
        <f t="shared" si="27"/>
        <v>0</v>
      </c>
      <c r="L62" s="3">
        <f>SUM(L63:L64)</f>
        <v>0</v>
      </c>
      <c r="M62" s="3">
        <f>SUM(M63:M64)</f>
        <v>0</v>
      </c>
      <c r="N62" s="3">
        <f>SUM(N63:N64)</f>
        <v>0</v>
      </c>
    </row>
    <row r="63" spans="1:14" ht="57" customHeight="1" outlineLevel="6">
      <c r="A63" s="24" t="s">
        <v>164</v>
      </c>
      <c r="B63" s="23" t="s">
        <v>165</v>
      </c>
      <c r="C63" s="6">
        <f t="shared" si="25"/>
        <v>200000</v>
      </c>
      <c r="D63" s="6"/>
      <c r="E63" s="6"/>
      <c r="F63" s="6">
        <v>200000</v>
      </c>
      <c r="G63" s="6">
        <f t="shared" si="26"/>
        <v>0</v>
      </c>
      <c r="H63" s="8"/>
      <c r="I63" s="8"/>
      <c r="J63" s="8"/>
      <c r="K63" s="6">
        <f t="shared" si="27"/>
        <v>0</v>
      </c>
      <c r="L63" s="6"/>
      <c r="M63" s="6"/>
      <c r="N63" s="6"/>
    </row>
    <row r="64" spans="1:14" ht="44.25" customHeight="1" outlineLevel="6">
      <c r="A64" s="22" t="s">
        <v>166</v>
      </c>
      <c r="B64" s="23" t="s">
        <v>167</v>
      </c>
      <c r="C64" s="6">
        <f t="shared" si="25"/>
        <v>200000</v>
      </c>
      <c r="D64" s="6"/>
      <c r="E64" s="6"/>
      <c r="F64" s="6">
        <v>200000</v>
      </c>
      <c r="G64" s="6">
        <f t="shared" si="26"/>
        <v>0</v>
      </c>
      <c r="H64" s="8"/>
      <c r="I64" s="8"/>
      <c r="J64" s="8"/>
      <c r="K64" s="6">
        <f t="shared" si="27"/>
        <v>0</v>
      </c>
      <c r="L64" s="6"/>
      <c r="M64" s="6"/>
      <c r="N64" s="6"/>
    </row>
    <row r="65" spans="1:14" ht="57" customHeight="1" outlineLevel="6">
      <c r="A65" s="11" t="s">
        <v>135</v>
      </c>
      <c r="B65" s="12" t="s">
        <v>138</v>
      </c>
      <c r="C65" s="3">
        <f aca="true" t="shared" si="31" ref="C65:G66">SUM(C66)</f>
        <v>160000</v>
      </c>
      <c r="D65" s="3">
        <f t="shared" si="31"/>
        <v>0</v>
      </c>
      <c r="E65" s="3">
        <f t="shared" si="31"/>
        <v>0</v>
      </c>
      <c r="F65" s="3">
        <f t="shared" si="31"/>
        <v>160000</v>
      </c>
      <c r="G65" s="13">
        <f t="shared" si="31"/>
        <v>0</v>
      </c>
      <c r="H65" s="13">
        <f aca="true" t="shared" si="32" ref="H65:J66">SUM(H66)</f>
        <v>0</v>
      </c>
      <c r="I65" s="13">
        <f t="shared" si="32"/>
        <v>0</v>
      </c>
      <c r="J65" s="13">
        <f t="shared" si="32"/>
        <v>0</v>
      </c>
      <c r="K65" s="3">
        <f aca="true" t="shared" si="33" ref="K65:N66">SUM(K66)</f>
        <v>0</v>
      </c>
      <c r="L65" s="3">
        <f t="shared" si="33"/>
        <v>0</v>
      </c>
      <c r="M65" s="3">
        <f t="shared" si="33"/>
        <v>0</v>
      </c>
      <c r="N65" s="3">
        <f t="shared" si="33"/>
        <v>0</v>
      </c>
    </row>
    <row r="66" spans="1:14" ht="57" customHeight="1" outlineLevel="6">
      <c r="A66" s="11" t="s">
        <v>136</v>
      </c>
      <c r="B66" s="12" t="s">
        <v>137</v>
      </c>
      <c r="C66" s="3">
        <f>SUM(D66:F66)</f>
        <v>160000</v>
      </c>
      <c r="D66" s="3">
        <f>SUM(D67+D69)</f>
        <v>0</v>
      </c>
      <c r="E66" s="3">
        <f>SUM(E67+E69)</f>
        <v>0</v>
      </c>
      <c r="F66" s="3">
        <f>SUM(F67+F69)</f>
        <v>160000</v>
      </c>
      <c r="G66" s="13">
        <f t="shared" si="31"/>
        <v>0</v>
      </c>
      <c r="H66" s="13">
        <f t="shared" si="32"/>
        <v>0</v>
      </c>
      <c r="I66" s="13">
        <f t="shared" si="32"/>
        <v>0</v>
      </c>
      <c r="J66" s="13">
        <f t="shared" si="32"/>
        <v>0</v>
      </c>
      <c r="K66" s="3">
        <f t="shared" si="33"/>
        <v>0</v>
      </c>
      <c r="L66" s="3">
        <f t="shared" si="33"/>
        <v>0</v>
      </c>
      <c r="M66" s="3">
        <f t="shared" si="33"/>
        <v>0</v>
      </c>
      <c r="N66" s="3">
        <f t="shared" si="33"/>
        <v>0</v>
      </c>
    </row>
    <row r="67" spans="1:14" ht="69.75" customHeight="1" outlineLevel="6">
      <c r="A67" s="18" t="s">
        <v>169</v>
      </c>
      <c r="B67" s="12" t="s">
        <v>168</v>
      </c>
      <c r="C67" s="3">
        <f>SUM(D67:F67)</f>
        <v>30000</v>
      </c>
      <c r="D67" s="3">
        <f aca="true" t="shared" si="34" ref="D67:J67">SUM(D68+D70)</f>
        <v>0</v>
      </c>
      <c r="E67" s="3">
        <f t="shared" si="34"/>
        <v>0</v>
      </c>
      <c r="F67" s="3">
        <f>SUM(F68)</f>
        <v>30000</v>
      </c>
      <c r="G67" s="3">
        <f t="shared" si="34"/>
        <v>0</v>
      </c>
      <c r="H67" s="3">
        <f t="shared" si="34"/>
        <v>0</v>
      </c>
      <c r="I67" s="3">
        <f t="shared" si="34"/>
        <v>0</v>
      </c>
      <c r="J67" s="3">
        <f t="shared" si="34"/>
        <v>0</v>
      </c>
      <c r="K67" s="3">
        <f>SUM(L67:N67)</f>
        <v>0</v>
      </c>
      <c r="L67" s="3">
        <f>SUM(L68+L70)</f>
        <v>0</v>
      </c>
      <c r="M67" s="3">
        <f>SUM(M68+M70)</f>
        <v>0</v>
      </c>
      <c r="N67" s="3">
        <f>SUM(N68+N70)</f>
        <v>0</v>
      </c>
    </row>
    <row r="68" spans="1:14" ht="76.5" customHeight="1" outlineLevel="6">
      <c r="A68" s="25" t="s">
        <v>171</v>
      </c>
      <c r="B68" s="10" t="s">
        <v>170</v>
      </c>
      <c r="C68" s="6">
        <f>SUM(D68:F68)</f>
        <v>30000</v>
      </c>
      <c r="D68" s="6"/>
      <c r="E68" s="6"/>
      <c r="F68" s="6">
        <v>30000</v>
      </c>
      <c r="G68" s="8">
        <f>SUM(H68:J68)</f>
        <v>0</v>
      </c>
      <c r="H68" s="8"/>
      <c r="I68" s="8"/>
      <c r="J68" s="8"/>
      <c r="K68" s="6">
        <f>SUM(L68:N68)</f>
        <v>0</v>
      </c>
      <c r="L68" s="6"/>
      <c r="M68" s="6"/>
      <c r="N68" s="6"/>
    </row>
    <row r="69" spans="1:14" ht="76.5" customHeight="1" outlineLevel="6">
      <c r="A69" s="18" t="s">
        <v>172</v>
      </c>
      <c r="B69" s="21" t="s">
        <v>173</v>
      </c>
      <c r="C69" s="3">
        <f>SUM(D69:F69)</f>
        <v>130000</v>
      </c>
      <c r="D69" s="3">
        <f>SUM(D70)</f>
        <v>0</v>
      </c>
      <c r="E69" s="3">
        <f>SUM(E70)</f>
        <v>0</v>
      </c>
      <c r="F69" s="3">
        <f>SUM(F70)</f>
        <v>130000</v>
      </c>
      <c r="G69" s="3">
        <f>SUM(H69:J69)</f>
        <v>0</v>
      </c>
      <c r="H69" s="3">
        <f>SUM(H70)</f>
        <v>0</v>
      </c>
      <c r="I69" s="3">
        <f>SUM(I70)</f>
        <v>0</v>
      </c>
      <c r="J69" s="3">
        <f>SUM(J70)</f>
        <v>0</v>
      </c>
      <c r="K69" s="3">
        <f>SUM(L69:N69)</f>
        <v>0</v>
      </c>
      <c r="L69" s="3">
        <f>SUM(L70)</f>
        <v>0</v>
      </c>
      <c r="M69" s="3">
        <f>SUM(M70)</f>
        <v>0</v>
      </c>
      <c r="N69" s="3">
        <f>SUM(N70)</f>
        <v>0</v>
      </c>
    </row>
    <row r="70" spans="1:14" ht="39" customHeight="1" outlineLevel="6">
      <c r="A70" s="26" t="s">
        <v>174</v>
      </c>
      <c r="B70" s="23" t="s">
        <v>146</v>
      </c>
      <c r="C70" s="6">
        <f>SUM(D70:F70)</f>
        <v>130000</v>
      </c>
      <c r="D70" s="6"/>
      <c r="E70" s="6"/>
      <c r="F70" s="6">
        <v>130000</v>
      </c>
      <c r="G70" s="8">
        <f>SUM(H70:J70)</f>
        <v>0</v>
      </c>
      <c r="H70" s="8"/>
      <c r="I70" s="8"/>
      <c r="J70" s="8"/>
      <c r="K70" s="6">
        <f>SUM(L70:N70)</f>
        <v>0</v>
      </c>
      <c r="L70" s="6"/>
      <c r="M70" s="6"/>
      <c r="N70" s="6"/>
    </row>
    <row r="71" spans="1:14" ht="57" customHeight="1" outlineLevel="1">
      <c r="A71" s="11" t="s">
        <v>83</v>
      </c>
      <c r="B71" s="12" t="s">
        <v>84</v>
      </c>
      <c r="C71" s="3">
        <f aca="true" t="shared" si="35" ref="C71:J71">SUM(C72+C75)</f>
        <v>66400</v>
      </c>
      <c r="D71" s="3">
        <f t="shared" si="35"/>
        <v>0</v>
      </c>
      <c r="E71" s="3">
        <f t="shared" si="35"/>
        <v>0</v>
      </c>
      <c r="F71" s="3">
        <f t="shared" si="35"/>
        <v>66400</v>
      </c>
      <c r="G71" s="3">
        <f t="shared" si="35"/>
        <v>66800</v>
      </c>
      <c r="H71" s="3">
        <f t="shared" si="35"/>
        <v>0</v>
      </c>
      <c r="I71" s="3">
        <f t="shared" si="35"/>
        <v>0</v>
      </c>
      <c r="J71" s="3">
        <f t="shared" si="35"/>
        <v>66800</v>
      </c>
      <c r="K71" s="3">
        <f>SUM(K72+K75)</f>
        <v>66800</v>
      </c>
      <c r="L71" s="3">
        <f>SUM(L72+L75)</f>
        <v>0</v>
      </c>
      <c r="M71" s="3">
        <f>SUM(M72+M75)</f>
        <v>0</v>
      </c>
      <c r="N71" s="3">
        <f>SUM(N72+N75)</f>
        <v>66800</v>
      </c>
    </row>
    <row r="72" spans="1:14" ht="28.5" customHeight="1" outlineLevel="2">
      <c r="A72" s="11" t="s">
        <v>85</v>
      </c>
      <c r="B72" s="12" t="s">
        <v>86</v>
      </c>
      <c r="C72" s="3">
        <f aca="true" t="shared" si="36" ref="C72:N73">SUM(C73)</f>
        <v>11800</v>
      </c>
      <c r="D72" s="3">
        <f t="shared" si="36"/>
        <v>0</v>
      </c>
      <c r="E72" s="3">
        <f t="shared" si="36"/>
        <v>0</v>
      </c>
      <c r="F72" s="3">
        <f t="shared" si="36"/>
        <v>11800</v>
      </c>
      <c r="G72" s="3">
        <f t="shared" si="36"/>
        <v>11800</v>
      </c>
      <c r="H72" s="3">
        <f t="shared" si="36"/>
        <v>0</v>
      </c>
      <c r="I72" s="3">
        <f t="shared" si="36"/>
        <v>0</v>
      </c>
      <c r="J72" s="3">
        <f t="shared" si="36"/>
        <v>11800</v>
      </c>
      <c r="K72" s="3">
        <f t="shared" si="36"/>
        <v>11800</v>
      </c>
      <c r="L72" s="3">
        <f t="shared" si="36"/>
        <v>0</v>
      </c>
      <c r="M72" s="3">
        <f t="shared" si="36"/>
        <v>0</v>
      </c>
      <c r="N72" s="3">
        <f t="shared" si="36"/>
        <v>11800</v>
      </c>
    </row>
    <row r="73" spans="1:14" ht="28.5" customHeight="1" outlineLevel="4">
      <c r="A73" s="11" t="s">
        <v>87</v>
      </c>
      <c r="B73" s="12" t="s">
        <v>88</v>
      </c>
      <c r="C73" s="3">
        <f t="shared" si="36"/>
        <v>11800</v>
      </c>
      <c r="D73" s="3">
        <f t="shared" si="36"/>
        <v>0</v>
      </c>
      <c r="E73" s="3">
        <f t="shared" si="36"/>
        <v>0</v>
      </c>
      <c r="F73" s="3">
        <f t="shared" si="36"/>
        <v>11800</v>
      </c>
      <c r="G73" s="3">
        <f t="shared" si="36"/>
        <v>11800</v>
      </c>
      <c r="H73" s="3">
        <f t="shared" si="36"/>
        <v>0</v>
      </c>
      <c r="I73" s="3">
        <f t="shared" si="36"/>
        <v>0</v>
      </c>
      <c r="J73" s="3">
        <f t="shared" si="36"/>
        <v>11800</v>
      </c>
      <c r="K73" s="3">
        <f t="shared" si="36"/>
        <v>11800</v>
      </c>
      <c r="L73" s="3">
        <f t="shared" si="36"/>
        <v>0</v>
      </c>
      <c r="M73" s="3">
        <f t="shared" si="36"/>
        <v>0</v>
      </c>
      <c r="N73" s="3">
        <f t="shared" si="36"/>
        <v>11800</v>
      </c>
    </row>
    <row r="74" spans="1:14" ht="42.75" customHeight="1" outlineLevel="6">
      <c r="A74" s="9" t="s">
        <v>90</v>
      </c>
      <c r="B74" s="10" t="s">
        <v>89</v>
      </c>
      <c r="C74" s="6">
        <f>SUM(D74:F74)</f>
        <v>11800</v>
      </c>
      <c r="D74" s="6"/>
      <c r="E74" s="6"/>
      <c r="F74" s="6">
        <v>11800</v>
      </c>
      <c r="G74" s="8">
        <f>SUM(H74:J74)</f>
        <v>11800</v>
      </c>
      <c r="H74" s="8"/>
      <c r="I74" s="8"/>
      <c r="J74" s="8">
        <v>11800</v>
      </c>
      <c r="K74" s="6">
        <f>SUM(L74:N74)</f>
        <v>11800</v>
      </c>
      <c r="L74" s="6"/>
      <c r="M74" s="6"/>
      <c r="N74" s="6">
        <v>11800</v>
      </c>
    </row>
    <row r="75" spans="1:14" ht="42.75" customHeight="1" outlineLevel="2">
      <c r="A75" s="11" t="s">
        <v>91</v>
      </c>
      <c r="B75" s="12" t="s">
        <v>92</v>
      </c>
      <c r="C75" s="3">
        <f aca="true" t="shared" si="37" ref="C75:N76">SUM(C76)</f>
        <v>54600</v>
      </c>
      <c r="D75" s="3">
        <f t="shared" si="37"/>
        <v>0</v>
      </c>
      <c r="E75" s="3">
        <f t="shared" si="37"/>
        <v>0</v>
      </c>
      <c r="F75" s="3">
        <f t="shared" si="37"/>
        <v>54600</v>
      </c>
      <c r="G75" s="3">
        <f t="shared" si="37"/>
        <v>55000</v>
      </c>
      <c r="H75" s="3">
        <f t="shared" si="37"/>
        <v>0</v>
      </c>
      <c r="I75" s="3">
        <f t="shared" si="37"/>
        <v>0</v>
      </c>
      <c r="J75" s="3">
        <f t="shared" si="37"/>
        <v>55000</v>
      </c>
      <c r="K75" s="3">
        <f t="shared" si="37"/>
        <v>55000</v>
      </c>
      <c r="L75" s="3">
        <f t="shared" si="37"/>
        <v>0</v>
      </c>
      <c r="M75" s="3">
        <f t="shared" si="37"/>
        <v>0</v>
      </c>
      <c r="N75" s="3">
        <f t="shared" si="37"/>
        <v>55000</v>
      </c>
    </row>
    <row r="76" spans="1:14" ht="57" customHeight="1" outlineLevel="4">
      <c r="A76" s="11" t="s">
        <v>93</v>
      </c>
      <c r="B76" s="12" t="s">
        <v>94</v>
      </c>
      <c r="C76" s="3">
        <f t="shared" si="37"/>
        <v>54600</v>
      </c>
      <c r="D76" s="3">
        <f t="shared" si="37"/>
        <v>0</v>
      </c>
      <c r="E76" s="3">
        <f t="shared" si="37"/>
        <v>0</v>
      </c>
      <c r="F76" s="3">
        <f t="shared" si="37"/>
        <v>54600</v>
      </c>
      <c r="G76" s="3">
        <f t="shared" si="37"/>
        <v>55000</v>
      </c>
      <c r="H76" s="3">
        <f t="shared" si="37"/>
        <v>0</v>
      </c>
      <c r="I76" s="3">
        <f t="shared" si="37"/>
        <v>0</v>
      </c>
      <c r="J76" s="3">
        <f t="shared" si="37"/>
        <v>55000</v>
      </c>
      <c r="K76" s="3">
        <f t="shared" si="37"/>
        <v>55000</v>
      </c>
      <c r="L76" s="3">
        <f t="shared" si="37"/>
        <v>0</v>
      </c>
      <c r="M76" s="3">
        <f t="shared" si="37"/>
        <v>0</v>
      </c>
      <c r="N76" s="3">
        <f t="shared" si="37"/>
        <v>55000</v>
      </c>
    </row>
    <row r="77" spans="1:14" ht="42.75" customHeight="1" outlineLevel="6">
      <c r="A77" s="9" t="s">
        <v>96</v>
      </c>
      <c r="B77" s="10" t="s">
        <v>95</v>
      </c>
      <c r="C77" s="6">
        <f>SUM(D77:F77)</f>
        <v>54600</v>
      </c>
      <c r="D77" s="6"/>
      <c r="E77" s="6"/>
      <c r="F77" s="6">
        <v>54600</v>
      </c>
      <c r="G77" s="8">
        <f>SUM(H77:J77)</f>
        <v>55000</v>
      </c>
      <c r="H77" s="8"/>
      <c r="I77" s="8"/>
      <c r="J77" s="8">
        <v>55000</v>
      </c>
      <c r="K77" s="6">
        <f>SUM(L77:N77)</f>
        <v>55000</v>
      </c>
      <c r="L77" s="6"/>
      <c r="M77" s="6"/>
      <c r="N77" s="6">
        <v>55000</v>
      </c>
    </row>
    <row r="78" spans="1:14" ht="71.25" customHeight="1" outlineLevel="1">
      <c r="A78" s="11" t="s">
        <v>97</v>
      </c>
      <c r="B78" s="12" t="s">
        <v>98</v>
      </c>
      <c r="C78" s="3">
        <f aca="true" t="shared" si="38" ref="C78:N78">SUM(C79+C82)</f>
        <v>644000</v>
      </c>
      <c r="D78" s="3">
        <f t="shared" si="38"/>
        <v>0</v>
      </c>
      <c r="E78" s="3">
        <f t="shared" si="38"/>
        <v>0</v>
      </c>
      <c r="F78" s="3">
        <f t="shared" si="38"/>
        <v>644000</v>
      </c>
      <c r="G78" s="3">
        <f t="shared" si="38"/>
        <v>194000</v>
      </c>
      <c r="H78" s="3">
        <f t="shared" si="38"/>
        <v>0</v>
      </c>
      <c r="I78" s="3">
        <f t="shared" si="38"/>
        <v>0</v>
      </c>
      <c r="J78" s="3">
        <f t="shared" si="38"/>
        <v>194000</v>
      </c>
      <c r="K78" s="3">
        <f t="shared" si="38"/>
        <v>194000</v>
      </c>
      <c r="L78" s="3">
        <f t="shared" si="38"/>
        <v>0</v>
      </c>
      <c r="M78" s="3">
        <f t="shared" si="38"/>
        <v>0</v>
      </c>
      <c r="N78" s="3">
        <f t="shared" si="38"/>
        <v>194000</v>
      </c>
    </row>
    <row r="79" spans="1:14" ht="57" customHeight="1" outlineLevel="2">
      <c r="A79" s="11" t="s">
        <v>99</v>
      </c>
      <c r="B79" s="12" t="s">
        <v>100</v>
      </c>
      <c r="C79" s="3">
        <f aca="true" t="shared" si="39" ref="C79:N79">SUM(C80)</f>
        <v>450000</v>
      </c>
      <c r="D79" s="3">
        <f t="shared" si="39"/>
        <v>0</v>
      </c>
      <c r="E79" s="3">
        <f t="shared" si="39"/>
        <v>0</v>
      </c>
      <c r="F79" s="3">
        <f t="shared" si="39"/>
        <v>450000</v>
      </c>
      <c r="G79" s="3">
        <f t="shared" si="39"/>
        <v>0</v>
      </c>
      <c r="H79" s="3">
        <f t="shared" si="39"/>
        <v>0</v>
      </c>
      <c r="I79" s="3">
        <f t="shared" si="39"/>
        <v>0</v>
      </c>
      <c r="J79" s="3">
        <f t="shared" si="39"/>
        <v>0</v>
      </c>
      <c r="K79" s="3">
        <f t="shared" si="39"/>
        <v>0</v>
      </c>
      <c r="L79" s="3">
        <f t="shared" si="39"/>
        <v>0</v>
      </c>
      <c r="M79" s="3">
        <f t="shared" si="39"/>
        <v>0</v>
      </c>
      <c r="N79" s="3">
        <f t="shared" si="39"/>
        <v>0</v>
      </c>
    </row>
    <row r="80" spans="1:14" ht="42.75" customHeight="1" outlineLevel="4">
      <c r="A80" s="11" t="s">
        <v>101</v>
      </c>
      <c r="B80" s="12" t="s">
        <v>102</v>
      </c>
      <c r="C80" s="3">
        <f aca="true" t="shared" si="40" ref="C80:N80">SUM(C81:C81)</f>
        <v>450000</v>
      </c>
      <c r="D80" s="3">
        <f t="shared" si="40"/>
        <v>0</v>
      </c>
      <c r="E80" s="3">
        <f t="shared" si="40"/>
        <v>0</v>
      </c>
      <c r="F80" s="3">
        <f t="shared" si="40"/>
        <v>450000</v>
      </c>
      <c r="G80" s="3">
        <f t="shared" si="40"/>
        <v>0</v>
      </c>
      <c r="H80" s="3">
        <f t="shared" si="40"/>
        <v>0</v>
      </c>
      <c r="I80" s="3">
        <f t="shared" si="40"/>
        <v>0</v>
      </c>
      <c r="J80" s="3">
        <f t="shared" si="40"/>
        <v>0</v>
      </c>
      <c r="K80" s="3">
        <f t="shared" si="40"/>
        <v>0</v>
      </c>
      <c r="L80" s="3">
        <f t="shared" si="40"/>
        <v>0</v>
      </c>
      <c r="M80" s="3">
        <f t="shared" si="40"/>
        <v>0</v>
      </c>
      <c r="N80" s="3">
        <f t="shared" si="40"/>
        <v>0</v>
      </c>
    </row>
    <row r="81" spans="1:14" ht="42.75" customHeight="1" outlineLevel="5">
      <c r="A81" s="9" t="s">
        <v>103</v>
      </c>
      <c r="B81" s="10" t="s">
        <v>104</v>
      </c>
      <c r="C81" s="6">
        <f>SUM(D81:F81)</f>
        <v>450000</v>
      </c>
      <c r="D81" s="6"/>
      <c r="E81" s="6"/>
      <c r="F81" s="6">
        <v>450000</v>
      </c>
      <c r="G81" s="8">
        <f>SUM(H81:J81)</f>
        <v>0</v>
      </c>
      <c r="H81" s="8"/>
      <c r="I81" s="8"/>
      <c r="J81" s="8"/>
      <c r="K81" s="6">
        <f>SUM(L81:N81)</f>
        <v>0</v>
      </c>
      <c r="L81" s="6"/>
      <c r="M81" s="6"/>
      <c r="N81" s="6"/>
    </row>
    <row r="82" spans="1:14" ht="42.75" customHeight="1" outlineLevel="2">
      <c r="A82" s="11" t="s">
        <v>105</v>
      </c>
      <c r="B82" s="12" t="s">
        <v>106</v>
      </c>
      <c r="C82" s="3">
        <f aca="true" t="shared" si="41" ref="C82:N83">SUM(C83)</f>
        <v>194000</v>
      </c>
      <c r="D82" s="3">
        <f t="shared" si="41"/>
        <v>0</v>
      </c>
      <c r="E82" s="3">
        <f t="shared" si="41"/>
        <v>0</v>
      </c>
      <c r="F82" s="3">
        <f t="shared" si="41"/>
        <v>194000</v>
      </c>
      <c r="G82" s="3">
        <f t="shared" si="41"/>
        <v>194000</v>
      </c>
      <c r="H82" s="3">
        <f t="shared" si="41"/>
        <v>0</v>
      </c>
      <c r="I82" s="3">
        <f t="shared" si="41"/>
        <v>0</v>
      </c>
      <c r="J82" s="3">
        <f t="shared" si="41"/>
        <v>194000</v>
      </c>
      <c r="K82" s="3">
        <f t="shared" si="41"/>
        <v>194000</v>
      </c>
      <c r="L82" s="3">
        <f t="shared" si="41"/>
        <v>0</v>
      </c>
      <c r="M82" s="3">
        <f t="shared" si="41"/>
        <v>0</v>
      </c>
      <c r="N82" s="3">
        <f t="shared" si="41"/>
        <v>194000</v>
      </c>
    </row>
    <row r="83" spans="1:14" ht="42.75" customHeight="1" outlineLevel="4">
      <c r="A83" s="11" t="s">
        <v>107</v>
      </c>
      <c r="B83" s="12" t="s">
        <v>108</v>
      </c>
      <c r="C83" s="3">
        <f t="shared" si="41"/>
        <v>194000</v>
      </c>
      <c r="D83" s="3">
        <f t="shared" si="41"/>
        <v>0</v>
      </c>
      <c r="E83" s="3">
        <f t="shared" si="41"/>
        <v>0</v>
      </c>
      <c r="F83" s="3">
        <f t="shared" si="41"/>
        <v>194000</v>
      </c>
      <c r="G83" s="3">
        <f t="shared" si="41"/>
        <v>194000</v>
      </c>
      <c r="H83" s="3">
        <f t="shared" si="41"/>
        <v>0</v>
      </c>
      <c r="I83" s="3">
        <f t="shared" si="41"/>
        <v>0</v>
      </c>
      <c r="J83" s="3">
        <f t="shared" si="41"/>
        <v>194000</v>
      </c>
      <c r="K83" s="3">
        <f t="shared" si="41"/>
        <v>194000</v>
      </c>
      <c r="L83" s="3">
        <f t="shared" si="41"/>
        <v>0</v>
      </c>
      <c r="M83" s="3">
        <f t="shared" si="41"/>
        <v>0</v>
      </c>
      <c r="N83" s="3">
        <f t="shared" si="41"/>
        <v>194000</v>
      </c>
    </row>
    <row r="84" spans="1:14" ht="50.25" customHeight="1" outlineLevel="5">
      <c r="A84" s="9" t="s">
        <v>109</v>
      </c>
      <c r="B84" s="10" t="s">
        <v>110</v>
      </c>
      <c r="C84" s="6">
        <f>SUM(D84:F84)</f>
        <v>194000</v>
      </c>
      <c r="D84" s="6"/>
      <c r="E84" s="6"/>
      <c r="F84" s="6">
        <v>194000</v>
      </c>
      <c r="G84" s="8">
        <f aca="true" t="shared" si="42" ref="G84:G92">SUM(H84:J84)</f>
        <v>194000</v>
      </c>
      <c r="H84" s="8"/>
      <c r="I84" s="8"/>
      <c r="J84" s="8">
        <v>194000</v>
      </c>
      <c r="K84" s="6">
        <f aca="true" t="shared" si="43" ref="K84:K92">SUM(L84:N84)</f>
        <v>194000</v>
      </c>
      <c r="L84" s="6"/>
      <c r="M84" s="6"/>
      <c r="N84" s="6">
        <v>194000</v>
      </c>
    </row>
    <row r="85" spans="1:14" ht="50.25" customHeight="1" outlineLevel="5">
      <c r="A85" s="27" t="s">
        <v>175</v>
      </c>
      <c r="B85" s="21" t="s">
        <v>176</v>
      </c>
      <c r="C85" s="3">
        <f>SUM(D85:F85)</f>
        <v>500000</v>
      </c>
      <c r="D85" s="3">
        <f>SUM(D86)</f>
        <v>0</v>
      </c>
      <c r="E85" s="3">
        <f aca="true" t="shared" si="44" ref="E85:F87">SUM(E86)</f>
        <v>0</v>
      </c>
      <c r="F85" s="3">
        <f t="shared" si="44"/>
        <v>500000</v>
      </c>
      <c r="G85" s="3">
        <f t="shared" si="42"/>
        <v>0</v>
      </c>
      <c r="H85" s="3">
        <f>SUM(H86)</f>
        <v>0</v>
      </c>
      <c r="I85" s="3">
        <f aca="true" t="shared" si="45" ref="I85:J87">SUM(I86)</f>
        <v>0</v>
      </c>
      <c r="J85" s="3">
        <f t="shared" si="45"/>
        <v>0</v>
      </c>
      <c r="K85" s="3">
        <f t="shared" si="43"/>
        <v>0</v>
      </c>
      <c r="L85" s="3">
        <f>SUM(L86)</f>
        <v>0</v>
      </c>
      <c r="M85" s="3">
        <f aca="true" t="shared" si="46" ref="M85:N87">SUM(M86)</f>
        <v>0</v>
      </c>
      <c r="N85" s="3">
        <f t="shared" si="46"/>
        <v>0</v>
      </c>
    </row>
    <row r="86" spans="1:14" ht="66.75" customHeight="1" outlineLevel="5">
      <c r="A86" s="27" t="s">
        <v>177</v>
      </c>
      <c r="B86" s="21" t="s">
        <v>178</v>
      </c>
      <c r="C86" s="3">
        <f aca="true" t="shared" si="47" ref="C86:C92">SUM(D86:F86)</f>
        <v>500000</v>
      </c>
      <c r="D86" s="3">
        <f>SUM(D87)</f>
        <v>0</v>
      </c>
      <c r="E86" s="3">
        <f t="shared" si="44"/>
        <v>0</v>
      </c>
      <c r="F86" s="3">
        <f t="shared" si="44"/>
        <v>500000</v>
      </c>
      <c r="G86" s="3">
        <f t="shared" si="42"/>
        <v>0</v>
      </c>
      <c r="H86" s="3">
        <f>SUM(H87)</f>
        <v>0</v>
      </c>
      <c r="I86" s="3">
        <f t="shared" si="45"/>
        <v>0</v>
      </c>
      <c r="J86" s="3">
        <f t="shared" si="45"/>
        <v>0</v>
      </c>
      <c r="K86" s="3">
        <f t="shared" si="43"/>
        <v>0</v>
      </c>
      <c r="L86" s="3">
        <f>SUM(L87)</f>
        <v>0</v>
      </c>
      <c r="M86" s="3">
        <f t="shared" si="46"/>
        <v>0</v>
      </c>
      <c r="N86" s="3">
        <f t="shared" si="46"/>
        <v>0</v>
      </c>
    </row>
    <row r="87" spans="1:14" ht="96" customHeight="1" outlineLevel="5">
      <c r="A87" s="19" t="s">
        <v>179</v>
      </c>
      <c r="B87" s="28" t="s">
        <v>180</v>
      </c>
      <c r="C87" s="3">
        <f t="shared" si="47"/>
        <v>500000</v>
      </c>
      <c r="D87" s="3">
        <f>SUM(D88)</f>
        <v>0</v>
      </c>
      <c r="E87" s="3">
        <f t="shared" si="44"/>
        <v>0</v>
      </c>
      <c r="F87" s="3">
        <f t="shared" si="44"/>
        <v>500000</v>
      </c>
      <c r="G87" s="3">
        <f t="shared" si="42"/>
        <v>0</v>
      </c>
      <c r="H87" s="3">
        <f>SUM(H88)</f>
        <v>0</v>
      </c>
      <c r="I87" s="3">
        <f t="shared" si="45"/>
        <v>0</v>
      </c>
      <c r="J87" s="3">
        <f t="shared" si="45"/>
        <v>0</v>
      </c>
      <c r="K87" s="3">
        <f t="shared" si="43"/>
        <v>0</v>
      </c>
      <c r="L87" s="3">
        <f>SUM(L88)</f>
        <v>0</v>
      </c>
      <c r="M87" s="3">
        <f t="shared" si="46"/>
        <v>0</v>
      </c>
      <c r="N87" s="3">
        <f t="shared" si="46"/>
        <v>0</v>
      </c>
    </row>
    <row r="88" spans="1:14" ht="111.75" customHeight="1" outlineLevel="5">
      <c r="A88" s="27" t="s">
        <v>181</v>
      </c>
      <c r="B88" s="28" t="s">
        <v>182</v>
      </c>
      <c r="C88" s="6">
        <f t="shared" si="47"/>
        <v>500000</v>
      </c>
      <c r="D88" s="6"/>
      <c r="E88" s="6"/>
      <c r="F88" s="6">
        <v>500000</v>
      </c>
      <c r="G88" s="6">
        <f t="shared" si="42"/>
        <v>0</v>
      </c>
      <c r="H88" s="8"/>
      <c r="I88" s="8"/>
      <c r="J88" s="8"/>
      <c r="K88" s="3">
        <f t="shared" si="43"/>
        <v>0</v>
      </c>
      <c r="L88" s="6"/>
      <c r="M88" s="6"/>
      <c r="N88" s="6"/>
    </row>
    <row r="89" spans="1:14" ht="50.25" customHeight="1" outlineLevel="5">
      <c r="A89" s="27" t="s">
        <v>183</v>
      </c>
      <c r="B89" s="28" t="s">
        <v>184</v>
      </c>
      <c r="C89" s="3">
        <f t="shared" si="47"/>
        <v>0</v>
      </c>
      <c r="D89" s="3">
        <f aca="true" t="shared" si="48" ref="D89:F91">SUM(D90)</f>
        <v>0</v>
      </c>
      <c r="E89" s="3">
        <f t="shared" si="48"/>
        <v>0</v>
      </c>
      <c r="F89" s="3">
        <f t="shared" si="48"/>
        <v>0</v>
      </c>
      <c r="G89" s="3">
        <f t="shared" si="42"/>
        <v>1264560</v>
      </c>
      <c r="H89" s="3">
        <f>SUM(H90)</f>
        <v>0</v>
      </c>
      <c r="I89" s="3">
        <f aca="true" t="shared" si="49" ref="I89:J91">SUM(I90)</f>
        <v>1264560</v>
      </c>
      <c r="J89" s="3">
        <f t="shared" si="49"/>
        <v>0</v>
      </c>
      <c r="K89" s="3">
        <f t="shared" si="43"/>
        <v>2529120</v>
      </c>
      <c r="L89" s="3">
        <f>SUM(L90)</f>
        <v>0</v>
      </c>
      <c r="M89" s="3">
        <f aca="true" t="shared" si="50" ref="M89:N91">SUM(M90)</f>
        <v>2529120</v>
      </c>
      <c r="N89" s="3">
        <f t="shared" si="50"/>
        <v>0</v>
      </c>
    </row>
    <row r="90" spans="1:14" ht="68.25" customHeight="1" outlineLevel="5">
      <c r="A90" s="27" t="s">
        <v>185</v>
      </c>
      <c r="B90" s="28" t="s">
        <v>186</v>
      </c>
      <c r="C90" s="3">
        <f t="shared" si="47"/>
        <v>0</v>
      </c>
      <c r="D90" s="3">
        <f t="shared" si="48"/>
        <v>0</v>
      </c>
      <c r="E90" s="3">
        <f t="shared" si="48"/>
        <v>0</v>
      </c>
      <c r="F90" s="3">
        <f t="shared" si="48"/>
        <v>0</v>
      </c>
      <c r="G90" s="3">
        <f t="shared" si="42"/>
        <v>1264560</v>
      </c>
      <c r="H90" s="3">
        <f>SUM(H91)</f>
        <v>0</v>
      </c>
      <c r="I90" s="3">
        <f t="shared" si="49"/>
        <v>1264560</v>
      </c>
      <c r="J90" s="3">
        <f t="shared" si="49"/>
        <v>0</v>
      </c>
      <c r="K90" s="3">
        <f t="shared" si="43"/>
        <v>2529120</v>
      </c>
      <c r="L90" s="3">
        <f>SUM(L91)</f>
        <v>0</v>
      </c>
      <c r="M90" s="3">
        <f t="shared" si="50"/>
        <v>2529120</v>
      </c>
      <c r="N90" s="3">
        <f t="shared" si="50"/>
        <v>0</v>
      </c>
    </row>
    <row r="91" spans="1:14" ht="77.25" customHeight="1" outlineLevel="5">
      <c r="A91" s="19" t="s">
        <v>187</v>
      </c>
      <c r="B91" s="28" t="s">
        <v>188</v>
      </c>
      <c r="C91" s="3">
        <f t="shared" si="47"/>
        <v>0</v>
      </c>
      <c r="D91" s="3">
        <f t="shared" si="48"/>
        <v>0</v>
      </c>
      <c r="E91" s="3">
        <f t="shared" si="48"/>
        <v>0</v>
      </c>
      <c r="F91" s="3">
        <f t="shared" si="48"/>
        <v>0</v>
      </c>
      <c r="G91" s="3">
        <f t="shared" si="42"/>
        <v>1264560</v>
      </c>
      <c r="H91" s="3">
        <f>SUM(H92)</f>
        <v>0</v>
      </c>
      <c r="I91" s="3">
        <f t="shared" si="49"/>
        <v>1264560</v>
      </c>
      <c r="J91" s="3">
        <f t="shared" si="49"/>
        <v>0</v>
      </c>
      <c r="K91" s="3">
        <f t="shared" si="43"/>
        <v>2529120</v>
      </c>
      <c r="L91" s="3">
        <f>SUM(L92)</f>
        <v>0</v>
      </c>
      <c r="M91" s="3">
        <f t="shared" si="50"/>
        <v>2529120</v>
      </c>
      <c r="N91" s="3">
        <f t="shared" si="50"/>
        <v>0</v>
      </c>
    </row>
    <row r="92" spans="1:14" ht="81.75" customHeight="1" outlineLevel="5">
      <c r="A92" s="29" t="s">
        <v>189</v>
      </c>
      <c r="B92" s="31" t="s">
        <v>190</v>
      </c>
      <c r="C92" s="6">
        <f t="shared" si="47"/>
        <v>0</v>
      </c>
      <c r="D92" s="6"/>
      <c r="E92" s="6"/>
      <c r="F92" s="6"/>
      <c r="G92" s="6">
        <f t="shared" si="42"/>
        <v>1264560</v>
      </c>
      <c r="H92" s="8"/>
      <c r="I92" s="8">
        <v>1264560</v>
      </c>
      <c r="J92" s="8"/>
      <c r="K92" s="6">
        <f t="shared" si="43"/>
        <v>2529120</v>
      </c>
      <c r="L92" s="6"/>
      <c r="M92" s="6">
        <v>2529120</v>
      </c>
      <c r="N92" s="6"/>
    </row>
    <row r="93" spans="1:14" ht="34.5" customHeight="1" outlineLevel="5">
      <c r="A93" s="41" t="s">
        <v>127</v>
      </c>
      <c r="B93" s="42"/>
      <c r="C93" s="3">
        <f>SUM(C8+C32+C46+C71+C78+C65+C60+C85+C89)</f>
        <v>28897376.86</v>
      </c>
      <c r="D93" s="3">
        <f aca="true" t="shared" si="51" ref="D93:N93">SUM(D8+D32+D46+D71+D78+D65+D60+D85+D89)</f>
        <v>0</v>
      </c>
      <c r="E93" s="3">
        <f t="shared" si="51"/>
        <v>4895598</v>
      </c>
      <c r="F93" s="3">
        <f t="shared" si="51"/>
        <v>24001778.86</v>
      </c>
      <c r="G93" s="3">
        <f t="shared" si="51"/>
        <v>26209811.689999998</v>
      </c>
      <c r="H93" s="3">
        <f t="shared" si="51"/>
        <v>0</v>
      </c>
      <c r="I93" s="3">
        <f t="shared" si="51"/>
        <v>1264560</v>
      </c>
      <c r="J93" s="3">
        <f t="shared" si="51"/>
        <v>24945251.689999998</v>
      </c>
      <c r="K93" s="3">
        <f t="shared" si="51"/>
        <v>26883402.73</v>
      </c>
      <c r="L93" s="3">
        <f t="shared" si="51"/>
        <v>0</v>
      </c>
      <c r="M93" s="3">
        <f t="shared" si="51"/>
        <v>2529120</v>
      </c>
      <c r="N93" s="3">
        <f t="shared" si="51"/>
        <v>24354282.73</v>
      </c>
    </row>
    <row r="94" spans="1:14" ht="29.25" customHeight="1" outlineLevel="5">
      <c r="A94" s="16" t="s">
        <v>128</v>
      </c>
      <c r="B94" s="17"/>
      <c r="C94" s="15">
        <f>SUM(C93/C102*100)</f>
        <v>99.23966586555312</v>
      </c>
      <c r="D94" s="15"/>
      <c r="E94" s="15"/>
      <c r="F94" s="15">
        <f>SUM(F93/F102*100)</f>
        <v>99.70920304474747</v>
      </c>
      <c r="G94" s="15">
        <f>SUM(G93/G102*100)</f>
        <v>99.41963701823946</v>
      </c>
      <c r="H94" s="4"/>
      <c r="I94" s="4"/>
      <c r="J94" s="4"/>
      <c r="K94" s="15">
        <f>SUM(K93/K102*100)</f>
        <v>99.4142402354549</v>
      </c>
      <c r="L94" s="15"/>
      <c r="M94" s="15"/>
      <c r="N94" s="15">
        <f>SUM(N93/N102*100)</f>
        <v>100</v>
      </c>
    </row>
    <row r="95" spans="1:14" ht="57.75" customHeight="1">
      <c r="A95" s="11" t="s">
        <v>111</v>
      </c>
      <c r="B95" s="12" t="s">
        <v>112</v>
      </c>
      <c r="C95" s="3">
        <f>SUM(C96+C99)</f>
        <v>221400</v>
      </c>
      <c r="D95" s="3">
        <f aca="true" t="shared" si="52" ref="D95:N95">SUM(D96+D99)</f>
        <v>151400</v>
      </c>
      <c r="E95" s="3">
        <f t="shared" si="52"/>
        <v>0</v>
      </c>
      <c r="F95" s="3">
        <f t="shared" si="52"/>
        <v>70000</v>
      </c>
      <c r="G95" s="3">
        <f t="shared" si="52"/>
        <v>153000</v>
      </c>
      <c r="H95" s="3">
        <f t="shared" si="52"/>
        <v>153000</v>
      </c>
      <c r="I95" s="3">
        <f t="shared" si="52"/>
        <v>0</v>
      </c>
      <c r="J95" s="3">
        <f t="shared" si="52"/>
        <v>0</v>
      </c>
      <c r="K95" s="3">
        <f t="shared" si="52"/>
        <v>158400</v>
      </c>
      <c r="L95" s="3">
        <f t="shared" si="52"/>
        <v>158400</v>
      </c>
      <c r="M95" s="3">
        <f t="shared" si="52"/>
        <v>0</v>
      </c>
      <c r="N95" s="3">
        <f t="shared" si="52"/>
        <v>0</v>
      </c>
    </row>
    <row r="96" spans="1:14" ht="65.25" customHeight="1">
      <c r="A96" s="18" t="s">
        <v>191</v>
      </c>
      <c r="B96" s="30" t="s">
        <v>139</v>
      </c>
      <c r="C96" s="3">
        <f>SUM(C97)</f>
        <v>70000</v>
      </c>
      <c r="D96" s="3">
        <f aca="true" t="shared" si="53" ref="D96:N97">SUM(D97)</f>
        <v>0</v>
      </c>
      <c r="E96" s="3">
        <f t="shared" si="53"/>
        <v>0</v>
      </c>
      <c r="F96" s="3">
        <f t="shared" si="53"/>
        <v>70000</v>
      </c>
      <c r="G96" s="3">
        <f t="shared" si="53"/>
        <v>0</v>
      </c>
      <c r="H96" s="3">
        <f t="shared" si="53"/>
        <v>0</v>
      </c>
      <c r="I96" s="3">
        <f t="shared" si="53"/>
        <v>0</v>
      </c>
      <c r="J96" s="3">
        <f t="shared" si="53"/>
        <v>0</v>
      </c>
      <c r="K96" s="3">
        <f t="shared" si="53"/>
        <v>0</v>
      </c>
      <c r="L96" s="3">
        <f t="shared" si="53"/>
        <v>0</v>
      </c>
      <c r="M96" s="3">
        <f t="shared" si="53"/>
        <v>0</v>
      </c>
      <c r="N96" s="3">
        <f t="shared" si="53"/>
        <v>0</v>
      </c>
    </row>
    <row r="97" spans="1:14" ht="25.5" customHeight="1">
      <c r="A97" s="18" t="s">
        <v>141</v>
      </c>
      <c r="B97" s="30" t="s">
        <v>140</v>
      </c>
      <c r="C97" s="3">
        <f>SUM(C98)</f>
        <v>70000</v>
      </c>
      <c r="D97" s="3">
        <f t="shared" si="53"/>
        <v>0</v>
      </c>
      <c r="E97" s="3">
        <f t="shared" si="53"/>
        <v>0</v>
      </c>
      <c r="F97" s="3">
        <f t="shared" si="53"/>
        <v>70000</v>
      </c>
      <c r="G97" s="3">
        <f t="shared" si="53"/>
        <v>0</v>
      </c>
      <c r="H97" s="3">
        <f t="shared" si="53"/>
        <v>0</v>
      </c>
      <c r="I97" s="3">
        <f t="shared" si="53"/>
        <v>0</v>
      </c>
      <c r="J97" s="3">
        <f t="shared" si="53"/>
        <v>0</v>
      </c>
      <c r="K97" s="3">
        <f t="shared" si="53"/>
        <v>0</v>
      </c>
      <c r="L97" s="3">
        <f t="shared" si="53"/>
        <v>0</v>
      </c>
      <c r="M97" s="3">
        <f t="shared" si="53"/>
        <v>0</v>
      </c>
      <c r="N97" s="3">
        <f t="shared" si="53"/>
        <v>0</v>
      </c>
    </row>
    <row r="98" spans="1:14" ht="57.75" customHeight="1">
      <c r="A98" s="32" t="s">
        <v>192</v>
      </c>
      <c r="B98" s="31" t="s">
        <v>193</v>
      </c>
      <c r="C98" s="6">
        <f>SUM(D98:F98)</f>
        <v>70000</v>
      </c>
      <c r="D98" s="6"/>
      <c r="E98" s="6"/>
      <c r="F98" s="6">
        <v>70000</v>
      </c>
      <c r="G98" s="6">
        <f>SUM(H98:J98)</f>
        <v>0</v>
      </c>
      <c r="H98" s="6"/>
      <c r="I98" s="6"/>
      <c r="J98" s="6"/>
      <c r="K98" s="6">
        <f>SUM(L98:N98)</f>
        <v>0</v>
      </c>
      <c r="L98" s="6"/>
      <c r="M98" s="6"/>
      <c r="N98" s="6"/>
    </row>
    <row r="99" spans="1:14" ht="60.75" customHeight="1" outlineLevel="1">
      <c r="A99" s="11" t="s">
        <v>113</v>
      </c>
      <c r="B99" s="12" t="s">
        <v>114</v>
      </c>
      <c r="C99" s="3">
        <f aca="true" t="shared" si="54" ref="C99:N100">SUM(C100)</f>
        <v>151400</v>
      </c>
      <c r="D99" s="3">
        <f t="shared" si="54"/>
        <v>151400</v>
      </c>
      <c r="E99" s="3">
        <f t="shared" si="54"/>
        <v>0</v>
      </c>
      <c r="F99" s="3">
        <f t="shared" si="54"/>
        <v>0</v>
      </c>
      <c r="G99" s="3">
        <f t="shared" si="54"/>
        <v>153000</v>
      </c>
      <c r="H99" s="3">
        <f t="shared" si="54"/>
        <v>153000</v>
      </c>
      <c r="I99" s="3">
        <f t="shared" si="54"/>
        <v>0</v>
      </c>
      <c r="J99" s="3">
        <f t="shared" si="54"/>
        <v>0</v>
      </c>
      <c r="K99" s="3">
        <f t="shared" si="54"/>
        <v>158400</v>
      </c>
      <c r="L99" s="3">
        <f t="shared" si="54"/>
        <v>158400</v>
      </c>
      <c r="M99" s="3">
        <f t="shared" si="54"/>
        <v>0</v>
      </c>
      <c r="N99" s="3">
        <f t="shared" si="54"/>
        <v>0</v>
      </c>
    </row>
    <row r="100" spans="1:14" ht="34.5" customHeight="1" outlineLevel="2">
      <c r="A100" s="11" t="s">
        <v>115</v>
      </c>
      <c r="B100" s="12" t="s">
        <v>116</v>
      </c>
      <c r="C100" s="3">
        <f t="shared" si="54"/>
        <v>151400</v>
      </c>
      <c r="D100" s="3">
        <f t="shared" si="54"/>
        <v>151400</v>
      </c>
      <c r="E100" s="3">
        <f t="shared" si="54"/>
        <v>0</v>
      </c>
      <c r="F100" s="3">
        <f t="shared" si="54"/>
        <v>0</v>
      </c>
      <c r="G100" s="3">
        <f t="shared" si="54"/>
        <v>153000</v>
      </c>
      <c r="H100" s="3">
        <f t="shared" si="54"/>
        <v>153000</v>
      </c>
      <c r="I100" s="3">
        <f t="shared" si="54"/>
        <v>0</v>
      </c>
      <c r="J100" s="3">
        <f t="shared" si="54"/>
        <v>0</v>
      </c>
      <c r="K100" s="3">
        <f t="shared" si="54"/>
        <v>158400</v>
      </c>
      <c r="L100" s="3">
        <f t="shared" si="54"/>
        <v>158400</v>
      </c>
      <c r="M100" s="3">
        <f t="shared" si="54"/>
        <v>0</v>
      </c>
      <c r="N100" s="3">
        <f t="shared" si="54"/>
        <v>0</v>
      </c>
    </row>
    <row r="101" spans="1:14" ht="34.5" customHeight="1" outlineLevel="6">
      <c r="A101" s="9" t="s">
        <v>118</v>
      </c>
      <c r="B101" s="10" t="s">
        <v>117</v>
      </c>
      <c r="C101" s="6">
        <f>SUM(D101:F101)</f>
        <v>151400</v>
      </c>
      <c r="D101" s="6">
        <v>151400</v>
      </c>
      <c r="E101" s="6"/>
      <c r="F101" s="4"/>
      <c r="G101" s="8">
        <f>SUM(H101:J101)</f>
        <v>153000</v>
      </c>
      <c r="H101" s="8">
        <v>153000</v>
      </c>
      <c r="I101" s="8"/>
      <c r="J101" s="8"/>
      <c r="K101" s="6">
        <f>SUM(L101:N101)</f>
        <v>158400</v>
      </c>
      <c r="L101" s="6">
        <v>158400</v>
      </c>
      <c r="M101" s="6"/>
      <c r="N101" s="4"/>
    </row>
    <row r="102" spans="1:14" ht="13.5" customHeight="1">
      <c r="A102" s="43" t="s">
        <v>119</v>
      </c>
      <c r="B102" s="44"/>
      <c r="C102" s="14">
        <f>SUM(C93+C95)</f>
        <v>29118776.86</v>
      </c>
      <c r="D102" s="14">
        <f aca="true" t="shared" si="55" ref="D102:J102">SUM(D93+D95)</f>
        <v>151400</v>
      </c>
      <c r="E102" s="14">
        <f t="shared" si="55"/>
        <v>4895598</v>
      </c>
      <c r="F102" s="14">
        <f t="shared" si="55"/>
        <v>24071778.86</v>
      </c>
      <c r="G102" s="14">
        <f t="shared" si="55"/>
        <v>26362811.689999998</v>
      </c>
      <c r="H102" s="14">
        <f t="shared" si="55"/>
        <v>153000</v>
      </c>
      <c r="I102" s="14">
        <f t="shared" si="55"/>
        <v>1264560</v>
      </c>
      <c r="J102" s="14">
        <f t="shared" si="55"/>
        <v>24945251.689999998</v>
      </c>
      <c r="K102" s="14">
        <f>SUM(K93+K95)</f>
        <v>27041802.73</v>
      </c>
      <c r="L102" s="14">
        <f>SUM(L93+L95)</f>
        <v>158400</v>
      </c>
      <c r="M102" s="14">
        <f>SUM(M93+M95)</f>
        <v>2529120</v>
      </c>
      <c r="N102" s="14">
        <f>SUM(N93+N95)</f>
        <v>24354282.73</v>
      </c>
    </row>
    <row r="103" spans="1:13" ht="12.75" customHeight="1">
      <c r="A103" s="2"/>
      <c r="B103" s="2"/>
      <c r="C103" s="2"/>
      <c r="D103" s="2"/>
      <c r="E103" s="2"/>
      <c r="K103" s="2"/>
      <c r="L103" s="2"/>
      <c r="M103" s="2"/>
    </row>
  </sheetData>
  <sheetProtection/>
  <mergeCells count="16">
    <mergeCell ref="K6:K7"/>
    <mergeCell ref="A93:B93"/>
    <mergeCell ref="A102:B102"/>
    <mergeCell ref="L6:N6"/>
    <mergeCell ref="A5:A7"/>
    <mergeCell ref="B5:B7"/>
    <mergeCell ref="C5:F5"/>
    <mergeCell ref="G5:J5"/>
    <mergeCell ref="K5:N5"/>
    <mergeCell ref="A2:J2"/>
    <mergeCell ref="A3:E3"/>
    <mergeCell ref="A4:E4"/>
    <mergeCell ref="C6:C7"/>
    <mergeCell ref="D6:F6"/>
    <mergeCell ref="G6:G7"/>
    <mergeCell ref="H6:J6"/>
  </mergeCells>
  <printOptions/>
  <pageMargins left="0.7874015748031497" right="0.3937007874015748" top="0.3937007874015748" bottom="0.1968503937007874" header="0" footer="0"/>
  <pageSetup errors="blank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Glavbuh-DNS\Glavbuh</dc:creator>
  <cp:keywords/>
  <dc:description/>
  <cp:lastModifiedBy>Роман</cp:lastModifiedBy>
  <cp:lastPrinted>2017-12-18T13:50:07Z</cp:lastPrinted>
  <dcterms:created xsi:type="dcterms:W3CDTF">2016-12-16T07:12:39Z</dcterms:created>
  <dcterms:modified xsi:type="dcterms:W3CDTF">2017-12-19T11:26:48Z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C:\Users\Glavbuh\AppData\Local\Кейсистемс\Бюджет-КС\ReportManager\sqr_rosp_exp2016_10.xls</vt:lpwstr>
  </property>
</Properties>
</file>