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2021-2023" sheetId="1" r:id="rId1"/>
  </sheets>
  <definedNames>
    <definedName name="_xlnm.Print_Titles" localSheetId="0">'2021-2023'!$7:$8</definedName>
    <definedName name="Excel_BuiltIn_Print_Titles" localSheetId="0">'2021-2023'!$7:$8</definedName>
  </definedNames>
  <calcPr fullCalcOnLoad="1"/>
</workbook>
</file>

<file path=xl/sharedStrings.xml><?xml version="1.0" encoding="utf-8"?>
<sst xmlns="http://schemas.openxmlformats.org/spreadsheetml/2006/main" count="229" uniqueCount="169">
  <si>
    <t>Объем бюджетных ассигнований на реализацию мероприятий муниципальных программ Савинского городского поселения</t>
  </si>
  <si>
    <t>на 2021 год и плановый период 2022 и 2023 годов</t>
  </si>
  <si>
    <t>по состоянию на 01.01.2021 г.</t>
  </si>
  <si>
    <t>руб.</t>
  </si>
  <si>
    <t>Наименование</t>
  </si>
  <si>
    <t>Целевая статья</t>
  </si>
  <si>
    <t>2021 год</t>
  </si>
  <si>
    <t>2022 год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</si>
  <si>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</si>
  <si>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</si>
  <si>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</si>
  <si>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</si>
  <si>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</si>
  <si>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</si>
  <si>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</si>
  <si>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</si>
  <si>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</si>
  <si>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</si>
  <si>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</si>
  <si>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</si>
  <si>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0110100201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</si>
  <si>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</si>
  <si>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</si>
  <si>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>0110102001</t>
  </si>
  <si>
    <t>0110180340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</si>
  <si>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</si>
  <si>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</si>
  <si>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</si>
  <si>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</si>
  <si>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</si>
  <si>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</si>
  <si>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>0120102003</t>
  </si>
  <si>
    <t>0120108810</t>
  </si>
  <si>
    <t>0120180340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</si>
  <si>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</si>
  <si>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</si>
  <si>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</si>
  <si>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</si>
  <si>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</si>
  <si>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</si>
  <si>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>0140102008</t>
  </si>
  <si>
    <t xml:space="preserve">           Межбюджетные трансферты</t>
  </si>
  <si>
    <t>0140108805</t>
  </si>
  <si>
    <t xml:space="preserve">            Межбюджетные трансферты</t>
  </si>
  <si>
    <t>0140108806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</si>
  <si>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</si>
  <si>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</si>
  <si>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популяризацию туристической привлекательности"</t>
  </si>
  <si>
    <t>0150100000</t>
  </si>
  <si>
    <t xml:space="preserve">               Межбюджетные трансферты</t>
  </si>
  <si>
    <t>0150108817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</si>
  <si>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</si>
  <si>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</si>
  <si>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</si>
  <si>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</si>
  <si>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</si>
  <si>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</si>
  <si>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</si>
  <si>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>0210102012</t>
  </si>
  <si>
    <t xml:space="preserve">            Закупка товаров, работ и услуг для обеспечения государственных (муниципальных) нужд </t>
  </si>
  <si>
    <t>0210186500</t>
  </si>
  <si>
    <t xml:space="preserve">         Закупка товаров, работ и услуг для обеспечения государственных (муниципальных) нужд</t>
  </si>
  <si>
    <t>02101S0510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</si>
  <si>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</si>
  <si>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</si>
  <si>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</si>
  <si>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</si>
  <si>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</si>
  <si>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</si>
  <si>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</si>
  <si>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</si>
  <si>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</si>
  <si>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</si>
  <si>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Подпрограмма "Организация и содержание мест захоронения"</t>
  </si>
  <si>
    <t>0240000000</t>
  </si>
  <si>
    <t xml:space="preserve">          Основное мероприятие "Организация и содержание мест захоронения"</t>
  </si>
  <si>
    <t>0240100000</t>
  </si>
  <si>
    <t xml:space="preserve">           Содержание мест захоронения</t>
  </si>
  <si>
    <t>0240102017</t>
  </si>
  <si>
    <t xml:space="preserve">                Закупка товаров, работ и услуг для государственных (муниципальных) нужд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</si>
  <si>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</si>
  <si>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</si>
  <si>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</si>
  <si>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</si>
  <si>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</si>
  <si>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  Капитальные вложения в объекты государственной (муниципальной) собственности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</si>
  <si>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</si>
  <si>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</si>
  <si>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Подпрограмма «Переселение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поселения»</t>
  </si>
  <si>
    <t>0310000000</t>
  </si>
  <si>
    <t xml:space="preserve">       Основное мероприятие «Мероприятия по переселению граждан из аварийного жилищного фонда»</t>
  </si>
  <si>
    <t>0310100000</t>
  </si>
  <si>
    <t xml:space="preserve">    Закупка товаров, работ и услуг для обеспечения государственных (муниципальных) нужд</t>
  </si>
  <si>
    <t>0310102024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</si>
  <si>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</si>
  <si>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</si>
  <si>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Основное мероприятие "Ресурсоснабжение"</t>
  </si>
  <si>
    <t>0330100000</t>
  </si>
  <si>
    <t>0330102029</t>
  </si>
  <si>
    <t>0330102030</t>
  </si>
  <si>
    <t xml:space="preserve">          Капитальные вложения в объекты государственной (муниципальной) собственности 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</si>
  <si>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</si>
  <si>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</si>
  <si>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</si>
  <si>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</si>
  <si>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Муниципальная программа Савинского городского поселения «Формирование современной городской среды на территории Савинского городского поселения»</t>
  </si>
  <si>
    <t>0400000000</t>
  </si>
  <si>
    <t xml:space="preserve">    Подпрограмма «Благоустройство дворовых и общественных территорий»</t>
  </si>
  <si>
    <t>0410000000</t>
  </si>
  <si>
    <t xml:space="preserve">       Федеральный проект «Формирование комфортной городской среды»</t>
  </si>
  <si>
    <t>041F200000</t>
  </si>
  <si>
    <t xml:space="preserve">     Закупка товаров, работ и услуг для обеспечения государственных (муниципальных) нужд</t>
  </si>
  <si>
    <t>041F255550</t>
  </si>
  <si>
    <t xml:space="preserve">        Муниципальная программа Савинского городского поселения "Развитие экономического потенциала Савинского городского поселения"</t>
  </si>
  <si>
    <t>0700000000</t>
  </si>
  <si>
    <t xml:space="preserve">         Подпрограмма "Развитие малого и среднего предпринимательства в Савинском городском поселении"</t>
  </si>
  <si>
    <t>0720000000</t>
  </si>
  <si>
    <t xml:space="preserve">     Основное мероприятие "Поддержка начинающих субъектов малого и среднего предпринимательства"</t>
  </si>
  <si>
    <t>0720200000</t>
  </si>
  <si>
    <t xml:space="preserve">                Межбюджетные трансферты</t>
  </si>
  <si>
    <t>0720208815</t>
  </si>
  <si>
    <t xml:space="preserve">          Основное мероприятие "Поддержка субъектов малого и среднего предпринимательства, занимающихся социально значимыми видами деятельности</t>
  </si>
  <si>
    <t>0720400000</t>
  </si>
  <si>
    <t xml:space="preserve">              Государственная поддержка субъектов малого и среднего предпринимательства</t>
  </si>
  <si>
    <t>07204S5272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</si>
  <si>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</si>
  <si>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</si>
  <si>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</si>
  <si>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</si>
  <si>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</si>
  <si>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</si>
  <si>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</si>
  <si>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</si>
  <si>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</si>
  <si>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</si>
  <si>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</si>
  <si>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</si>
  <si>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</si>
  <si>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</si>
  <si>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</si>
  <si>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</si>
  <si>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</si>
  <si>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</si>
  <si>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>1210102053</t>
  </si>
  <si>
    <t>1210102074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</si>
  <si>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</si>
  <si>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</si>
  <si>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</si>
  <si>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</si>
  <si>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>1220102044</t>
  </si>
  <si>
    <t xml:space="preserve">          Закупка товаров, работ и услуг для обеспечения государственных (муниципальных) нужд</t>
  </si>
  <si>
    <t>1220102073</t>
  </si>
  <si>
    <t>ВСЕГО РАСХОДОВ ПО ПРОГРАММАМ:</t>
  </si>
  <si>
    <t>% в общей сумме расходов</t>
  </si>
  <si>
    <t xml:space="preserve">       Непрограмные направления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</si>
  <si>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</si>
  <si>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</si>
  <si>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</si>
  <si>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>4190007009</t>
  </si>
  <si>
    <t>4190007010</t>
  </si>
  <si>
    <t>4190008814</t>
  </si>
  <si>
    <t>41900L4970</t>
  </si>
  <si>
    <t>41900S3100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</si>
  <si>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</si>
  <si>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</si>
  <si>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</si>
  <si>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</si>
  <si>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</si>
  <si>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>Всего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</si>
</sst>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#,##0.0"/>
    <numFmt numFmtId="168" formatCode="0"/>
  </numFmts>
  <fonts count="14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0">
      <alignment wrapText="1"/>
      <protection/>
    </xf>
    <xf numFmtId="164" fontId="2" fillId="0" borderId="0">
      <alignment/>
      <protection/>
    </xf>
    <xf numFmtId="164" fontId="3" fillId="0" borderId="0">
      <alignment horizontal="center"/>
      <protection/>
    </xf>
    <xf numFmtId="164" fontId="2" fillId="0" borderId="0">
      <alignment horizontal="right"/>
      <protection/>
    </xf>
    <xf numFmtId="164" fontId="2" fillId="2" borderId="1">
      <alignment/>
      <protection/>
    </xf>
    <xf numFmtId="164" fontId="2" fillId="0" borderId="2">
      <alignment horizontal="center" vertical="center" wrapText="1"/>
      <protection/>
    </xf>
    <xf numFmtId="164" fontId="2" fillId="2" borderId="3">
      <alignment/>
      <protection/>
    </xf>
    <xf numFmtId="164" fontId="2" fillId="2" borderId="0">
      <alignment shrinkToFit="1"/>
      <protection/>
    </xf>
    <xf numFmtId="164" fontId="4" fillId="0" borderId="3">
      <alignment horizontal="right"/>
      <protection/>
    </xf>
    <xf numFmtId="165" fontId="4" fillId="3" borderId="3">
      <alignment horizontal="right" vertical="top" shrinkToFit="1"/>
      <protection/>
    </xf>
    <xf numFmtId="165" fontId="4" fillId="4" borderId="3">
      <alignment horizontal="right" vertical="top" shrinkToFit="1"/>
      <protection/>
    </xf>
    <xf numFmtId="164" fontId="2" fillId="0" borderId="0">
      <alignment horizontal="left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5" fontId="4" fillId="3" borderId="2">
      <alignment horizontal="right" vertical="top" shrinkToFit="1"/>
      <protection/>
    </xf>
    <xf numFmtId="165" fontId="4" fillId="4" borderId="2">
      <alignment horizontal="right" vertical="top" shrinkToFit="1"/>
      <protection/>
    </xf>
    <xf numFmtId="164" fontId="2" fillId="2" borderId="4">
      <alignment/>
      <protection/>
    </xf>
    <xf numFmtId="164" fontId="2" fillId="2" borderId="4">
      <alignment horizontal="center"/>
      <protection/>
    </xf>
    <xf numFmtId="165" fontId="4" fillId="0" borderId="2">
      <alignment horizontal="right" vertical="top" shrinkToFit="1"/>
      <protection/>
    </xf>
    <xf numFmtId="166" fontId="2" fillId="0" borderId="2">
      <alignment horizontal="left" vertical="top" wrapText="1" indent="2"/>
      <protection/>
    </xf>
    <xf numFmtId="165" fontId="2" fillId="0" borderId="2">
      <alignment horizontal="right" vertical="top" shrinkToFit="1"/>
      <protection/>
    </xf>
    <xf numFmtId="164" fontId="2" fillId="2" borderId="4">
      <alignment shrinkToFit="1"/>
      <protection/>
    </xf>
    <xf numFmtId="164" fontId="2" fillId="2" borderId="3">
      <alignment horizontal="center"/>
      <protection/>
    </xf>
  </cellStyleXfs>
  <cellXfs count="5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0" borderId="0" xfId="28" applyNumberFormat="1" applyFont="1" applyBorder="1" applyAlignment="1" applyProtection="1">
      <alignment horizontal="center" wrapText="1"/>
      <protection locked="0"/>
    </xf>
    <xf numFmtId="164" fontId="5" fillId="0" borderId="0" xfId="28" applyNumberFormat="1" applyFont="1" applyBorder="1" applyAlignment="1" applyProtection="1">
      <alignment horizontal="center" wrapText="1"/>
      <protection/>
    </xf>
    <xf numFmtId="164" fontId="0" fillId="0" borderId="0" xfId="0" applyAlignment="1">
      <alignment wrapText="1"/>
    </xf>
    <xf numFmtId="164" fontId="3" fillId="0" borderId="0" xfId="28" applyNumberFormat="1" applyBorder="1" applyProtection="1">
      <alignment horizontal="center"/>
      <protection/>
    </xf>
    <xf numFmtId="164" fontId="6" fillId="0" borderId="0" xfId="0" applyFont="1" applyAlignment="1" applyProtection="1">
      <alignment horizontal="right"/>
      <protection locked="0"/>
    </xf>
    <xf numFmtId="164" fontId="7" fillId="0" borderId="2" xfId="31" applyNumberFormat="1" applyFont="1" applyBorder="1" applyAlignment="1" applyProtection="1">
      <alignment horizontal="center" vertical="center" wrapText="1"/>
      <protection/>
    </xf>
    <xf numFmtId="164" fontId="7" fillId="0" borderId="2" xfId="29" applyFont="1" applyBorder="1" applyAlignment="1">
      <alignment horizontal="center"/>
      <protection/>
    </xf>
    <xf numFmtId="164" fontId="7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 applyProtection="1">
      <alignment horizontal="center" vertical="center"/>
      <protection locked="0"/>
    </xf>
    <xf numFmtId="164" fontId="9" fillId="5" borderId="2" xfId="38" applyNumberFormat="1" applyFont="1" applyFill="1" applyBorder="1" applyAlignment="1" applyProtection="1">
      <alignment horizontal="justify" vertical="top" wrapText="1"/>
      <protection/>
    </xf>
    <xf numFmtId="166" fontId="7" fillId="5" borderId="2" xfId="47" applyNumberFormat="1" applyFont="1" applyFill="1" applyBorder="1" applyProtection="1">
      <alignment horizontal="center" vertical="top" shrinkToFit="1"/>
      <protection/>
    </xf>
    <xf numFmtId="165" fontId="7" fillId="5" borderId="2" xfId="50" applyNumberFormat="1" applyFont="1" applyFill="1" applyBorder="1" applyProtection="1">
      <alignment horizontal="right" vertical="top" shrinkToFit="1"/>
      <protection/>
    </xf>
    <xf numFmtId="165" fontId="9" fillId="5" borderId="2" xfId="50" applyNumberFormat="1" applyFont="1" applyFill="1" applyBorder="1" applyProtection="1">
      <alignment horizontal="right" vertical="top" shrinkToFit="1"/>
      <protection/>
    </xf>
    <xf numFmtId="165" fontId="10" fillId="0" borderId="2" xfId="36" applyFont="1" applyFill="1" applyBorder="1" applyAlignment="1" applyProtection="1">
      <alignment horizontal="justify" vertical="top" wrapText="1"/>
      <protection/>
    </xf>
    <xf numFmtId="164" fontId="11" fillId="0" borderId="2" xfId="38" applyFont="1" applyBorder="1" applyAlignment="1" applyProtection="1">
      <alignment horizontal="center" vertical="top" shrinkToFit="1"/>
      <protection/>
    </xf>
    <xf numFmtId="165" fontId="11" fillId="5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Border="1" applyAlignment="1" applyProtection="1">
      <alignment vertical="top"/>
      <protection locked="0"/>
    </xf>
    <xf numFmtId="164" fontId="0" fillId="0" borderId="2" xfId="0" applyBorder="1" applyAlignment="1" applyProtection="1">
      <alignment/>
      <protection locked="0"/>
    </xf>
    <xf numFmtId="165" fontId="10" fillId="5" borderId="2" xfId="50" applyNumberFormat="1" applyFont="1" applyFill="1" applyBorder="1" applyProtection="1">
      <alignment horizontal="right" vertical="top" shrinkToFit="1"/>
      <protection/>
    </xf>
    <xf numFmtId="164" fontId="10" fillId="0" borderId="2" xfId="36" applyNumberFormat="1" applyFont="1" applyFill="1" applyBorder="1" applyAlignment="1" applyProtection="1">
      <alignment horizontal="justify" vertical="top" wrapText="1"/>
      <protection/>
    </xf>
    <xf numFmtId="166" fontId="11" fillId="0" borderId="2" xfId="38" applyNumberFormat="1" applyFont="1" applyBorder="1" applyAlignment="1" applyProtection="1">
      <alignment horizontal="center" vertical="top" shrinkToFit="1"/>
      <protection/>
    </xf>
    <xf numFmtId="166" fontId="11" fillId="5" borderId="2" xfId="47" applyNumberFormat="1" applyFont="1" applyFill="1" applyBorder="1" applyProtection="1">
      <alignment horizontal="center" vertical="top" shrinkToFit="1"/>
      <protection/>
    </xf>
    <xf numFmtId="165" fontId="11" fillId="0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Border="1" applyAlignment="1" applyProtection="1">
      <alignment/>
      <protection locked="0"/>
    </xf>
    <xf numFmtId="164" fontId="10" fillId="5" borderId="2" xfId="38" applyNumberFormat="1" applyFont="1" applyFill="1" applyBorder="1" applyAlignment="1" applyProtection="1">
      <alignment horizontal="justify" vertical="top" wrapText="1"/>
      <protection/>
    </xf>
    <xf numFmtId="164" fontId="9" fillId="0" borderId="2" xfId="38" applyNumberFormat="1" applyFont="1" applyAlignment="1" applyProtection="1">
      <alignment horizontal="justify" vertical="top" wrapText="1"/>
      <protection/>
    </xf>
    <xf numFmtId="166" fontId="9" fillId="5" borderId="2" xfId="47" applyNumberFormat="1" applyFont="1" applyFill="1" applyBorder="1" applyProtection="1">
      <alignment horizontal="center" vertical="top" shrinkToFit="1"/>
      <protection/>
    </xf>
    <xf numFmtId="164" fontId="0" fillId="0" borderId="0" xfId="0" applyFont="1" applyAlignment="1" applyProtection="1">
      <alignment/>
      <protection locked="0"/>
    </xf>
    <xf numFmtId="164" fontId="9" fillId="5" borderId="2" xfId="37" applyNumberFormat="1" applyFont="1" applyFill="1" applyBorder="1" applyAlignment="1" applyProtection="1">
      <alignment horizontal="justify" vertical="top" wrapText="1" shrinkToFit="1"/>
      <protection/>
    </xf>
    <xf numFmtId="166" fontId="7" fillId="5" borderId="2" xfId="47" applyNumberFormat="1" applyFont="1" applyFill="1" applyBorder="1" applyAlignment="1" applyProtection="1">
      <alignment horizontal="center" vertical="top"/>
      <protection/>
    </xf>
    <xf numFmtId="164" fontId="10" fillId="5" borderId="2" xfId="37" applyNumberFormat="1" applyFont="1" applyFill="1" applyBorder="1" applyAlignment="1" applyProtection="1">
      <alignment horizontal="justify" vertical="top" wrapText="1" shrinkToFit="1"/>
      <protection/>
    </xf>
    <xf numFmtId="166" fontId="11" fillId="5" borderId="2" xfId="47" applyNumberFormat="1" applyFont="1" applyFill="1" applyBorder="1" applyAlignment="1" applyProtection="1">
      <alignment horizontal="center" vertical="top"/>
      <protection/>
    </xf>
    <xf numFmtId="164" fontId="9" fillId="5" borderId="2" xfId="38" applyNumberFormat="1" applyFont="1" applyFill="1" applyBorder="1" applyAlignment="1" applyProtection="1">
      <alignment horizontal="left" vertical="top" wrapText="1"/>
      <protection/>
    </xf>
    <xf numFmtId="165" fontId="6" fillId="0" borderId="2" xfId="0" applyNumberFormat="1" applyFont="1" applyBorder="1" applyAlignment="1" applyProtection="1">
      <alignment vertical="top"/>
      <protection locked="0"/>
    </xf>
    <xf numFmtId="165" fontId="9" fillId="0" borderId="2" xfId="36" applyFont="1" applyFill="1" applyBorder="1" applyAlignment="1" applyProtection="1">
      <alignment horizontal="justify" vertical="top" wrapText="1"/>
      <protection/>
    </xf>
    <xf numFmtId="165" fontId="8" fillId="0" borderId="2" xfId="0" applyNumberFormat="1" applyFont="1" applyBorder="1" applyAlignment="1" applyProtection="1">
      <alignment vertical="top"/>
      <protection locked="0"/>
    </xf>
    <xf numFmtId="164" fontId="7" fillId="0" borderId="2" xfId="38" applyFont="1" applyBorder="1" applyAlignment="1" applyProtection="1">
      <alignment horizontal="center" vertical="top" shrinkToFit="1"/>
      <protection/>
    </xf>
    <xf numFmtId="164" fontId="13" fillId="0" borderId="2" xfId="47" applyNumberFormat="1" applyFont="1" applyBorder="1" applyAlignment="1" applyProtection="1">
      <alignment horizontal="left"/>
      <protection locked="0"/>
    </xf>
    <xf numFmtId="165" fontId="7" fillId="5" borderId="2" xfId="50" applyNumberFormat="1" applyFont="1" applyFill="1" applyBorder="1" applyAlignment="1" applyProtection="1">
      <alignment horizontal="right" vertical="center" shrinkToFit="1"/>
      <protection/>
    </xf>
    <xf numFmtId="164" fontId="9" fillId="0" borderId="2" xfId="47" applyNumberFormat="1" applyFont="1" applyBorder="1" applyAlignment="1" applyProtection="1">
      <alignment horizontal="left"/>
      <protection locked="0"/>
    </xf>
    <xf numFmtId="164" fontId="13" fillId="0" borderId="2" xfId="47" applyNumberFormat="1" applyFont="1" applyBorder="1" applyAlignment="1">
      <alignment horizontal="left"/>
      <protection/>
    </xf>
    <xf numFmtId="167" fontId="11" fillId="5" borderId="2" xfId="50" applyNumberFormat="1" applyFont="1" applyFill="1" applyBorder="1" applyProtection="1">
      <alignment horizontal="right" vertical="top" shrinkToFit="1"/>
      <protection/>
    </xf>
    <xf numFmtId="167" fontId="10" fillId="5" borderId="2" xfId="50" applyNumberFormat="1" applyFont="1" applyFill="1" applyBorder="1" applyProtection="1">
      <alignment horizontal="right" vertical="top" shrinkToFit="1"/>
      <protection/>
    </xf>
    <xf numFmtId="166" fontId="7" fillId="0" borderId="2" xfId="48" applyNumberFormat="1" applyFont="1" applyProtection="1">
      <alignment horizontal="center" vertical="top" shrinkToFit="1"/>
      <protection/>
    </xf>
    <xf numFmtId="166" fontId="11" fillId="0" borderId="2" xfId="48" applyNumberFormat="1" applyFont="1" applyProtection="1">
      <alignment horizontal="center" vertical="top" shrinkToFit="1"/>
      <protection/>
    </xf>
    <xf numFmtId="168" fontId="11" fillId="5" borderId="2" xfId="47" applyNumberFormat="1" applyFont="1" applyFill="1" applyProtection="1">
      <alignment horizontal="center" vertical="top" shrinkToFit="1"/>
      <protection/>
    </xf>
    <xf numFmtId="165" fontId="12" fillId="0" borderId="2" xfId="0" applyNumberFormat="1" applyFont="1" applyBorder="1" applyAlignment="1" applyProtection="1">
      <alignment horizontal="right" vertical="top"/>
      <protection locked="0"/>
    </xf>
    <xf numFmtId="164" fontId="0" fillId="0" borderId="2" xfId="0" applyFont="1" applyBorder="1" applyAlignment="1" applyProtection="1">
      <alignment/>
      <protection locked="0"/>
    </xf>
    <xf numFmtId="164" fontId="7" fillId="5" borderId="3" xfId="34" applyNumberFormat="1" applyFont="1" applyFill="1" applyBorder="1" applyProtection="1">
      <alignment horizontal="right"/>
      <protection/>
    </xf>
    <xf numFmtId="165" fontId="7" fillId="5" borderId="0" xfId="35" applyNumberFormat="1" applyFont="1" applyFill="1" applyBorder="1" applyProtection="1">
      <alignment horizontal="right" vertical="top" shrinkToFit="1"/>
      <protection/>
    </xf>
    <xf numFmtId="164" fontId="2" fillId="0" borderId="0" xfId="27" applyNumberFormat="1" applyProtection="1">
      <alignment/>
      <protection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4 10" xfId="39"/>
    <cellStyle name="xl34 11" xfId="40"/>
    <cellStyle name="xl34 12" xfId="41"/>
    <cellStyle name="xl34 13" xfId="42"/>
    <cellStyle name="xl34 4" xfId="43"/>
    <cellStyle name="xl34 7" xfId="44"/>
    <cellStyle name="xl34 8" xfId="45"/>
    <cellStyle name="xl34 9" xfId="46"/>
    <cellStyle name="xl35" xfId="47"/>
    <cellStyle name="xl35 10" xfId="48"/>
    <cellStyle name="xl35 8" xfId="49"/>
    <cellStyle name="xl36" xfId="50"/>
    <cellStyle name="xl37" xfId="51"/>
    <cellStyle name="xl38" xfId="52"/>
    <cellStyle name="xl39" xfId="53"/>
    <cellStyle name="xl40" xfId="54"/>
    <cellStyle name="xl41" xfId="55"/>
    <cellStyle name="xl42" xfId="56"/>
    <cellStyle name="xl43" xfId="57"/>
    <cellStyle name="xl44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N113"/>
  <sheetViews>
    <sheetView showGridLines="0" tabSelected="1" zoomScale="85" zoomScaleNormal="85" workbookViewId="0" topLeftCell="A55">
      <selection activeCell="L58" sqref="L58"/>
    </sheetView>
  </sheetViews>
  <sheetFormatPr defaultColWidth="9.140625" defaultRowHeight="15" outlineLevelRow="6"/>
  <cols>
    <col min="1" max="1" width="40.00390625" style="1" customWidth="1"/>
    <col min="2" max="2" width="11.7109375" style="1" customWidth="1"/>
    <col min="3" max="3" width="13.140625" style="1" customWidth="1"/>
    <col min="4" max="4" width="12.7109375" style="1" customWidth="1"/>
    <col min="5" max="5" width="11.57421875" style="1" customWidth="1"/>
    <col min="6" max="6" width="12.28125" style="1" customWidth="1"/>
    <col min="7" max="7" width="13.57421875" style="1" customWidth="1"/>
    <col min="8" max="8" width="14.140625" style="1" customWidth="1"/>
    <col min="9" max="9" width="12.00390625" style="1" customWidth="1"/>
    <col min="10" max="10" width="12.421875" style="1" customWidth="1"/>
    <col min="11" max="11" width="13.00390625" style="1" customWidth="1"/>
    <col min="12" max="12" width="12.7109375" style="1" customWidth="1"/>
    <col min="13" max="13" width="11.57421875" style="1" customWidth="1"/>
    <col min="14" max="14" width="12.28125" style="1" customWidth="1"/>
    <col min="15" max="16384" width="9.140625" style="1" customWidth="1"/>
  </cols>
  <sheetData>
    <row r="2" spans="1:14" ht="20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5.75" customHeight="1">
      <c r="A5" s="5"/>
      <c r="B5" s="5"/>
      <c r="C5" s="5"/>
      <c r="D5" s="5"/>
      <c r="E5" s="5"/>
      <c r="N5" s="6" t="s">
        <v>3</v>
      </c>
    </row>
    <row r="6" spans="1:14" ht="16.5" customHeight="1">
      <c r="A6" s="7" t="s">
        <v>4</v>
      </c>
      <c r="B6" s="7" t="s">
        <v>5</v>
      </c>
      <c r="C6" s="8" t="s">
        <v>6</v>
      </c>
      <c r="D6" s="8"/>
      <c r="E6" s="8"/>
      <c r="F6" s="8"/>
      <c r="G6" s="8" t="s">
        <v>7</v>
      </c>
      <c r="H6" s="8"/>
      <c r="I6" s="8"/>
      <c r="J6" s="8"/>
      <c r="K6" s="8" t="s">
        <v>7</v>
      </c>
      <c r="L6" s="8"/>
      <c r="M6" s="8"/>
      <c r="N6" s="8"/>
    </row>
    <row r="7" spans="1:14" ht="24" customHeight="1">
      <c r="A7" s="7"/>
      <c r="B7" s="7"/>
      <c r="C7" s="9" t="s">
        <v>8</v>
      </c>
      <c r="D7" s="9" t="s">
        <v>9</v>
      </c>
      <c r="E7" s="9"/>
      <c r="F7" s="9"/>
      <c r="G7" s="9" t="s">
        <v>8</v>
      </c>
      <c r="H7" s="10" t="s">
        <v>9</v>
      </c>
      <c r="I7" s="10"/>
      <c r="J7" s="10"/>
      <c r="K7" s="9" t="s">
        <v>8</v>
      </c>
      <c r="L7" s="9" t="s">
        <v>9</v>
      </c>
      <c r="M7" s="9"/>
      <c r="N7" s="9"/>
    </row>
    <row r="8" spans="1:14" ht="42.75" customHeight="1">
      <c r="A8" s="7"/>
      <c r="B8" s="7"/>
      <c r="C8" s="9"/>
      <c r="D8" s="9" t="s">
        <v>10</v>
      </c>
      <c r="E8" s="9" t="s">
        <v>11</v>
      </c>
      <c r="F8" s="9" t="s">
        <v>12</v>
      </c>
      <c r="G8" s="9"/>
      <c r="H8" s="9" t="s">
        <v>10</v>
      </c>
      <c r="I8" s="9" t="s">
        <v>11</v>
      </c>
      <c r="J8" s="9" t="s">
        <v>12</v>
      </c>
      <c r="K8" s="9"/>
      <c r="L8" s="9" t="s">
        <v>10</v>
      </c>
      <c r="M8" s="9" t="s">
        <v>11</v>
      </c>
      <c r="N8" s="9" t="s">
        <v>12</v>
      </c>
    </row>
    <row r="9" spans="1:14" ht="45" customHeight="1" outlineLevel="1">
      <c r="A9" s="11" t="s">
        <v>13</v>
      </c>
      <c r="B9" s="12" t="s">
        <v>14</v>
      </c>
      <c r="C9" s="13">
        <f>SUM(C10+C18+C28+C36)</f>
        <v>18939683.9</v>
      </c>
      <c r="D9" s="13">
        <f>SUM(D10+D18+D28+D36)</f>
        <v>0</v>
      </c>
      <c r="E9" s="13">
        <f>SUM(E10+E18+E28+E36)</f>
        <v>5202477</v>
      </c>
      <c r="F9" s="13">
        <f>SUM(F10+F18+F28+F36)</f>
        <v>13737206.9</v>
      </c>
      <c r="G9" s="13">
        <f>SUM(G10+G18+G28+G36)</f>
        <v>10941415</v>
      </c>
      <c r="H9" s="13">
        <f>SUM(H10+H18+H28+H36)</f>
        <v>0</v>
      </c>
      <c r="I9" s="13">
        <f>SUM(I10+I18+I28+I36)</f>
        <v>0</v>
      </c>
      <c r="J9" s="13">
        <f>SUM(J10+J18+J28+J36)</f>
        <v>10941415</v>
      </c>
      <c r="K9" s="13">
        <f>SUM(K10+K18+K28+K36)</f>
        <v>11036572</v>
      </c>
      <c r="L9" s="13">
        <f>SUM(L10+L18+L28+L36)</f>
        <v>0</v>
      </c>
      <c r="M9" s="13">
        <f>SUM(M10+M18+M28+M36)</f>
        <v>0</v>
      </c>
      <c r="N9" s="13">
        <f>SUM(N10+N18+N28+N36)</f>
        <v>11036572</v>
      </c>
    </row>
    <row r="10" spans="1:14" ht="35.25" customHeight="1" outlineLevel="2">
      <c r="A10" s="11" t="s">
        <v>15</v>
      </c>
      <c r="B10" s="12" t="s">
        <v>16</v>
      </c>
      <c r="C10" s="13">
        <f>SUM(C11)</f>
        <v>10740961.4</v>
      </c>
      <c r="D10" s="13">
        <f>SUM(D11)</f>
        <v>0</v>
      </c>
      <c r="E10" s="13">
        <f>SUM(E11)</f>
        <v>2984044</v>
      </c>
      <c r="F10" s="13">
        <f>SUM(F11)</f>
        <v>7756917.4</v>
      </c>
      <c r="G10" s="13">
        <f>SUM(G11)</f>
        <v>6841749</v>
      </c>
      <c r="H10" s="13">
        <f>SUM(H11)</f>
        <v>0</v>
      </c>
      <c r="I10" s="13">
        <f>SUM(I11)</f>
        <v>0</v>
      </c>
      <c r="J10" s="13">
        <f>SUM(J11)</f>
        <v>6841749</v>
      </c>
      <c r="K10" s="13">
        <f>SUM(K11)</f>
        <v>6841749</v>
      </c>
      <c r="L10" s="13">
        <f>SUM(L11)</f>
        <v>0</v>
      </c>
      <c r="M10" s="13">
        <f>SUM(M11)</f>
        <v>0</v>
      </c>
      <c r="N10" s="14">
        <f>SUM(N11)</f>
        <v>6841749</v>
      </c>
    </row>
    <row r="11" spans="1:14" ht="45" customHeight="1" outlineLevel="4">
      <c r="A11" s="11" t="s">
        <v>17</v>
      </c>
      <c r="B11" s="12" t="s">
        <v>18</v>
      </c>
      <c r="C11" s="13">
        <f>SUM(C12:C17)</f>
        <v>10740961.4</v>
      </c>
      <c r="D11" s="13">
        <f>SUM(D12:D17)</f>
        <v>0</v>
      </c>
      <c r="E11" s="13">
        <f>SUM(E12:E17)</f>
        <v>2984044</v>
      </c>
      <c r="F11" s="13">
        <f>SUM(F12:F17)</f>
        <v>7756917.4</v>
      </c>
      <c r="G11" s="13">
        <f>SUM(G12:G17)</f>
        <v>6841749</v>
      </c>
      <c r="H11" s="13">
        <f>SUM(H12:H17)</f>
        <v>0</v>
      </c>
      <c r="I11" s="13">
        <f>SUM(I12:I17)</f>
        <v>0</v>
      </c>
      <c r="J11" s="13">
        <f>SUM(J12:J17)</f>
        <v>6841749</v>
      </c>
      <c r="K11" s="13">
        <f>SUM(K12:K17)</f>
        <v>6841749</v>
      </c>
      <c r="L11" s="13">
        <f>SUM(L12:L17)</f>
        <v>0</v>
      </c>
      <c r="M11" s="13">
        <f>SUM(M12:M17)</f>
        <v>0</v>
      </c>
      <c r="N11" s="13">
        <f>SUM(N12:N17)</f>
        <v>6841749</v>
      </c>
    </row>
    <row r="12" spans="1:14" ht="81" customHeight="1" outlineLevel="6">
      <c r="A12" s="15" t="s">
        <v>19</v>
      </c>
      <c r="B12" s="16" t="s">
        <v>20</v>
      </c>
      <c r="C12" s="17">
        <f aca="true" t="shared" si="0" ref="C12:C17">SUM(D12:F12)</f>
        <v>5286866</v>
      </c>
      <c r="D12" s="17"/>
      <c r="E12" s="17"/>
      <c r="F12" s="17">
        <v>5286866</v>
      </c>
      <c r="G12" s="18">
        <f aca="true" t="shared" si="1" ref="G12:G17">SUM(H12:J12)</f>
        <v>5278866</v>
      </c>
      <c r="H12" s="19"/>
      <c r="I12" s="19"/>
      <c r="J12" s="18">
        <v>5278866</v>
      </c>
      <c r="K12" s="20">
        <f aca="true" t="shared" si="2" ref="K12:K17">SUM(L12:N12)</f>
        <v>5278866</v>
      </c>
      <c r="L12" s="17"/>
      <c r="M12" s="17"/>
      <c r="N12" s="20">
        <v>5278866</v>
      </c>
    </row>
    <row r="13" spans="1:14" ht="42.75" customHeight="1" outlineLevel="6">
      <c r="A13" s="15" t="s">
        <v>21</v>
      </c>
      <c r="B13" s="16" t="s">
        <v>20</v>
      </c>
      <c r="C13" s="17">
        <f t="shared" si="0"/>
        <v>2186386.4</v>
      </c>
      <c r="D13" s="17"/>
      <c r="E13" s="17"/>
      <c r="F13" s="17">
        <v>2186386.4</v>
      </c>
      <c r="G13" s="18">
        <f t="shared" si="1"/>
        <v>1413873</v>
      </c>
      <c r="H13" s="19"/>
      <c r="I13" s="19"/>
      <c r="J13" s="18">
        <v>1413873</v>
      </c>
      <c r="K13" s="20">
        <f t="shared" si="2"/>
        <v>1413873</v>
      </c>
      <c r="L13" s="17"/>
      <c r="M13" s="17"/>
      <c r="N13" s="20">
        <v>1413873</v>
      </c>
    </row>
    <row r="14" spans="1:14" ht="26.25" customHeight="1" outlineLevel="6">
      <c r="A14" s="15" t="s">
        <v>22</v>
      </c>
      <c r="B14" s="16" t="s">
        <v>20</v>
      </c>
      <c r="C14" s="17">
        <f t="shared" si="0"/>
        <v>26610</v>
      </c>
      <c r="D14" s="17"/>
      <c r="E14" s="17"/>
      <c r="F14" s="17">
        <v>26610</v>
      </c>
      <c r="G14" s="18">
        <f t="shared" si="1"/>
        <v>3810</v>
      </c>
      <c r="H14" s="19"/>
      <c r="I14" s="19"/>
      <c r="J14" s="18">
        <v>3810</v>
      </c>
      <c r="K14" s="17">
        <f t="shared" si="2"/>
        <v>3810</v>
      </c>
      <c r="L14" s="17"/>
      <c r="M14" s="17"/>
      <c r="N14" s="20">
        <v>3810</v>
      </c>
    </row>
    <row r="15" spans="1:14" ht="42.75" customHeight="1" outlineLevel="6">
      <c r="A15" s="21" t="s">
        <v>21</v>
      </c>
      <c r="B15" s="22" t="s">
        <v>23</v>
      </c>
      <c r="C15" s="17">
        <f t="shared" si="0"/>
        <v>100000</v>
      </c>
      <c r="D15" s="17"/>
      <c r="E15" s="17"/>
      <c r="F15" s="17">
        <v>100000</v>
      </c>
      <c r="G15" s="18">
        <f t="shared" si="1"/>
        <v>145200</v>
      </c>
      <c r="H15" s="19"/>
      <c r="I15" s="19"/>
      <c r="J15" s="18">
        <v>145200</v>
      </c>
      <c r="K15" s="17">
        <f t="shared" si="2"/>
        <v>145200</v>
      </c>
      <c r="L15" s="17"/>
      <c r="M15" s="17"/>
      <c r="N15" s="20">
        <v>145200</v>
      </c>
    </row>
    <row r="16" spans="1:14" ht="81" customHeight="1" outlineLevel="6">
      <c r="A16" s="15" t="s">
        <v>19</v>
      </c>
      <c r="B16" s="23" t="s">
        <v>24</v>
      </c>
      <c r="C16" s="17">
        <f t="shared" si="0"/>
        <v>2984044</v>
      </c>
      <c r="D16" s="17"/>
      <c r="E16" s="17">
        <v>2984044</v>
      </c>
      <c r="F16" s="17"/>
      <c r="G16" s="18">
        <f t="shared" si="1"/>
        <v>0</v>
      </c>
      <c r="H16" s="19"/>
      <c r="I16" s="18"/>
      <c r="J16" s="18"/>
      <c r="K16" s="17">
        <f t="shared" si="2"/>
        <v>0</v>
      </c>
      <c r="L16" s="17"/>
      <c r="M16" s="17"/>
      <c r="N16" s="20"/>
    </row>
    <row r="17" spans="1:14" ht="79.5" customHeight="1" outlineLevel="6">
      <c r="A17" s="15" t="s">
        <v>19</v>
      </c>
      <c r="B17" s="23" t="s">
        <v>25</v>
      </c>
      <c r="C17" s="24">
        <f t="shared" si="0"/>
        <v>157055</v>
      </c>
      <c r="D17" s="24"/>
      <c r="E17" s="24"/>
      <c r="F17" s="24">
        <v>157055</v>
      </c>
      <c r="G17" s="18">
        <f t="shared" si="1"/>
        <v>0</v>
      </c>
      <c r="H17" s="19"/>
      <c r="I17" s="19"/>
      <c r="J17" s="18"/>
      <c r="K17" s="17">
        <f t="shared" si="2"/>
        <v>0</v>
      </c>
      <c r="L17" s="17"/>
      <c r="M17" s="17"/>
      <c r="N17" s="20"/>
    </row>
    <row r="18" spans="1:14" ht="42.75" customHeight="1" outlineLevel="2">
      <c r="A18" s="11" t="s">
        <v>26</v>
      </c>
      <c r="B18" s="12" t="s">
        <v>27</v>
      </c>
      <c r="C18" s="13">
        <f>SUM(C19)</f>
        <v>6141573.5</v>
      </c>
      <c r="D18" s="13">
        <f>SUM(D19)</f>
        <v>0</v>
      </c>
      <c r="E18" s="13">
        <f>SUM(E19)</f>
        <v>2218433</v>
      </c>
      <c r="F18" s="13">
        <f>SUM(F19)</f>
        <v>3923140.5</v>
      </c>
      <c r="G18" s="13">
        <f>SUM(G19)</f>
        <v>2677778</v>
      </c>
      <c r="H18" s="13">
        <f>SUM(H19)</f>
        <v>0</v>
      </c>
      <c r="I18" s="13">
        <f>SUM(I19)</f>
        <v>0</v>
      </c>
      <c r="J18" s="13">
        <f>SUM(J19)</f>
        <v>2677778</v>
      </c>
      <c r="K18" s="13">
        <f>SUM(K19)</f>
        <v>2674823</v>
      </c>
      <c r="L18" s="13">
        <f>SUM(L19)</f>
        <v>0</v>
      </c>
      <c r="M18" s="13">
        <f>SUM(M19)</f>
        <v>0</v>
      </c>
      <c r="N18" s="14">
        <f>SUM(N19)</f>
        <v>2674823</v>
      </c>
    </row>
    <row r="19" spans="1:14" ht="42.75" customHeight="1" outlineLevel="4">
      <c r="A19" s="11" t="s">
        <v>28</v>
      </c>
      <c r="B19" s="12" t="s">
        <v>29</v>
      </c>
      <c r="C19" s="13">
        <f>SUM(C20:C27)</f>
        <v>6141573.5</v>
      </c>
      <c r="D19" s="13">
        <f>SUM(D20:D27)</f>
        <v>0</v>
      </c>
      <c r="E19" s="13">
        <f>SUM(E20:E27)</f>
        <v>2218433</v>
      </c>
      <c r="F19" s="13">
        <f>SUM(F20:F27)</f>
        <v>3923140.5</v>
      </c>
      <c r="G19" s="13">
        <f>SUM(G20:G27)</f>
        <v>2677778</v>
      </c>
      <c r="H19" s="13">
        <f>SUM(H20:H27)</f>
        <v>0</v>
      </c>
      <c r="I19" s="13">
        <f>SUM(I20:I27)</f>
        <v>0</v>
      </c>
      <c r="J19" s="13">
        <f>SUM(J20:J27)</f>
        <v>2677778</v>
      </c>
      <c r="K19" s="13">
        <f>SUM(K20:K27)</f>
        <v>2674823</v>
      </c>
      <c r="L19" s="13">
        <f>SUM(L20:L27)</f>
        <v>0</v>
      </c>
      <c r="M19" s="13">
        <f>SUM(M20:M27)</f>
        <v>0</v>
      </c>
      <c r="N19" s="14">
        <f>SUM(N20:N27)</f>
        <v>2674823</v>
      </c>
    </row>
    <row r="20" spans="1:14" ht="77.25" customHeight="1" outlineLevel="6">
      <c r="A20" s="15" t="s">
        <v>19</v>
      </c>
      <c r="B20" s="16" t="s">
        <v>30</v>
      </c>
      <c r="C20" s="17">
        <f aca="true" t="shared" si="3" ref="C20:C27">SUM(D20:F20)</f>
        <v>2100210</v>
      </c>
      <c r="D20" s="17"/>
      <c r="E20" s="17"/>
      <c r="F20" s="17">
        <v>2100210</v>
      </c>
      <c r="G20" s="18">
        <f aca="true" t="shared" si="4" ref="G20:G27">SUM(H20:J20)</f>
        <v>2100210</v>
      </c>
      <c r="H20" s="25"/>
      <c r="I20" s="25"/>
      <c r="J20" s="18">
        <v>2100210</v>
      </c>
      <c r="K20" s="17">
        <f aca="true" t="shared" si="5" ref="K20:K27">SUM(L20:N20)</f>
        <v>2100210</v>
      </c>
      <c r="L20" s="17"/>
      <c r="M20" s="17"/>
      <c r="N20" s="20">
        <v>2100210</v>
      </c>
    </row>
    <row r="21" spans="1:14" ht="42.75" customHeight="1" outlineLevel="6">
      <c r="A21" s="15" t="s">
        <v>21</v>
      </c>
      <c r="B21" s="16" t="s">
        <v>30</v>
      </c>
      <c r="C21" s="17">
        <f t="shared" si="3"/>
        <v>743797</v>
      </c>
      <c r="D21" s="17"/>
      <c r="E21" s="17"/>
      <c r="F21" s="17">
        <v>743797</v>
      </c>
      <c r="G21" s="18">
        <f t="shared" si="4"/>
        <v>548463</v>
      </c>
      <c r="H21" s="25"/>
      <c r="I21" s="25"/>
      <c r="J21" s="18">
        <v>548463</v>
      </c>
      <c r="K21" s="17">
        <f t="shared" si="5"/>
        <v>548463</v>
      </c>
      <c r="L21" s="17"/>
      <c r="M21" s="17"/>
      <c r="N21" s="20">
        <v>548463</v>
      </c>
    </row>
    <row r="22" spans="1:14" ht="19.5" customHeight="1" outlineLevel="6">
      <c r="A22" s="15" t="s">
        <v>22</v>
      </c>
      <c r="B22" s="16" t="s">
        <v>30</v>
      </c>
      <c r="C22" s="17">
        <f t="shared" si="3"/>
        <v>1150</v>
      </c>
      <c r="D22" s="17"/>
      <c r="E22" s="17"/>
      <c r="F22" s="17">
        <v>1150</v>
      </c>
      <c r="G22" s="18">
        <f t="shared" si="4"/>
        <v>1150</v>
      </c>
      <c r="H22" s="25"/>
      <c r="I22" s="25"/>
      <c r="J22" s="18">
        <v>1150</v>
      </c>
      <c r="K22" s="17">
        <f t="shared" si="5"/>
        <v>1150</v>
      </c>
      <c r="L22" s="17"/>
      <c r="M22" s="17"/>
      <c r="N22" s="20">
        <v>1150</v>
      </c>
    </row>
    <row r="23" spans="1:14" ht="45" customHeight="1" outlineLevel="6">
      <c r="A23" s="15" t="s">
        <v>21</v>
      </c>
      <c r="B23" s="22" t="s">
        <v>31</v>
      </c>
      <c r="C23" s="17">
        <f t="shared" si="3"/>
        <v>16000</v>
      </c>
      <c r="D23" s="17"/>
      <c r="E23" s="17"/>
      <c r="F23" s="17">
        <v>16000</v>
      </c>
      <c r="G23" s="18">
        <f t="shared" si="4"/>
        <v>27955</v>
      </c>
      <c r="H23" s="25"/>
      <c r="I23" s="25"/>
      <c r="J23" s="18">
        <v>27955</v>
      </c>
      <c r="K23" s="17">
        <f t="shared" si="5"/>
        <v>25000</v>
      </c>
      <c r="L23" s="17"/>
      <c r="M23" s="17"/>
      <c r="N23" s="20">
        <v>25000</v>
      </c>
    </row>
    <row r="24" spans="1:14" ht="67.5" customHeight="1" outlineLevel="6">
      <c r="A24" s="15" t="s">
        <v>19</v>
      </c>
      <c r="B24" s="22" t="s">
        <v>32</v>
      </c>
      <c r="C24" s="17">
        <f t="shared" si="3"/>
        <v>801824</v>
      </c>
      <c r="D24" s="17"/>
      <c r="E24" s="17"/>
      <c r="F24" s="17">
        <v>801824</v>
      </c>
      <c r="G24" s="18">
        <f t="shared" si="4"/>
        <v>0</v>
      </c>
      <c r="H24" s="25"/>
      <c r="I24" s="25"/>
      <c r="J24" s="18"/>
      <c r="K24" s="17">
        <f t="shared" si="5"/>
        <v>0</v>
      </c>
      <c r="L24" s="17"/>
      <c r="M24" s="17"/>
      <c r="N24" s="20"/>
    </row>
    <row r="25" spans="1:14" ht="45" customHeight="1" outlineLevel="6">
      <c r="A25" s="15" t="s">
        <v>21</v>
      </c>
      <c r="B25" s="22" t="s">
        <v>32</v>
      </c>
      <c r="C25" s="17">
        <f t="shared" si="3"/>
        <v>143400</v>
      </c>
      <c r="D25" s="17"/>
      <c r="E25" s="17"/>
      <c r="F25" s="17">
        <v>143400</v>
      </c>
      <c r="G25" s="18">
        <f t="shared" si="4"/>
        <v>0</v>
      </c>
      <c r="H25" s="25"/>
      <c r="I25" s="25"/>
      <c r="J25" s="18"/>
      <c r="K25" s="17">
        <f t="shared" si="5"/>
        <v>0</v>
      </c>
      <c r="L25" s="17"/>
      <c r="M25" s="17"/>
      <c r="N25" s="20"/>
    </row>
    <row r="26" spans="1:14" ht="83.25" customHeight="1" outlineLevel="6">
      <c r="A26" s="15" t="s">
        <v>19</v>
      </c>
      <c r="B26" s="23" t="s">
        <v>33</v>
      </c>
      <c r="C26" s="17">
        <f t="shared" si="3"/>
        <v>2218433</v>
      </c>
      <c r="D26" s="17"/>
      <c r="E26" s="17">
        <v>2218433</v>
      </c>
      <c r="F26" s="17"/>
      <c r="G26" s="18">
        <f t="shared" si="4"/>
        <v>0</v>
      </c>
      <c r="H26" s="25"/>
      <c r="I26" s="18"/>
      <c r="J26" s="18"/>
      <c r="K26" s="17">
        <f t="shared" si="5"/>
        <v>0</v>
      </c>
      <c r="L26" s="17"/>
      <c r="M26" s="17"/>
      <c r="N26" s="20"/>
    </row>
    <row r="27" spans="1:14" ht="81" customHeight="1" outlineLevel="6">
      <c r="A27" s="15" t="s">
        <v>19</v>
      </c>
      <c r="B27" s="23" t="s">
        <v>34</v>
      </c>
      <c r="C27" s="17">
        <f t="shared" si="3"/>
        <v>116759.5</v>
      </c>
      <c r="D27" s="17"/>
      <c r="E27" s="17"/>
      <c r="F27" s="17">
        <v>116759.5</v>
      </c>
      <c r="G27" s="18">
        <f t="shared" si="4"/>
        <v>0</v>
      </c>
      <c r="H27" s="25"/>
      <c r="I27" s="25"/>
      <c r="J27" s="18"/>
      <c r="K27" s="17">
        <f t="shared" si="5"/>
        <v>0</v>
      </c>
      <c r="L27" s="17"/>
      <c r="M27" s="17"/>
      <c r="N27" s="20"/>
    </row>
    <row r="28" spans="1:14" ht="42.75" customHeight="1" outlineLevel="2">
      <c r="A28" s="11" t="s">
        <v>35</v>
      </c>
      <c r="B28" s="12" t="s">
        <v>36</v>
      </c>
      <c r="C28" s="13">
        <f>SUM(C29)</f>
        <v>1982149</v>
      </c>
      <c r="D28" s="13">
        <f>SUM(D29)</f>
        <v>0</v>
      </c>
      <c r="E28" s="13">
        <f>SUM(E29)</f>
        <v>0</v>
      </c>
      <c r="F28" s="13">
        <f>SUM(F29)</f>
        <v>1982149</v>
      </c>
      <c r="G28" s="13">
        <f>SUM(G29)</f>
        <v>1421888</v>
      </c>
      <c r="H28" s="13">
        <f>SUM(H29)</f>
        <v>0</v>
      </c>
      <c r="I28" s="13">
        <f>SUM(I29)</f>
        <v>0</v>
      </c>
      <c r="J28" s="13">
        <f>SUM(J29)</f>
        <v>1421888</v>
      </c>
      <c r="K28" s="13">
        <f>SUM(K29)</f>
        <v>1520000</v>
      </c>
      <c r="L28" s="13">
        <f>SUM(L29)</f>
        <v>0</v>
      </c>
      <c r="M28" s="13">
        <f>SUM(M29)</f>
        <v>0</v>
      </c>
      <c r="N28" s="14">
        <f>SUM(N29)</f>
        <v>1520000</v>
      </c>
    </row>
    <row r="29" spans="1:14" ht="42.75" customHeight="1" outlineLevel="4">
      <c r="A29" s="11" t="s">
        <v>37</v>
      </c>
      <c r="B29" s="12" t="s">
        <v>38</v>
      </c>
      <c r="C29" s="13">
        <f>SUM(C30:C35)</f>
        <v>1982149</v>
      </c>
      <c r="D29" s="13">
        <f>SUM(D30:D35)</f>
        <v>0</v>
      </c>
      <c r="E29" s="13">
        <f>SUM(E30:E35)</f>
        <v>0</v>
      </c>
      <c r="F29" s="13">
        <f>SUM(F30:F35)</f>
        <v>1982149</v>
      </c>
      <c r="G29" s="13">
        <f>SUM(G30:G35)</f>
        <v>1421888</v>
      </c>
      <c r="H29" s="13">
        <f>SUM(H30:H35)</f>
        <v>0</v>
      </c>
      <c r="I29" s="13">
        <f>SUM(I30:I35)</f>
        <v>0</v>
      </c>
      <c r="J29" s="13">
        <f>SUM(J30:J35)</f>
        <v>1421888</v>
      </c>
      <c r="K29" s="13">
        <f>SUM(K30:K35)</f>
        <v>1520000</v>
      </c>
      <c r="L29" s="13">
        <f>SUM(L30:L35)</f>
        <v>0</v>
      </c>
      <c r="M29" s="13">
        <f>SUM(M30:M35)</f>
        <v>0</v>
      </c>
      <c r="N29" s="13">
        <f>SUM(N30:N35)</f>
        <v>1520000</v>
      </c>
    </row>
    <row r="30" spans="1:14" ht="80.25" customHeight="1" outlineLevel="6">
      <c r="A30" s="15" t="s">
        <v>19</v>
      </c>
      <c r="B30" s="16" t="s">
        <v>39</v>
      </c>
      <c r="C30" s="17">
        <f aca="true" t="shared" si="6" ref="C30:C35">SUM(D30:F30)</f>
        <v>1171629</v>
      </c>
      <c r="D30" s="17"/>
      <c r="E30" s="17"/>
      <c r="F30" s="17">
        <v>1171629</v>
      </c>
      <c r="G30" s="18">
        <f aca="true" t="shared" si="7" ref="G30:G35">SUM(H30:J30)</f>
        <v>1171629</v>
      </c>
      <c r="H30" s="18"/>
      <c r="I30" s="18"/>
      <c r="J30" s="18">
        <v>1171629</v>
      </c>
      <c r="K30" s="17">
        <f aca="true" t="shared" si="8" ref="K30:K35">SUM(L30:N30)</f>
        <v>1171629</v>
      </c>
      <c r="L30" s="17"/>
      <c r="M30" s="17"/>
      <c r="N30" s="20">
        <v>1171629</v>
      </c>
    </row>
    <row r="31" spans="1:14" ht="45" customHeight="1" outlineLevel="6">
      <c r="A31" s="15" t="s">
        <v>21</v>
      </c>
      <c r="B31" s="16" t="s">
        <v>39</v>
      </c>
      <c r="C31" s="17">
        <f t="shared" si="6"/>
        <v>320520</v>
      </c>
      <c r="D31" s="17"/>
      <c r="E31" s="17"/>
      <c r="F31" s="17">
        <v>320520</v>
      </c>
      <c r="G31" s="18">
        <f t="shared" si="7"/>
        <v>240259</v>
      </c>
      <c r="H31" s="18"/>
      <c r="I31" s="18"/>
      <c r="J31" s="18">
        <v>240259</v>
      </c>
      <c r="K31" s="17">
        <f t="shared" si="8"/>
        <v>338371</v>
      </c>
      <c r="L31" s="17"/>
      <c r="M31" s="17"/>
      <c r="N31" s="20">
        <v>338371</v>
      </c>
    </row>
    <row r="32" spans="1:14" ht="80.25" customHeight="1" outlineLevel="6">
      <c r="A32" s="15" t="s">
        <v>19</v>
      </c>
      <c r="B32" s="16" t="s">
        <v>40</v>
      </c>
      <c r="C32" s="17">
        <f t="shared" si="6"/>
        <v>5000</v>
      </c>
      <c r="D32" s="17"/>
      <c r="E32" s="17"/>
      <c r="F32" s="17">
        <v>5000</v>
      </c>
      <c r="G32" s="18">
        <f t="shared" si="7"/>
        <v>5000</v>
      </c>
      <c r="H32" s="18"/>
      <c r="I32" s="18"/>
      <c r="J32" s="18">
        <v>5000</v>
      </c>
      <c r="K32" s="17">
        <f t="shared" si="8"/>
        <v>5000</v>
      </c>
      <c r="L32" s="17"/>
      <c r="M32" s="17"/>
      <c r="N32" s="20">
        <v>5000</v>
      </c>
    </row>
    <row r="33" spans="1:14" ht="42.75" customHeight="1" outlineLevel="6">
      <c r="A33" s="15" t="s">
        <v>21</v>
      </c>
      <c r="B33" s="16" t="s">
        <v>40</v>
      </c>
      <c r="C33" s="17">
        <f t="shared" si="6"/>
        <v>5000</v>
      </c>
      <c r="D33" s="17"/>
      <c r="E33" s="17"/>
      <c r="F33" s="17">
        <v>5000</v>
      </c>
      <c r="G33" s="18">
        <f t="shared" si="7"/>
        <v>5000</v>
      </c>
      <c r="H33" s="18"/>
      <c r="I33" s="18"/>
      <c r="J33" s="18">
        <v>5000</v>
      </c>
      <c r="K33" s="17">
        <f t="shared" si="8"/>
        <v>5000</v>
      </c>
      <c r="L33" s="17"/>
      <c r="M33" s="17"/>
      <c r="N33" s="20">
        <v>5000</v>
      </c>
    </row>
    <row r="34" spans="1:14" ht="23.25" customHeight="1" outlineLevel="6">
      <c r="A34" s="26" t="s">
        <v>41</v>
      </c>
      <c r="B34" s="23" t="s">
        <v>42</v>
      </c>
      <c r="C34" s="17">
        <f t="shared" si="6"/>
        <v>300000</v>
      </c>
      <c r="D34" s="17"/>
      <c r="E34" s="17"/>
      <c r="F34" s="17">
        <v>300000</v>
      </c>
      <c r="G34" s="18">
        <f t="shared" si="7"/>
        <v>0</v>
      </c>
      <c r="H34" s="18"/>
      <c r="I34" s="18"/>
      <c r="J34" s="18"/>
      <c r="K34" s="17">
        <f t="shared" si="8"/>
        <v>0</v>
      </c>
      <c r="L34" s="17"/>
      <c r="M34" s="17"/>
      <c r="N34" s="20"/>
    </row>
    <row r="35" spans="1:14" ht="20.25" customHeight="1" outlineLevel="6">
      <c r="A35" s="26" t="s">
        <v>43</v>
      </c>
      <c r="B35" s="23" t="s">
        <v>44</v>
      </c>
      <c r="C35" s="17">
        <f t="shared" si="6"/>
        <v>180000</v>
      </c>
      <c r="D35" s="17"/>
      <c r="E35" s="17"/>
      <c r="F35" s="17">
        <v>180000</v>
      </c>
      <c r="G35" s="18">
        <f t="shared" si="7"/>
        <v>0</v>
      </c>
      <c r="H35" s="18"/>
      <c r="I35" s="18"/>
      <c r="J35" s="18"/>
      <c r="K35" s="17">
        <f t="shared" si="8"/>
        <v>0</v>
      </c>
      <c r="L35" s="17"/>
      <c r="M35" s="17"/>
      <c r="N35" s="20"/>
    </row>
    <row r="36" spans="1:14" s="29" customFormat="1" ht="47.25" customHeight="1" outlineLevel="6">
      <c r="A36" s="27" t="s">
        <v>45</v>
      </c>
      <c r="B36" s="28" t="s">
        <v>46</v>
      </c>
      <c r="C36" s="14">
        <f aca="true" t="shared" si="9" ref="C36:C37">SUM(C37)</f>
        <v>75000</v>
      </c>
      <c r="D36" s="14">
        <f aca="true" t="shared" si="10" ref="D36:D37">SUM(D37)</f>
        <v>0</v>
      </c>
      <c r="E36" s="14">
        <f aca="true" t="shared" si="11" ref="E36:E37">SUM(E37)</f>
        <v>0</v>
      </c>
      <c r="F36" s="14">
        <f aca="true" t="shared" si="12" ref="F36:F37">SUM(F37)</f>
        <v>75000</v>
      </c>
      <c r="G36" s="14">
        <f aca="true" t="shared" si="13" ref="G36:G37">SUM(G37)</f>
        <v>0</v>
      </c>
      <c r="H36" s="14">
        <f aca="true" t="shared" si="14" ref="H36:H37">SUM(H37)</f>
        <v>0</v>
      </c>
      <c r="I36" s="14">
        <f aca="true" t="shared" si="15" ref="I36:I37">SUM(I37)</f>
        <v>0</v>
      </c>
      <c r="J36" s="14">
        <f aca="true" t="shared" si="16" ref="J36:J37">SUM(J37)</f>
        <v>0</v>
      </c>
      <c r="K36" s="14">
        <f aca="true" t="shared" si="17" ref="K36:K37">SUM(K37)</f>
        <v>0</v>
      </c>
      <c r="L36" s="14">
        <f aca="true" t="shared" si="18" ref="L36:L37">SUM(L37)</f>
        <v>0</v>
      </c>
      <c r="M36" s="14">
        <f aca="true" t="shared" si="19" ref="M36:M37">SUM(M37)</f>
        <v>0</v>
      </c>
      <c r="N36" s="14">
        <f aca="true" t="shared" si="20" ref="N36:N37">SUM(N37)</f>
        <v>0</v>
      </c>
    </row>
    <row r="37" spans="1:14" s="29" customFormat="1" ht="63" customHeight="1" outlineLevel="6">
      <c r="A37" s="27" t="s">
        <v>47</v>
      </c>
      <c r="B37" s="28" t="s">
        <v>48</v>
      </c>
      <c r="C37" s="14">
        <f t="shared" si="9"/>
        <v>75000</v>
      </c>
      <c r="D37" s="14">
        <f t="shared" si="10"/>
        <v>0</v>
      </c>
      <c r="E37" s="14">
        <f t="shared" si="11"/>
        <v>0</v>
      </c>
      <c r="F37" s="14">
        <f t="shared" si="12"/>
        <v>75000</v>
      </c>
      <c r="G37" s="14">
        <f t="shared" si="13"/>
        <v>0</v>
      </c>
      <c r="H37" s="14">
        <f t="shared" si="14"/>
        <v>0</v>
      </c>
      <c r="I37" s="14">
        <f t="shared" si="15"/>
        <v>0</v>
      </c>
      <c r="J37" s="14">
        <f t="shared" si="16"/>
        <v>0</v>
      </c>
      <c r="K37" s="14">
        <f t="shared" si="17"/>
        <v>0</v>
      </c>
      <c r="L37" s="14">
        <f t="shared" si="18"/>
        <v>0</v>
      </c>
      <c r="M37" s="14">
        <f t="shared" si="19"/>
        <v>0</v>
      </c>
      <c r="N37" s="14">
        <f t="shared" si="20"/>
        <v>0</v>
      </c>
    </row>
    <row r="38" spans="1:14" ht="20.25" customHeight="1" outlineLevel="6">
      <c r="A38" s="26" t="s">
        <v>49</v>
      </c>
      <c r="B38" s="23" t="s">
        <v>50</v>
      </c>
      <c r="C38" s="17">
        <f>SUM(D38:F38)</f>
        <v>75000</v>
      </c>
      <c r="D38" s="17"/>
      <c r="E38" s="17"/>
      <c r="F38" s="17">
        <v>75000</v>
      </c>
      <c r="G38" s="18">
        <f>SUM(H38:J38)</f>
        <v>0</v>
      </c>
      <c r="H38" s="18"/>
      <c r="I38" s="18"/>
      <c r="J38" s="18"/>
      <c r="K38" s="17">
        <f>SUM(L38:N38)</f>
        <v>0</v>
      </c>
      <c r="L38" s="17"/>
      <c r="M38" s="17"/>
      <c r="N38" s="20"/>
    </row>
    <row r="39" spans="1:14" ht="57" customHeight="1" outlineLevel="1">
      <c r="A39" s="11" t="s">
        <v>51</v>
      </c>
      <c r="B39" s="12" t="s">
        <v>52</v>
      </c>
      <c r="C39" s="13">
        <f>SUM(C40+C46+C49+C56+C52)</f>
        <v>14327902.77</v>
      </c>
      <c r="D39" s="13">
        <f>SUM(D40+D46+D49+D56+D52)</f>
        <v>0</v>
      </c>
      <c r="E39" s="13">
        <f>SUM(E40+E46+E49+E56+E52)</f>
        <v>1456266.32</v>
      </c>
      <c r="F39" s="13">
        <f>SUM(F40+F46+F49+F56+F52)</f>
        <v>12871636.45</v>
      </c>
      <c r="G39" s="13">
        <f>SUM(G40+G46+G49+G56+G52)</f>
        <v>16747060.49</v>
      </c>
      <c r="H39" s="13">
        <f>SUM(H40+H46+H49+H56+H52)</f>
        <v>0</v>
      </c>
      <c r="I39" s="13">
        <f>SUM(I40+I46+I49+I56+I52)</f>
        <v>1545123.25</v>
      </c>
      <c r="J39" s="13">
        <f>SUM(J40+J46+J49+J56+J52)</f>
        <v>15201937.24</v>
      </c>
      <c r="K39" s="13">
        <f>SUM(K40+K46+K49+K56+K52)</f>
        <v>14439864.24</v>
      </c>
      <c r="L39" s="13">
        <f>SUM(L40+L46+L49+L56+L52)</f>
        <v>0</v>
      </c>
      <c r="M39" s="13">
        <f>SUM(M40+M46+M49+M56+M52)</f>
        <v>0</v>
      </c>
      <c r="N39" s="14">
        <f>SUM(N40+N46+N49+N56+N52)</f>
        <v>14439864.24</v>
      </c>
    </row>
    <row r="40" spans="1:14" ht="57" customHeight="1" outlineLevel="2">
      <c r="A40" s="11" t="s">
        <v>53</v>
      </c>
      <c r="B40" s="12" t="s">
        <v>54</v>
      </c>
      <c r="C40" s="13">
        <f>SUM(C41)</f>
        <v>9652356.86</v>
      </c>
      <c r="D40" s="13">
        <f>SUM(D41)</f>
        <v>0</v>
      </c>
      <c r="E40" s="13">
        <f>SUM(E41)</f>
        <v>1456266.32</v>
      </c>
      <c r="F40" s="13">
        <f>SUM(F41)</f>
        <v>8196090.539999999</v>
      </c>
      <c r="G40" s="13">
        <f>SUM(G41)</f>
        <v>8517956.28</v>
      </c>
      <c r="H40" s="13">
        <f>SUM(H41)</f>
        <v>0</v>
      </c>
      <c r="I40" s="13">
        <f>SUM(I41)</f>
        <v>1545123.25</v>
      </c>
      <c r="J40" s="13">
        <f>SUM(J41)</f>
        <v>6972833.029999999</v>
      </c>
      <c r="K40" s="13">
        <f>SUM(K41)</f>
        <v>8265004.24</v>
      </c>
      <c r="L40" s="13">
        <f>SUM(L41)</f>
        <v>0</v>
      </c>
      <c r="M40" s="13">
        <f>SUM(M41)</f>
        <v>0</v>
      </c>
      <c r="N40" s="14">
        <f>SUM(N41)</f>
        <v>8265004.24</v>
      </c>
    </row>
    <row r="41" spans="1:14" ht="28.5" customHeight="1" outlineLevel="4">
      <c r="A41" s="11" t="s">
        <v>55</v>
      </c>
      <c r="B41" s="12" t="s">
        <v>56</v>
      </c>
      <c r="C41" s="13">
        <f>SUM(C42:C45)</f>
        <v>9652356.86</v>
      </c>
      <c r="D41" s="13">
        <f>SUM(D42:D45)</f>
        <v>0</v>
      </c>
      <c r="E41" s="13">
        <f>SUM(E42:E45)</f>
        <v>1456266.32</v>
      </c>
      <c r="F41" s="13">
        <f>SUM(F42:F45)</f>
        <v>8196090.539999999</v>
      </c>
      <c r="G41" s="13">
        <f>SUM(G42:G45)</f>
        <v>8517956.28</v>
      </c>
      <c r="H41" s="13">
        <f>SUM(H42:H45)</f>
        <v>0</v>
      </c>
      <c r="I41" s="13">
        <f>SUM(I42:I45)</f>
        <v>1545123.25</v>
      </c>
      <c r="J41" s="13">
        <f>SUM(J42:J45)</f>
        <v>6972833.029999999</v>
      </c>
      <c r="K41" s="13">
        <f>SUM(K42:K45)</f>
        <v>8265004.24</v>
      </c>
      <c r="L41" s="13">
        <f>SUM(L42:L45)</f>
        <v>0</v>
      </c>
      <c r="M41" s="13">
        <f>SUM(M42:M45)</f>
        <v>0</v>
      </c>
      <c r="N41" s="13">
        <f>SUM(N42:N45)</f>
        <v>8265004.24</v>
      </c>
    </row>
    <row r="42" spans="1:14" ht="42.75" customHeight="1" outlineLevel="6">
      <c r="A42" s="15" t="s">
        <v>21</v>
      </c>
      <c r="B42" s="23" t="s">
        <v>57</v>
      </c>
      <c r="C42" s="17">
        <f aca="true" t="shared" si="21" ref="C42:C45">SUM(D42:F42)</f>
        <v>1189090.85</v>
      </c>
      <c r="D42" s="17"/>
      <c r="E42" s="17"/>
      <c r="F42" s="17">
        <v>1189090.85</v>
      </c>
      <c r="G42" s="18">
        <f aca="true" t="shared" si="22" ref="G42:G45">SUM(H42:J42)</f>
        <v>4056818.47</v>
      </c>
      <c r="H42" s="18"/>
      <c r="I42" s="18"/>
      <c r="J42" s="18">
        <v>4056818.47</v>
      </c>
      <c r="K42" s="17">
        <f aca="true" t="shared" si="23" ref="K42:K45">SUM(L42:N42)</f>
        <v>5500000</v>
      </c>
      <c r="L42" s="17"/>
      <c r="M42" s="17"/>
      <c r="N42" s="20">
        <v>5500000</v>
      </c>
    </row>
    <row r="43" spans="1:14" ht="45" customHeight="1" outlineLevel="6">
      <c r="A43" s="15" t="s">
        <v>21</v>
      </c>
      <c r="B43" s="23" t="s">
        <v>58</v>
      </c>
      <c r="C43" s="17">
        <f t="shared" si="21"/>
        <v>2930354.09</v>
      </c>
      <c r="D43" s="17"/>
      <c r="E43" s="17"/>
      <c r="F43" s="17">
        <v>2930354.09</v>
      </c>
      <c r="G43" s="18">
        <f t="shared" si="22"/>
        <v>2834692.28</v>
      </c>
      <c r="H43" s="18"/>
      <c r="I43" s="18"/>
      <c r="J43" s="18">
        <v>2834692.28</v>
      </c>
      <c r="K43" s="17">
        <f t="shared" si="23"/>
        <v>2765004.24</v>
      </c>
      <c r="L43" s="17"/>
      <c r="M43" s="17"/>
      <c r="N43" s="20">
        <v>2765004.24</v>
      </c>
    </row>
    <row r="44" spans="1:14" ht="45" customHeight="1" outlineLevel="6">
      <c r="A44" s="15" t="s">
        <v>59</v>
      </c>
      <c r="B44" s="23" t="s">
        <v>60</v>
      </c>
      <c r="C44" s="17">
        <f t="shared" si="21"/>
        <v>4000000</v>
      </c>
      <c r="D44" s="17"/>
      <c r="E44" s="17"/>
      <c r="F44" s="17">
        <v>4000000</v>
      </c>
      <c r="G44" s="18">
        <f t="shared" si="22"/>
        <v>0</v>
      </c>
      <c r="H44" s="18"/>
      <c r="I44" s="18"/>
      <c r="J44" s="18"/>
      <c r="K44" s="17">
        <f t="shared" si="23"/>
        <v>0</v>
      </c>
      <c r="L44" s="17"/>
      <c r="M44" s="17"/>
      <c r="N44" s="20"/>
    </row>
    <row r="45" spans="1:14" ht="45" customHeight="1" outlineLevel="6">
      <c r="A45" s="15" t="s">
        <v>61</v>
      </c>
      <c r="B45" s="23" t="s">
        <v>62</v>
      </c>
      <c r="C45" s="17">
        <f t="shared" si="21"/>
        <v>1532911.9200000002</v>
      </c>
      <c r="D45" s="17"/>
      <c r="E45" s="17">
        <v>1456266.32</v>
      </c>
      <c r="F45" s="17">
        <v>76645.6</v>
      </c>
      <c r="G45" s="18">
        <f t="shared" si="22"/>
        <v>1626445.53</v>
      </c>
      <c r="H45" s="18"/>
      <c r="I45" s="18">
        <v>1545123.25</v>
      </c>
      <c r="J45" s="18">
        <v>81322.28</v>
      </c>
      <c r="K45" s="17">
        <f t="shared" si="23"/>
        <v>0</v>
      </c>
      <c r="L45" s="17"/>
      <c r="M45" s="17"/>
      <c r="N45" s="20"/>
    </row>
    <row r="46" spans="1:14" ht="24" customHeight="1" outlineLevel="2">
      <c r="A46" s="11" t="s">
        <v>63</v>
      </c>
      <c r="B46" s="12" t="s">
        <v>64</v>
      </c>
      <c r="C46" s="13">
        <f aca="true" t="shared" si="24" ref="C46:C47">SUM(C47)</f>
        <v>2075545.91</v>
      </c>
      <c r="D46" s="13">
        <f aca="true" t="shared" si="25" ref="D46:D47">SUM(D47)</f>
        <v>0</v>
      </c>
      <c r="E46" s="13">
        <f aca="true" t="shared" si="26" ref="E46:E47">SUM(E47)</f>
        <v>0</v>
      </c>
      <c r="F46" s="13">
        <f aca="true" t="shared" si="27" ref="F46:F47">SUM(F47)</f>
        <v>2075545.91</v>
      </c>
      <c r="G46" s="13">
        <f aca="true" t="shared" si="28" ref="G46:G47">SUM(G47)</f>
        <v>1368677.72</v>
      </c>
      <c r="H46" s="13">
        <f aca="true" t="shared" si="29" ref="H46:H47">SUM(H47)</f>
        <v>0</v>
      </c>
      <c r="I46" s="13">
        <f aca="true" t="shared" si="30" ref="I46:I47">SUM(I47)</f>
        <v>0</v>
      </c>
      <c r="J46" s="13">
        <f aca="true" t="shared" si="31" ref="J46:J47">SUM(J47)</f>
        <v>1368677.72</v>
      </c>
      <c r="K46" s="13">
        <f aca="true" t="shared" si="32" ref="K46:K47">SUM(K47)</f>
        <v>1616270.76</v>
      </c>
      <c r="L46" s="13">
        <f aca="true" t="shared" si="33" ref="L46:L47">SUM(L47)</f>
        <v>0</v>
      </c>
      <c r="M46" s="13">
        <f aca="true" t="shared" si="34" ref="M46:M47">SUM(M47)</f>
        <v>0</v>
      </c>
      <c r="N46" s="14">
        <f aca="true" t="shared" si="35" ref="N46:N47">SUM(N47)</f>
        <v>1616270.76</v>
      </c>
    </row>
    <row r="47" spans="1:14" ht="34.5" customHeight="1" outlineLevel="4">
      <c r="A47" s="11" t="s">
        <v>65</v>
      </c>
      <c r="B47" s="12" t="s">
        <v>66</v>
      </c>
      <c r="C47" s="13">
        <f t="shared" si="24"/>
        <v>2075545.91</v>
      </c>
      <c r="D47" s="13">
        <f t="shared" si="25"/>
        <v>0</v>
      </c>
      <c r="E47" s="13">
        <f t="shared" si="26"/>
        <v>0</v>
      </c>
      <c r="F47" s="13">
        <f t="shared" si="27"/>
        <v>2075545.91</v>
      </c>
      <c r="G47" s="13">
        <f t="shared" si="28"/>
        <v>1368677.72</v>
      </c>
      <c r="H47" s="13">
        <f t="shared" si="29"/>
        <v>0</v>
      </c>
      <c r="I47" s="13">
        <f t="shared" si="30"/>
        <v>0</v>
      </c>
      <c r="J47" s="13">
        <f t="shared" si="31"/>
        <v>1368677.72</v>
      </c>
      <c r="K47" s="13">
        <f t="shared" si="32"/>
        <v>1616270.76</v>
      </c>
      <c r="L47" s="13">
        <f t="shared" si="33"/>
        <v>0</v>
      </c>
      <c r="M47" s="13">
        <f t="shared" si="34"/>
        <v>0</v>
      </c>
      <c r="N47" s="14">
        <f t="shared" si="35"/>
        <v>1616270.76</v>
      </c>
    </row>
    <row r="48" spans="1:14" ht="43.5" customHeight="1" outlineLevel="6">
      <c r="A48" s="15" t="s">
        <v>21</v>
      </c>
      <c r="B48" s="23" t="s">
        <v>67</v>
      </c>
      <c r="C48" s="17">
        <f>SUM(D48:F48)</f>
        <v>2075545.91</v>
      </c>
      <c r="D48" s="17"/>
      <c r="E48" s="17"/>
      <c r="F48" s="17">
        <v>2075545.91</v>
      </c>
      <c r="G48" s="18">
        <f>SUM(H48:J48)</f>
        <v>1368677.72</v>
      </c>
      <c r="H48" s="18"/>
      <c r="I48" s="18"/>
      <c r="J48" s="18">
        <v>1368677.72</v>
      </c>
      <c r="K48" s="17">
        <f>SUM(L48:N48)</f>
        <v>1616270.76</v>
      </c>
      <c r="L48" s="17"/>
      <c r="M48" s="17"/>
      <c r="N48" s="20">
        <v>1616270.76</v>
      </c>
    </row>
    <row r="49" spans="1:14" ht="32.25" customHeight="1" outlineLevel="2">
      <c r="A49" s="11" t="s">
        <v>68</v>
      </c>
      <c r="B49" s="12" t="s">
        <v>69</v>
      </c>
      <c r="C49" s="13">
        <f aca="true" t="shared" si="36" ref="C49:C50">SUM(C50)</f>
        <v>200000</v>
      </c>
      <c r="D49" s="13">
        <f aca="true" t="shared" si="37" ref="D49:D50">SUM(D50)</f>
        <v>0</v>
      </c>
      <c r="E49" s="13">
        <f aca="true" t="shared" si="38" ref="E49:E50">SUM(E50)</f>
        <v>0</v>
      </c>
      <c r="F49" s="13">
        <f aca="true" t="shared" si="39" ref="F49:F50">SUM(F50)</f>
        <v>200000</v>
      </c>
      <c r="G49" s="13">
        <f aca="true" t="shared" si="40" ref="G49:G50">SUM(G50)</f>
        <v>100000</v>
      </c>
      <c r="H49" s="13">
        <f aca="true" t="shared" si="41" ref="H49:H50">SUM(H50)</f>
        <v>0</v>
      </c>
      <c r="I49" s="13">
        <f aca="true" t="shared" si="42" ref="I49:I50">SUM(I50)</f>
        <v>0</v>
      </c>
      <c r="J49" s="13">
        <f aca="true" t="shared" si="43" ref="J49:J50">SUM(J50)</f>
        <v>100000</v>
      </c>
      <c r="K49" s="13">
        <f aca="true" t="shared" si="44" ref="K49:K50">SUM(K50)</f>
        <v>100000</v>
      </c>
      <c r="L49" s="13">
        <f aca="true" t="shared" si="45" ref="L49:L50">SUM(L50)</f>
        <v>0</v>
      </c>
      <c r="M49" s="13">
        <f aca="true" t="shared" si="46" ref="M49:M50">SUM(M50)</f>
        <v>0</v>
      </c>
      <c r="N49" s="14">
        <f aca="true" t="shared" si="47" ref="N49:N50">SUM(N50)</f>
        <v>100000</v>
      </c>
    </row>
    <row r="50" spans="1:14" ht="42.75" customHeight="1" outlineLevel="4">
      <c r="A50" s="11" t="s">
        <v>70</v>
      </c>
      <c r="B50" s="12" t="s">
        <v>71</v>
      </c>
      <c r="C50" s="13">
        <f t="shared" si="36"/>
        <v>200000</v>
      </c>
      <c r="D50" s="13">
        <f t="shared" si="37"/>
        <v>0</v>
      </c>
      <c r="E50" s="13">
        <f t="shared" si="38"/>
        <v>0</v>
      </c>
      <c r="F50" s="13">
        <f t="shared" si="39"/>
        <v>200000</v>
      </c>
      <c r="G50" s="13">
        <f t="shared" si="40"/>
        <v>100000</v>
      </c>
      <c r="H50" s="13">
        <f t="shared" si="41"/>
        <v>0</v>
      </c>
      <c r="I50" s="13">
        <f t="shared" si="42"/>
        <v>0</v>
      </c>
      <c r="J50" s="13">
        <f t="shared" si="43"/>
        <v>100000</v>
      </c>
      <c r="K50" s="13">
        <f t="shared" si="44"/>
        <v>100000</v>
      </c>
      <c r="L50" s="13">
        <f t="shared" si="45"/>
        <v>0</v>
      </c>
      <c r="M50" s="13">
        <f t="shared" si="46"/>
        <v>0</v>
      </c>
      <c r="N50" s="14">
        <f t="shared" si="47"/>
        <v>100000</v>
      </c>
    </row>
    <row r="51" spans="1:14" ht="42.75" customHeight="1" outlineLevel="6">
      <c r="A51" s="15" t="s">
        <v>21</v>
      </c>
      <c r="B51" s="23" t="s">
        <v>72</v>
      </c>
      <c r="C51" s="17">
        <f>SUM(D51:F51)</f>
        <v>200000</v>
      </c>
      <c r="D51" s="17"/>
      <c r="E51" s="17"/>
      <c r="F51" s="17">
        <v>200000</v>
      </c>
      <c r="G51" s="18">
        <f>SUM(H51:J51)</f>
        <v>100000</v>
      </c>
      <c r="H51" s="18"/>
      <c r="I51" s="18"/>
      <c r="J51" s="18">
        <v>100000</v>
      </c>
      <c r="K51" s="17">
        <f>SUM(L51:N51)</f>
        <v>100000</v>
      </c>
      <c r="L51" s="17"/>
      <c r="M51" s="17"/>
      <c r="N51" s="20">
        <v>100000</v>
      </c>
    </row>
    <row r="52" spans="1:14" ht="32.25" customHeight="1" outlineLevel="6">
      <c r="A52" s="30" t="s">
        <v>73</v>
      </c>
      <c r="B52" s="31" t="s">
        <v>74</v>
      </c>
      <c r="C52" s="13">
        <f aca="true" t="shared" si="48" ref="C52:C54">SUM(C53)</f>
        <v>400000</v>
      </c>
      <c r="D52" s="13">
        <f aca="true" t="shared" si="49" ref="D52:D54">SUM(D53)</f>
        <v>0</v>
      </c>
      <c r="E52" s="13">
        <f aca="true" t="shared" si="50" ref="E52:E54">SUM(E53)</f>
        <v>0</v>
      </c>
      <c r="F52" s="13">
        <f aca="true" t="shared" si="51" ref="F52:F54">SUM(F53)</f>
        <v>400000</v>
      </c>
      <c r="G52" s="13">
        <f aca="true" t="shared" si="52" ref="G52:G54">SUM(G53)</f>
        <v>74993</v>
      </c>
      <c r="H52" s="13">
        <f aca="true" t="shared" si="53" ref="H52:H54">SUM(H53)</f>
        <v>0</v>
      </c>
      <c r="I52" s="13">
        <f aca="true" t="shared" si="54" ref="I52:I54">SUM(I53)</f>
        <v>0</v>
      </c>
      <c r="J52" s="13">
        <f aca="true" t="shared" si="55" ref="J52:J54">SUM(J53)</f>
        <v>74993</v>
      </c>
      <c r="K52" s="13">
        <f aca="true" t="shared" si="56" ref="K52:K54">SUM(K53)</f>
        <v>75000</v>
      </c>
      <c r="L52" s="13">
        <f aca="true" t="shared" si="57" ref="L52:L54">SUM(L53)</f>
        <v>0</v>
      </c>
      <c r="M52" s="13">
        <f aca="true" t="shared" si="58" ref="M52:M54">SUM(M53)</f>
        <v>0</v>
      </c>
      <c r="N52" s="13">
        <f aca="true" t="shared" si="59" ref="N52:N54">SUM(N53)</f>
        <v>75000</v>
      </c>
    </row>
    <row r="53" spans="1:14" ht="30" customHeight="1" outlineLevel="6">
      <c r="A53" s="30" t="s">
        <v>75</v>
      </c>
      <c r="B53" s="31" t="s">
        <v>76</v>
      </c>
      <c r="C53" s="13">
        <f t="shared" si="48"/>
        <v>400000</v>
      </c>
      <c r="D53" s="13">
        <f t="shared" si="49"/>
        <v>0</v>
      </c>
      <c r="E53" s="13">
        <f t="shared" si="50"/>
        <v>0</v>
      </c>
      <c r="F53" s="13">
        <f t="shared" si="51"/>
        <v>400000</v>
      </c>
      <c r="G53" s="13">
        <f t="shared" si="52"/>
        <v>74993</v>
      </c>
      <c r="H53" s="13">
        <f t="shared" si="53"/>
        <v>0</v>
      </c>
      <c r="I53" s="13">
        <f t="shared" si="54"/>
        <v>0</v>
      </c>
      <c r="J53" s="13">
        <f t="shared" si="55"/>
        <v>74993</v>
      </c>
      <c r="K53" s="13">
        <f t="shared" si="56"/>
        <v>75000</v>
      </c>
      <c r="L53" s="13">
        <f t="shared" si="57"/>
        <v>0</v>
      </c>
      <c r="M53" s="13">
        <f t="shared" si="58"/>
        <v>0</v>
      </c>
      <c r="N53" s="13">
        <f t="shared" si="59"/>
        <v>75000</v>
      </c>
    </row>
    <row r="54" spans="1:14" ht="20.25" customHeight="1" outlineLevel="6">
      <c r="A54" s="30" t="s">
        <v>77</v>
      </c>
      <c r="B54" s="31" t="s">
        <v>78</v>
      </c>
      <c r="C54" s="13">
        <f t="shared" si="48"/>
        <v>400000</v>
      </c>
      <c r="D54" s="13">
        <f t="shared" si="49"/>
        <v>0</v>
      </c>
      <c r="E54" s="13">
        <f t="shared" si="50"/>
        <v>0</v>
      </c>
      <c r="F54" s="13">
        <f t="shared" si="51"/>
        <v>400000</v>
      </c>
      <c r="G54" s="13">
        <f t="shared" si="52"/>
        <v>74993</v>
      </c>
      <c r="H54" s="13">
        <f t="shared" si="53"/>
        <v>0</v>
      </c>
      <c r="I54" s="13">
        <f t="shared" si="54"/>
        <v>0</v>
      </c>
      <c r="J54" s="13">
        <f t="shared" si="55"/>
        <v>74993</v>
      </c>
      <c r="K54" s="13">
        <f t="shared" si="56"/>
        <v>75000</v>
      </c>
      <c r="L54" s="13">
        <f t="shared" si="57"/>
        <v>0</v>
      </c>
      <c r="M54" s="13">
        <f t="shared" si="58"/>
        <v>0</v>
      </c>
      <c r="N54" s="13">
        <f t="shared" si="59"/>
        <v>75000</v>
      </c>
    </row>
    <row r="55" spans="1:14" ht="31.5" customHeight="1" outlineLevel="6">
      <c r="A55" s="32" t="s">
        <v>79</v>
      </c>
      <c r="B55" s="33" t="s">
        <v>78</v>
      </c>
      <c r="C55" s="17">
        <f>SUM(D55:F55)</f>
        <v>400000</v>
      </c>
      <c r="D55" s="17"/>
      <c r="E55" s="17"/>
      <c r="F55" s="17">
        <v>400000</v>
      </c>
      <c r="G55" s="18">
        <f>SUM(H55:J55)</f>
        <v>74993</v>
      </c>
      <c r="H55" s="18"/>
      <c r="I55" s="18"/>
      <c r="J55" s="18">
        <v>74993</v>
      </c>
      <c r="K55" s="17">
        <f>SUM(L55:N55)</f>
        <v>75000</v>
      </c>
      <c r="L55" s="17"/>
      <c r="M55" s="17"/>
      <c r="N55" s="20">
        <v>75000</v>
      </c>
    </row>
    <row r="56" spans="1:14" ht="28.5" customHeight="1" outlineLevel="2">
      <c r="A56" s="11" t="s">
        <v>80</v>
      </c>
      <c r="B56" s="12" t="s">
        <v>81</v>
      </c>
      <c r="C56" s="13">
        <f>SUM(C57)</f>
        <v>2000000</v>
      </c>
      <c r="D56" s="13">
        <f aca="true" t="shared" si="60" ref="D56:D57">SUM(D57)</f>
        <v>0</v>
      </c>
      <c r="E56" s="13">
        <f aca="true" t="shared" si="61" ref="E56:E57">SUM(E57)</f>
        <v>0</v>
      </c>
      <c r="F56" s="13">
        <f>SUM(F57)</f>
        <v>2000000</v>
      </c>
      <c r="G56" s="13">
        <f>SUM(G57)</f>
        <v>6685433.49</v>
      </c>
      <c r="H56" s="13">
        <f>SUM(H57)</f>
        <v>0</v>
      </c>
      <c r="I56" s="13">
        <f>SUM(I57)</f>
        <v>0</v>
      </c>
      <c r="J56" s="13">
        <f>SUM(J57)</f>
        <v>6685433.49</v>
      </c>
      <c r="K56" s="13">
        <f>SUM(K57)</f>
        <v>4383589.24</v>
      </c>
      <c r="L56" s="13">
        <f>SUM(L57)</f>
        <v>0</v>
      </c>
      <c r="M56" s="13">
        <f>SUM(M57)</f>
        <v>0</v>
      </c>
      <c r="N56" s="14">
        <f>SUM(N57)</f>
        <v>4383589.24</v>
      </c>
    </row>
    <row r="57" spans="1:14" ht="42.75" customHeight="1" outlineLevel="4">
      <c r="A57" s="11" t="s">
        <v>82</v>
      </c>
      <c r="B57" s="12" t="s">
        <v>83</v>
      </c>
      <c r="C57" s="13">
        <f>SUM(C58:C59)</f>
        <v>2000000</v>
      </c>
      <c r="D57" s="13">
        <f t="shared" si="60"/>
        <v>0</v>
      </c>
      <c r="E57" s="13">
        <f t="shared" si="61"/>
        <v>0</v>
      </c>
      <c r="F57" s="13">
        <f>SUM(F58:F59)</f>
        <v>2000000</v>
      </c>
      <c r="G57" s="13">
        <f>SUM(G58:G59)</f>
        <v>6685433.49</v>
      </c>
      <c r="H57" s="13">
        <f>SUM(H58:H59)</f>
        <v>0</v>
      </c>
      <c r="I57" s="13">
        <f>SUM(I58:I59)</f>
        <v>0</v>
      </c>
      <c r="J57" s="13">
        <f>SUM(J58:J59)</f>
        <v>6685433.49</v>
      </c>
      <c r="K57" s="13">
        <f>SUM(K58:K59)</f>
        <v>4383589.24</v>
      </c>
      <c r="L57" s="13">
        <f>SUM(L58:L59)</f>
        <v>0</v>
      </c>
      <c r="M57" s="13">
        <f>SUM(M58:M59)</f>
        <v>0</v>
      </c>
      <c r="N57" s="13">
        <f>SUM(N58:N59)</f>
        <v>4383589.24</v>
      </c>
    </row>
    <row r="58" spans="1:14" ht="42.75" customHeight="1" outlineLevel="6">
      <c r="A58" s="15" t="s">
        <v>21</v>
      </c>
      <c r="B58" s="16" t="s">
        <v>84</v>
      </c>
      <c r="C58" s="17">
        <f aca="true" t="shared" si="62" ref="C58:C59">SUM(D58:F58)</f>
        <v>1880000</v>
      </c>
      <c r="D58" s="17"/>
      <c r="E58" s="17"/>
      <c r="F58" s="17">
        <v>1880000</v>
      </c>
      <c r="G58" s="18">
        <f aca="true" t="shared" si="63" ref="G58:G59">SUM(H58:J58)</f>
        <v>2770000</v>
      </c>
      <c r="H58" s="18"/>
      <c r="I58" s="18"/>
      <c r="J58" s="18">
        <v>2770000</v>
      </c>
      <c r="K58" s="17">
        <f aca="true" t="shared" si="64" ref="K58:K59">SUM(L58:N58)</f>
        <v>2670000</v>
      </c>
      <c r="L58" s="17"/>
      <c r="M58" s="17"/>
      <c r="N58" s="20">
        <v>2670000</v>
      </c>
    </row>
    <row r="59" spans="1:14" ht="42.75" customHeight="1" outlineLevel="6">
      <c r="A59" s="15" t="s">
        <v>85</v>
      </c>
      <c r="B59" s="16" t="s">
        <v>84</v>
      </c>
      <c r="C59" s="17">
        <f t="shared" si="62"/>
        <v>120000</v>
      </c>
      <c r="D59" s="17"/>
      <c r="E59" s="17"/>
      <c r="F59" s="17">
        <v>120000</v>
      </c>
      <c r="G59" s="18">
        <f t="shared" si="63"/>
        <v>3915433.49</v>
      </c>
      <c r="H59" s="18"/>
      <c r="I59" s="18"/>
      <c r="J59" s="18">
        <v>3915433.49</v>
      </c>
      <c r="K59" s="17">
        <f t="shared" si="64"/>
        <v>1713589.24</v>
      </c>
      <c r="L59" s="17"/>
      <c r="M59" s="17"/>
      <c r="N59" s="20">
        <v>1713589.24</v>
      </c>
    </row>
    <row r="60" spans="1:14" ht="99.75" customHeight="1" outlineLevel="1">
      <c r="A60" s="11" t="s">
        <v>86</v>
      </c>
      <c r="B60" s="12" t="s">
        <v>87</v>
      </c>
      <c r="C60" s="13">
        <f>SUM(C64+C61)</f>
        <v>3931537.9299999997</v>
      </c>
      <c r="D60" s="13">
        <f>SUM(D64)</f>
        <v>0</v>
      </c>
      <c r="E60" s="13">
        <f>SUM(E64)</f>
        <v>0</v>
      </c>
      <c r="F60" s="13">
        <f>SUM(F64+F61)</f>
        <v>3931537.9299999997</v>
      </c>
      <c r="G60" s="13">
        <f>SUM(G64+G61)</f>
        <v>1220000</v>
      </c>
      <c r="H60" s="13">
        <f>SUM(H64)</f>
        <v>0</v>
      </c>
      <c r="I60" s="13">
        <f>SUM(I64)</f>
        <v>0</v>
      </c>
      <c r="J60" s="13">
        <f>SUM(J64)</f>
        <v>1220000</v>
      </c>
      <c r="K60" s="13">
        <f>SUM(K64+K61)</f>
        <v>1220000</v>
      </c>
      <c r="L60" s="13">
        <f>SUM(L64)</f>
        <v>0</v>
      </c>
      <c r="M60" s="13">
        <f>SUM(M64)</f>
        <v>0</v>
      </c>
      <c r="N60" s="14">
        <f>SUM(N64)</f>
        <v>1220000</v>
      </c>
    </row>
    <row r="61" spans="1:14" ht="66.75" customHeight="1" outlineLevel="1">
      <c r="A61" s="11" t="s">
        <v>88</v>
      </c>
      <c r="B61" s="12" t="s">
        <v>89</v>
      </c>
      <c r="C61" s="13">
        <f aca="true" t="shared" si="65" ref="C61:C62">SUM(C62)</f>
        <v>300000</v>
      </c>
      <c r="D61" s="13">
        <f aca="true" t="shared" si="66" ref="D61:D62">SUM(D62)</f>
        <v>0</v>
      </c>
      <c r="E61" s="13">
        <f aca="true" t="shared" si="67" ref="E61:E62">SUM(E62)</f>
        <v>0</v>
      </c>
      <c r="F61" s="13">
        <f aca="true" t="shared" si="68" ref="F61:F62">SUM(F62)</f>
        <v>300000</v>
      </c>
      <c r="G61" s="13">
        <f aca="true" t="shared" si="69" ref="G61:G62">SUM(G62)</f>
        <v>0</v>
      </c>
      <c r="H61" s="13">
        <f aca="true" t="shared" si="70" ref="H61:H62">SUM(H62)</f>
        <v>0</v>
      </c>
      <c r="I61" s="13">
        <f aca="true" t="shared" si="71" ref="I61:I62">SUM(I62)</f>
        <v>0</v>
      </c>
      <c r="J61" s="13">
        <f aca="true" t="shared" si="72" ref="J61:J62">SUM(J62)</f>
        <v>0</v>
      </c>
      <c r="K61" s="13">
        <f aca="true" t="shared" si="73" ref="K61:K62">SUM(K62)</f>
        <v>0</v>
      </c>
      <c r="L61" s="13">
        <f aca="true" t="shared" si="74" ref="L61:L62">SUM(L62)</f>
        <v>0</v>
      </c>
      <c r="M61" s="13">
        <f aca="true" t="shared" si="75" ref="M61:M62">SUM(M62)</f>
        <v>0</v>
      </c>
      <c r="N61" s="13">
        <f aca="true" t="shared" si="76" ref="N61:N62">SUM(N62)</f>
        <v>0</v>
      </c>
    </row>
    <row r="62" spans="1:14" ht="42.75" customHeight="1" outlineLevel="1">
      <c r="A62" s="11" t="s">
        <v>90</v>
      </c>
      <c r="B62" s="12" t="s">
        <v>91</v>
      </c>
      <c r="C62" s="13">
        <f t="shared" si="65"/>
        <v>300000</v>
      </c>
      <c r="D62" s="13">
        <f t="shared" si="66"/>
        <v>0</v>
      </c>
      <c r="E62" s="13">
        <f t="shared" si="67"/>
        <v>0</v>
      </c>
      <c r="F62" s="13">
        <f t="shared" si="68"/>
        <v>300000</v>
      </c>
      <c r="G62" s="13">
        <f t="shared" si="69"/>
        <v>0</v>
      </c>
      <c r="H62" s="13">
        <f t="shared" si="70"/>
        <v>0</v>
      </c>
      <c r="I62" s="13">
        <f t="shared" si="71"/>
        <v>0</v>
      </c>
      <c r="J62" s="13">
        <f t="shared" si="72"/>
        <v>0</v>
      </c>
      <c r="K62" s="13">
        <f t="shared" si="73"/>
        <v>0</v>
      </c>
      <c r="L62" s="13">
        <f t="shared" si="74"/>
        <v>0</v>
      </c>
      <c r="M62" s="13">
        <f t="shared" si="75"/>
        <v>0</v>
      </c>
      <c r="N62" s="13">
        <f t="shared" si="76"/>
        <v>0</v>
      </c>
    </row>
    <row r="63" spans="1:14" ht="45" customHeight="1" outlineLevel="1">
      <c r="A63" s="26" t="s">
        <v>92</v>
      </c>
      <c r="B63" s="12" t="s">
        <v>93</v>
      </c>
      <c r="C63" s="13">
        <f>SUM(D63:F63)</f>
        <v>300000</v>
      </c>
      <c r="D63" s="13"/>
      <c r="E63" s="13"/>
      <c r="F63" s="13">
        <v>300000</v>
      </c>
      <c r="G63" s="13">
        <f>SUM(H63:J63)</f>
        <v>0</v>
      </c>
      <c r="H63" s="13"/>
      <c r="I63" s="13"/>
      <c r="J63" s="13"/>
      <c r="K63" s="13">
        <f>SUM(L63:N63)</f>
        <v>0</v>
      </c>
      <c r="L63" s="13"/>
      <c r="M63" s="13"/>
      <c r="N63" s="14"/>
    </row>
    <row r="64" spans="1:14" ht="71.25" customHeight="1" outlineLevel="2">
      <c r="A64" s="11" t="s">
        <v>94</v>
      </c>
      <c r="B64" s="12" t="s">
        <v>95</v>
      </c>
      <c r="C64" s="13">
        <f>SUM(C65+C70)</f>
        <v>3631537.9299999997</v>
      </c>
      <c r="D64" s="13">
        <f>SUM(D65+D70)</f>
        <v>0</v>
      </c>
      <c r="E64" s="13">
        <f>SUM(E65+E70)</f>
        <v>0</v>
      </c>
      <c r="F64" s="13">
        <f>SUM(F65+F70)</f>
        <v>3631537.9299999997</v>
      </c>
      <c r="G64" s="13">
        <f>SUM(G65+G70)</f>
        <v>1220000</v>
      </c>
      <c r="H64" s="13">
        <f>SUM(H65+H70)</f>
        <v>0</v>
      </c>
      <c r="I64" s="13">
        <f>SUM(I65+I70)</f>
        <v>0</v>
      </c>
      <c r="J64" s="13">
        <f>SUM(J65+J70)</f>
        <v>1220000</v>
      </c>
      <c r="K64" s="13">
        <f>SUM(K65+K70)</f>
        <v>1220000</v>
      </c>
      <c r="L64" s="13">
        <f>SUM(L65+L70)</f>
        <v>0</v>
      </c>
      <c r="M64" s="13">
        <f>SUM(M65+M70)</f>
        <v>0</v>
      </c>
      <c r="N64" s="13">
        <f>SUM(N65+N70)</f>
        <v>1220000</v>
      </c>
    </row>
    <row r="65" spans="1:14" ht="20.25" customHeight="1" outlineLevel="4">
      <c r="A65" s="34" t="s">
        <v>96</v>
      </c>
      <c r="B65" s="12" t="s">
        <v>97</v>
      </c>
      <c r="C65" s="13">
        <f>SUM(C66:C69)</f>
        <v>3011537.9299999997</v>
      </c>
      <c r="D65" s="13">
        <f>SUM(D66:D69)</f>
        <v>0</v>
      </c>
      <c r="E65" s="13">
        <f>SUM(E66:E69)</f>
        <v>0</v>
      </c>
      <c r="F65" s="13">
        <f>SUM(F66:F69)</f>
        <v>3011537.9299999997</v>
      </c>
      <c r="G65" s="13">
        <f>SUM(G66:G69)</f>
        <v>600000</v>
      </c>
      <c r="H65" s="13">
        <f>SUM(H66:H69)</f>
        <v>0</v>
      </c>
      <c r="I65" s="13">
        <f>SUM(I66:I69)</f>
        <v>0</v>
      </c>
      <c r="J65" s="13">
        <f>SUM(J66:J69)</f>
        <v>600000</v>
      </c>
      <c r="K65" s="13">
        <f>SUM(K66:K69)</f>
        <v>600000</v>
      </c>
      <c r="L65" s="13">
        <f>SUM(L66:L69)</f>
        <v>0</v>
      </c>
      <c r="M65" s="13">
        <f>SUM(M66:M69)</f>
        <v>0</v>
      </c>
      <c r="N65" s="14">
        <f>SUM(N66:N69)</f>
        <v>600000</v>
      </c>
    </row>
    <row r="66" spans="1:14" ht="28.5" customHeight="1" outlineLevel="4">
      <c r="A66" s="32" t="s">
        <v>79</v>
      </c>
      <c r="B66" s="33" t="s">
        <v>98</v>
      </c>
      <c r="C66" s="17">
        <f aca="true" t="shared" si="77" ref="C66:C69">SUM(D66:F66)</f>
        <v>300000</v>
      </c>
      <c r="D66" s="17"/>
      <c r="E66" s="17"/>
      <c r="F66" s="17">
        <v>300000</v>
      </c>
      <c r="G66" s="17">
        <f aca="true" t="shared" si="78" ref="G66:G69">SUM(H66:J66)</f>
        <v>0</v>
      </c>
      <c r="H66" s="17"/>
      <c r="I66" s="17"/>
      <c r="J66" s="17"/>
      <c r="K66" s="17">
        <f aca="true" t="shared" si="79" ref="K66:K69">SUM(L66:N66)</f>
        <v>0</v>
      </c>
      <c r="L66" s="17"/>
      <c r="M66" s="17"/>
      <c r="N66" s="20"/>
    </row>
    <row r="67" spans="1:14" ht="28.5" customHeight="1" outlineLevel="6">
      <c r="A67" s="32" t="s">
        <v>79</v>
      </c>
      <c r="B67" s="23" t="s">
        <v>99</v>
      </c>
      <c r="C67" s="17">
        <f t="shared" si="77"/>
        <v>704590</v>
      </c>
      <c r="D67" s="17"/>
      <c r="E67" s="17"/>
      <c r="F67" s="17">
        <v>704590</v>
      </c>
      <c r="G67" s="18">
        <f t="shared" si="78"/>
        <v>300000</v>
      </c>
      <c r="H67" s="18"/>
      <c r="I67" s="18"/>
      <c r="J67" s="18">
        <v>300000</v>
      </c>
      <c r="K67" s="17">
        <f t="shared" si="79"/>
        <v>300000</v>
      </c>
      <c r="L67" s="17"/>
      <c r="M67" s="17"/>
      <c r="N67" s="20">
        <v>300000</v>
      </c>
    </row>
    <row r="68" spans="1:14" ht="42" customHeight="1" outlineLevel="6">
      <c r="A68" s="32" t="s">
        <v>100</v>
      </c>
      <c r="B68" s="23" t="s">
        <v>99</v>
      </c>
      <c r="C68" s="17">
        <f t="shared" si="77"/>
        <v>250000</v>
      </c>
      <c r="D68" s="17"/>
      <c r="E68" s="17"/>
      <c r="F68" s="17">
        <v>250000</v>
      </c>
      <c r="G68" s="18">
        <f t="shared" si="78"/>
        <v>300000</v>
      </c>
      <c r="H68" s="18"/>
      <c r="I68" s="18"/>
      <c r="J68" s="18">
        <v>300000</v>
      </c>
      <c r="K68" s="17">
        <f t="shared" si="79"/>
        <v>300000</v>
      </c>
      <c r="L68" s="17"/>
      <c r="M68" s="17"/>
      <c r="N68" s="20">
        <v>300000</v>
      </c>
    </row>
    <row r="69" spans="1:14" ht="31.5" customHeight="1" outlineLevel="6">
      <c r="A69" s="32" t="s">
        <v>79</v>
      </c>
      <c r="B69" s="23" t="s">
        <v>101</v>
      </c>
      <c r="C69" s="17">
        <f t="shared" si="77"/>
        <v>1756947.93</v>
      </c>
      <c r="D69" s="17"/>
      <c r="E69" s="17"/>
      <c r="F69" s="17">
        <v>1756947.93</v>
      </c>
      <c r="G69" s="18">
        <f t="shared" si="78"/>
        <v>0</v>
      </c>
      <c r="H69" s="18"/>
      <c r="I69" s="18"/>
      <c r="J69" s="18"/>
      <c r="K69" s="17">
        <f t="shared" si="79"/>
        <v>0</v>
      </c>
      <c r="L69" s="17"/>
      <c r="M69" s="17"/>
      <c r="N69" s="20"/>
    </row>
    <row r="70" spans="1:14" ht="42.75" customHeight="1" outlineLevel="4">
      <c r="A70" s="11" t="s">
        <v>102</v>
      </c>
      <c r="B70" s="12" t="s">
        <v>103</v>
      </c>
      <c r="C70" s="13">
        <f>SUM(C71)</f>
        <v>620000</v>
      </c>
      <c r="D70" s="13">
        <f>SUM(D71)</f>
        <v>0</v>
      </c>
      <c r="E70" s="13">
        <f>SUM(E71)</f>
        <v>0</v>
      </c>
      <c r="F70" s="13">
        <f>SUM(F71)</f>
        <v>620000</v>
      </c>
      <c r="G70" s="13">
        <f>SUM(G71)</f>
        <v>620000</v>
      </c>
      <c r="H70" s="13">
        <f>SUM(H71)</f>
        <v>0</v>
      </c>
      <c r="I70" s="13">
        <f>SUM(I71)</f>
        <v>0</v>
      </c>
      <c r="J70" s="13">
        <f>SUM(J71)</f>
        <v>620000</v>
      </c>
      <c r="K70" s="13">
        <f>SUM(K71)</f>
        <v>620000</v>
      </c>
      <c r="L70" s="13">
        <f>SUM(L71)</f>
        <v>0</v>
      </c>
      <c r="M70" s="13">
        <f>SUM(M71)</f>
        <v>0</v>
      </c>
      <c r="N70" s="14">
        <f>SUM(N71)</f>
        <v>620000</v>
      </c>
    </row>
    <row r="71" spans="1:14" ht="23.25" customHeight="1" outlineLevel="6">
      <c r="A71" s="15" t="s">
        <v>22</v>
      </c>
      <c r="B71" s="23" t="s">
        <v>104</v>
      </c>
      <c r="C71" s="17">
        <f>SUM(D71:F71)</f>
        <v>620000</v>
      </c>
      <c r="D71" s="17"/>
      <c r="E71" s="17"/>
      <c r="F71" s="17">
        <v>620000</v>
      </c>
      <c r="G71" s="35">
        <f>SUM(H71:J71)</f>
        <v>620000</v>
      </c>
      <c r="H71" s="35"/>
      <c r="I71" s="35"/>
      <c r="J71" s="35">
        <v>620000</v>
      </c>
      <c r="K71" s="17">
        <f>SUM(L71:N71)</f>
        <v>620000</v>
      </c>
      <c r="L71" s="17"/>
      <c r="M71" s="17"/>
      <c r="N71" s="20">
        <v>620000</v>
      </c>
    </row>
    <row r="72" spans="1:14" ht="61.5" customHeight="1" outlineLevel="6">
      <c r="A72" s="36" t="s">
        <v>105</v>
      </c>
      <c r="B72" s="12" t="s">
        <v>106</v>
      </c>
      <c r="C72" s="13">
        <f aca="true" t="shared" si="80" ref="C72:C74">SUM(C73)</f>
        <v>3501842.11</v>
      </c>
      <c r="D72" s="13">
        <f aca="true" t="shared" si="81" ref="D72:D74">SUM(D73)</f>
        <v>3465000</v>
      </c>
      <c r="E72" s="13">
        <f aca="true" t="shared" si="82" ref="E72:E74">SUM(E73)</f>
        <v>35000</v>
      </c>
      <c r="F72" s="13">
        <f aca="true" t="shared" si="83" ref="F72:F74">SUM(F73)</f>
        <v>1842.11</v>
      </c>
      <c r="G72" s="13">
        <f aca="true" t="shared" si="84" ref="G72:G74">SUM(G73)</f>
        <v>0</v>
      </c>
      <c r="H72" s="13">
        <f aca="true" t="shared" si="85" ref="H72:H74">SUM(H73)</f>
        <v>0</v>
      </c>
      <c r="I72" s="13">
        <f aca="true" t="shared" si="86" ref="I72:I74">SUM(I73)</f>
        <v>0</v>
      </c>
      <c r="J72" s="13">
        <f aca="true" t="shared" si="87" ref="J72:J74">SUM(J73)</f>
        <v>0</v>
      </c>
      <c r="K72" s="13">
        <f aca="true" t="shared" si="88" ref="K72:K74">SUM(K73)</f>
        <v>0</v>
      </c>
      <c r="L72" s="13">
        <f aca="true" t="shared" si="89" ref="L72:L74">SUM(L73)</f>
        <v>0</v>
      </c>
      <c r="M72" s="13">
        <f aca="true" t="shared" si="90" ref="M72:M74">SUM(M73)</f>
        <v>0</v>
      </c>
      <c r="N72" s="13">
        <f aca="true" t="shared" si="91" ref="N72:N74">SUM(N73)</f>
        <v>0</v>
      </c>
    </row>
    <row r="73" spans="1:14" ht="35.25" customHeight="1" outlineLevel="6">
      <c r="A73" s="36" t="s">
        <v>107</v>
      </c>
      <c r="B73" s="12" t="s">
        <v>108</v>
      </c>
      <c r="C73" s="13">
        <f t="shared" si="80"/>
        <v>3501842.11</v>
      </c>
      <c r="D73" s="13">
        <f t="shared" si="81"/>
        <v>3465000</v>
      </c>
      <c r="E73" s="13">
        <f t="shared" si="82"/>
        <v>35000</v>
      </c>
      <c r="F73" s="13">
        <f t="shared" si="83"/>
        <v>1842.11</v>
      </c>
      <c r="G73" s="13">
        <f t="shared" si="84"/>
        <v>0</v>
      </c>
      <c r="H73" s="13">
        <f t="shared" si="85"/>
        <v>0</v>
      </c>
      <c r="I73" s="13">
        <f t="shared" si="86"/>
        <v>0</v>
      </c>
      <c r="J73" s="13">
        <f t="shared" si="87"/>
        <v>0</v>
      </c>
      <c r="K73" s="13">
        <f t="shared" si="88"/>
        <v>0</v>
      </c>
      <c r="L73" s="13">
        <f t="shared" si="89"/>
        <v>0</v>
      </c>
      <c r="M73" s="13">
        <f t="shared" si="90"/>
        <v>0</v>
      </c>
      <c r="N73" s="13">
        <f t="shared" si="91"/>
        <v>0</v>
      </c>
    </row>
    <row r="74" spans="1:14" ht="35.25" customHeight="1" outlineLevel="6">
      <c r="A74" s="36" t="s">
        <v>109</v>
      </c>
      <c r="B74" s="12" t="s">
        <v>110</v>
      </c>
      <c r="C74" s="13">
        <f t="shared" si="80"/>
        <v>3501842.11</v>
      </c>
      <c r="D74" s="13">
        <f t="shared" si="81"/>
        <v>3465000</v>
      </c>
      <c r="E74" s="13">
        <f t="shared" si="82"/>
        <v>35000</v>
      </c>
      <c r="F74" s="13">
        <f t="shared" si="83"/>
        <v>1842.11</v>
      </c>
      <c r="G74" s="13">
        <f t="shared" si="84"/>
        <v>0</v>
      </c>
      <c r="H74" s="13">
        <f t="shared" si="85"/>
        <v>0</v>
      </c>
      <c r="I74" s="13">
        <f t="shared" si="86"/>
        <v>0</v>
      </c>
      <c r="J74" s="13">
        <f t="shared" si="87"/>
        <v>0</v>
      </c>
      <c r="K74" s="13">
        <f t="shared" si="88"/>
        <v>0</v>
      </c>
      <c r="L74" s="13">
        <f t="shared" si="89"/>
        <v>0</v>
      </c>
      <c r="M74" s="13">
        <f t="shared" si="90"/>
        <v>0</v>
      </c>
      <c r="N74" s="13">
        <f t="shared" si="91"/>
        <v>0</v>
      </c>
    </row>
    <row r="75" spans="1:14" ht="43.5" customHeight="1" outlineLevel="6">
      <c r="A75" s="15" t="s">
        <v>111</v>
      </c>
      <c r="B75" s="23" t="s">
        <v>112</v>
      </c>
      <c r="C75" s="17">
        <f>SUM(D75:F75)</f>
        <v>3501842.11</v>
      </c>
      <c r="D75" s="17">
        <v>3465000</v>
      </c>
      <c r="E75" s="17">
        <v>35000</v>
      </c>
      <c r="F75" s="17">
        <v>1842.11</v>
      </c>
      <c r="G75" s="35">
        <f>SUM(H75:J75)</f>
        <v>0</v>
      </c>
      <c r="H75" s="35"/>
      <c r="I75" s="35"/>
      <c r="J75" s="35"/>
      <c r="K75" s="17">
        <f>SUM(L75:N75)</f>
        <v>0</v>
      </c>
      <c r="L75" s="17"/>
      <c r="M75" s="17"/>
      <c r="N75" s="20"/>
    </row>
    <row r="76" spans="1:14" ht="57" customHeight="1" outlineLevel="6">
      <c r="A76" s="11" t="s">
        <v>113</v>
      </c>
      <c r="B76" s="12" t="s">
        <v>114</v>
      </c>
      <c r="C76" s="13">
        <f>SUM(C77)</f>
        <v>80000</v>
      </c>
      <c r="D76" s="13">
        <f>SUM(D77)</f>
        <v>0</v>
      </c>
      <c r="E76" s="13">
        <f>SUM(E77)</f>
        <v>0</v>
      </c>
      <c r="F76" s="13">
        <f>SUM(F77)</f>
        <v>80000</v>
      </c>
      <c r="G76" s="37">
        <f>SUM(G77)</f>
        <v>0</v>
      </c>
      <c r="H76" s="37">
        <f>SUM(H77)</f>
        <v>0</v>
      </c>
      <c r="I76" s="37">
        <f>SUM(I77)</f>
        <v>0</v>
      </c>
      <c r="J76" s="37">
        <f>SUM(J77)</f>
        <v>0</v>
      </c>
      <c r="K76" s="13">
        <f>SUM(K77)</f>
        <v>0</v>
      </c>
      <c r="L76" s="13">
        <f>SUM(L77)</f>
        <v>0</v>
      </c>
      <c r="M76" s="13">
        <f>SUM(M77)</f>
        <v>0</v>
      </c>
      <c r="N76" s="14">
        <f>SUM(N77)</f>
        <v>0</v>
      </c>
    </row>
    <row r="77" spans="1:14" ht="45" customHeight="1" outlineLevel="6">
      <c r="A77" s="11" t="s">
        <v>115</v>
      </c>
      <c r="B77" s="12" t="s">
        <v>116</v>
      </c>
      <c r="C77" s="13">
        <f>SUM(C78+C80)</f>
        <v>80000</v>
      </c>
      <c r="D77" s="13">
        <f>SUM(D78+D80)</f>
        <v>0</v>
      </c>
      <c r="E77" s="13">
        <f>SUM(E78+E80)</f>
        <v>0</v>
      </c>
      <c r="F77" s="13">
        <f>SUM(F78+F80)</f>
        <v>80000</v>
      </c>
      <c r="G77" s="13">
        <f>SUM(G78+G80)</f>
        <v>0</v>
      </c>
      <c r="H77" s="13">
        <f>SUM(H78+H80)</f>
        <v>0</v>
      </c>
      <c r="I77" s="13">
        <f>SUM(I78+I80)</f>
        <v>0</v>
      </c>
      <c r="J77" s="13">
        <f>SUM(J78+J80)</f>
        <v>0</v>
      </c>
      <c r="K77" s="13">
        <f>SUM(K78+K80)</f>
        <v>0</v>
      </c>
      <c r="L77" s="13">
        <f>SUM(L78+L80)</f>
        <v>0</v>
      </c>
      <c r="M77" s="13">
        <f>SUM(M78+M80)</f>
        <v>0</v>
      </c>
      <c r="N77" s="13">
        <f>SUM(N78+N80)</f>
        <v>0</v>
      </c>
    </row>
    <row r="78" spans="1:14" ht="44.25" customHeight="1" outlineLevel="6">
      <c r="A78" s="27" t="s">
        <v>117</v>
      </c>
      <c r="B78" s="12" t="s">
        <v>118</v>
      </c>
      <c r="C78" s="13">
        <f aca="true" t="shared" si="92" ref="C78:C79">SUM(D78:F78)</f>
        <v>30000</v>
      </c>
      <c r="D78" s="13">
        <f>SUM(D79)</f>
        <v>0</v>
      </c>
      <c r="E78" s="13">
        <f>SUM(E79)</f>
        <v>0</v>
      </c>
      <c r="F78" s="13">
        <f>SUM(F79)</f>
        <v>30000</v>
      </c>
      <c r="G78" s="13">
        <f aca="true" t="shared" si="93" ref="G78:G79">SUM(H78:J78)</f>
        <v>0</v>
      </c>
      <c r="H78" s="13">
        <f>SUM(I78:K78)</f>
        <v>0</v>
      </c>
      <c r="I78" s="13">
        <f>SUM(J78:L78)</f>
        <v>0</v>
      </c>
      <c r="J78" s="13">
        <f>SUM(K78:M78)</f>
        <v>0</v>
      </c>
      <c r="K78" s="13">
        <f aca="true" t="shared" si="94" ref="K78:K79">SUM(L78:N78)</f>
        <v>0</v>
      </c>
      <c r="L78" s="13">
        <f>SUM(M78:O78)</f>
        <v>0</v>
      </c>
      <c r="M78" s="13">
        <f>SUM(N78:P78)</f>
        <v>0</v>
      </c>
      <c r="N78" s="13">
        <f>SUM(O78:Q78)</f>
        <v>0</v>
      </c>
    </row>
    <row r="79" spans="1:14" ht="21.75" customHeight="1" outlineLevel="6">
      <c r="A79" s="15" t="s">
        <v>119</v>
      </c>
      <c r="B79" s="23" t="s">
        <v>120</v>
      </c>
      <c r="C79" s="17">
        <f t="shared" si="92"/>
        <v>30000</v>
      </c>
      <c r="D79" s="17"/>
      <c r="E79" s="17"/>
      <c r="F79" s="17">
        <v>30000</v>
      </c>
      <c r="G79" s="18">
        <f t="shared" si="93"/>
        <v>0</v>
      </c>
      <c r="H79" s="18"/>
      <c r="I79" s="18"/>
      <c r="J79" s="18"/>
      <c r="K79" s="17">
        <f t="shared" si="94"/>
        <v>0</v>
      </c>
      <c r="L79" s="17"/>
      <c r="M79" s="17"/>
      <c r="N79" s="20"/>
    </row>
    <row r="80" spans="1:14" ht="54.75" customHeight="1" outlineLevel="6">
      <c r="A80" s="36" t="s">
        <v>121</v>
      </c>
      <c r="B80" s="38" t="s">
        <v>122</v>
      </c>
      <c r="C80" s="13">
        <f aca="true" t="shared" si="95" ref="C80:C81">SUM(C81)</f>
        <v>50000</v>
      </c>
      <c r="D80" s="13">
        <f aca="true" t="shared" si="96" ref="D80:D81">SUM(D81)</f>
        <v>0</v>
      </c>
      <c r="E80" s="13">
        <f aca="true" t="shared" si="97" ref="E80:E81">SUM(E81)</f>
        <v>0</v>
      </c>
      <c r="F80" s="13">
        <f aca="true" t="shared" si="98" ref="F80:F81">SUM(F81)</f>
        <v>50000</v>
      </c>
      <c r="G80" s="13">
        <f aca="true" t="shared" si="99" ref="G80:G81">SUM(G81)</f>
        <v>0</v>
      </c>
      <c r="H80" s="13">
        <f aca="true" t="shared" si="100" ref="H80:H81">SUM(H81)</f>
        <v>0</v>
      </c>
      <c r="I80" s="13">
        <f aca="true" t="shared" si="101" ref="I80:I81">SUM(I81)</f>
        <v>0</v>
      </c>
      <c r="J80" s="13">
        <f aca="true" t="shared" si="102" ref="J80:J81">SUM(J81)</f>
        <v>0</v>
      </c>
      <c r="K80" s="13">
        <f aca="true" t="shared" si="103" ref="K80:K81">SUM(K81)</f>
        <v>0</v>
      </c>
      <c r="L80" s="13">
        <f aca="true" t="shared" si="104" ref="L80:L81">SUM(L81)</f>
        <v>0</v>
      </c>
      <c r="M80" s="13">
        <f aca="true" t="shared" si="105" ref="M80:M81">SUM(M81)</f>
        <v>0</v>
      </c>
      <c r="N80" s="14">
        <f aca="true" t="shared" si="106" ref="N80:N81">SUM(N81)</f>
        <v>0</v>
      </c>
    </row>
    <row r="81" spans="1:14" ht="43.5" customHeight="1" outlineLevel="6">
      <c r="A81" s="36" t="s">
        <v>123</v>
      </c>
      <c r="B81" s="38" t="s">
        <v>124</v>
      </c>
      <c r="C81" s="13">
        <f t="shared" si="95"/>
        <v>50000</v>
      </c>
      <c r="D81" s="13">
        <f t="shared" si="96"/>
        <v>0</v>
      </c>
      <c r="E81" s="13">
        <f t="shared" si="97"/>
        <v>0</v>
      </c>
      <c r="F81" s="13">
        <f t="shared" si="98"/>
        <v>50000</v>
      </c>
      <c r="G81" s="13">
        <f t="shared" si="99"/>
        <v>0</v>
      </c>
      <c r="H81" s="13">
        <f t="shared" si="100"/>
        <v>0</v>
      </c>
      <c r="I81" s="13">
        <f t="shared" si="101"/>
        <v>0</v>
      </c>
      <c r="J81" s="13">
        <f t="shared" si="102"/>
        <v>0</v>
      </c>
      <c r="K81" s="13">
        <f t="shared" si="103"/>
        <v>0</v>
      </c>
      <c r="L81" s="13">
        <f t="shared" si="104"/>
        <v>0</v>
      </c>
      <c r="M81" s="13">
        <f t="shared" si="105"/>
        <v>0</v>
      </c>
      <c r="N81" s="14">
        <f t="shared" si="106"/>
        <v>0</v>
      </c>
    </row>
    <row r="82" spans="1:14" ht="21.75" customHeight="1" outlineLevel="6">
      <c r="A82" s="15" t="s">
        <v>22</v>
      </c>
      <c r="B82" s="16" t="s">
        <v>124</v>
      </c>
      <c r="C82" s="17">
        <f>SUM(D82:F82)</f>
        <v>50000</v>
      </c>
      <c r="D82" s="17"/>
      <c r="E82" s="17"/>
      <c r="F82" s="17">
        <v>50000</v>
      </c>
      <c r="G82" s="18">
        <f>SUM(H82:J82)</f>
        <v>0</v>
      </c>
      <c r="H82" s="18"/>
      <c r="I82" s="18"/>
      <c r="J82" s="18"/>
      <c r="K82" s="17">
        <f>SUM(L82:N82)</f>
        <v>0</v>
      </c>
      <c r="L82" s="17"/>
      <c r="M82" s="17"/>
      <c r="N82" s="20"/>
    </row>
    <row r="83" spans="1:14" ht="57" customHeight="1" outlineLevel="1">
      <c r="A83" s="11" t="s">
        <v>125</v>
      </c>
      <c r="B83" s="12" t="s">
        <v>126</v>
      </c>
      <c r="C83" s="13">
        <f>SUM(C84+C87)</f>
        <v>52300</v>
      </c>
      <c r="D83" s="13">
        <f>SUM(D84+D87)</f>
        <v>0</v>
      </c>
      <c r="E83" s="13">
        <f>SUM(E84+E87)</f>
        <v>0</v>
      </c>
      <c r="F83" s="13">
        <f>SUM(F84+F87)</f>
        <v>52300</v>
      </c>
      <c r="G83" s="13">
        <f>SUM(G84+G87)</f>
        <v>52300</v>
      </c>
      <c r="H83" s="13">
        <f>SUM(H84+H87)</f>
        <v>0</v>
      </c>
      <c r="I83" s="13">
        <f>SUM(I84+I87)</f>
        <v>0</v>
      </c>
      <c r="J83" s="13">
        <f>SUM(J84+J87)</f>
        <v>52300</v>
      </c>
      <c r="K83" s="13">
        <f>SUM(K84+K87)</f>
        <v>52300</v>
      </c>
      <c r="L83" s="13">
        <f>SUM(L84+L87)</f>
        <v>0</v>
      </c>
      <c r="M83" s="13">
        <f>SUM(M84+M87)</f>
        <v>0</v>
      </c>
      <c r="N83" s="14">
        <f>SUM(N84+N87)</f>
        <v>52300</v>
      </c>
    </row>
    <row r="84" spans="1:14" ht="28.5" customHeight="1" outlineLevel="2">
      <c r="A84" s="11" t="s">
        <v>127</v>
      </c>
      <c r="B84" s="12" t="s">
        <v>128</v>
      </c>
      <c r="C84" s="13">
        <f aca="true" t="shared" si="107" ref="C84:C85">SUM(C85)</f>
        <v>11800</v>
      </c>
      <c r="D84" s="13">
        <f aca="true" t="shared" si="108" ref="D84:D85">SUM(D85)</f>
        <v>0</v>
      </c>
      <c r="E84" s="13">
        <f aca="true" t="shared" si="109" ref="E84:E85">SUM(E85)</f>
        <v>0</v>
      </c>
      <c r="F84" s="13">
        <f aca="true" t="shared" si="110" ref="F84:F85">SUM(F85)</f>
        <v>11800</v>
      </c>
      <c r="G84" s="13">
        <f aca="true" t="shared" si="111" ref="G84:G85">SUM(G85)</f>
        <v>11800</v>
      </c>
      <c r="H84" s="13">
        <f aca="true" t="shared" si="112" ref="H84:H85">SUM(H85)</f>
        <v>0</v>
      </c>
      <c r="I84" s="13">
        <f aca="true" t="shared" si="113" ref="I84:I85">SUM(I85)</f>
        <v>0</v>
      </c>
      <c r="J84" s="13">
        <f aca="true" t="shared" si="114" ref="J84:J85">SUM(J85)</f>
        <v>11800</v>
      </c>
      <c r="K84" s="13">
        <f aca="true" t="shared" si="115" ref="K84:K85">SUM(K85)</f>
        <v>11800</v>
      </c>
      <c r="L84" s="13">
        <f aca="true" t="shared" si="116" ref="L84:L85">SUM(L85)</f>
        <v>0</v>
      </c>
      <c r="M84" s="13">
        <f aca="true" t="shared" si="117" ref="M84:M85">SUM(M85)</f>
        <v>0</v>
      </c>
      <c r="N84" s="14">
        <f aca="true" t="shared" si="118" ref="N84:N85">SUM(N85)</f>
        <v>11800</v>
      </c>
    </row>
    <row r="85" spans="1:14" ht="28.5" customHeight="1" outlineLevel="4">
      <c r="A85" s="11" t="s">
        <v>129</v>
      </c>
      <c r="B85" s="12" t="s">
        <v>130</v>
      </c>
      <c r="C85" s="13">
        <f t="shared" si="107"/>
        <v>11800</v>
      </c>
      <c r="D85" s="13">
        <f t="shared" si="108"/>
        <v>0</v>
      </c>
      <c r="E85" s="13">
        <f t="shared" si="109"/>
        <v>0</v>
      </c>
      <c r="F85" s="13">
        <f t="shared" si="110"/>
        <v>11800</v>
      </c>
      <c r="G85" s="13">
        <f t="shared" si="111"/>
        <v>11800</v>
      </c>
      <c r="H85" s="13">
        <f t="shared" si="112"/>
        <v>0</v>
      </c>
      <c r="I85" s="13">
        <f t="shared" si="113"/>
        <v>0</v>
      </c>
      <c r="J85" s="13">
        <f t="shared" si="114"/>
        <v>11800</v>
      </c>
      <c r="K85" s="13">
        <f t="shared" si="115"/>
        <v>11800</v>
      </c>
      <c r="L85" s="13">
        <f t="shared" si="116"/>
        <v>0</v>
      </c>
      <c r="M85" s="13">
        <f t="shared" si="117"/>
        <v>0</v>
      </c>
      <c r="N85" s="14">
        <f t="shared" si="118"/>
        <v>11800</v>
      </c>
    </row>
    <row r="86" spans="1:14" ht="20.25" customHeight="1" outlineLevel="6">
      <c r="A86" s="15" t="s">
        <v>22</v>
      </c>
      <c r="B86" s="23" t="s">
        <v>131</v>
      </c>
      <c r="C86" s="17">
        <f>SUM(D86:F86)</f>
        <v>11800</v>
      </c>
      <c r="D86" s="17"/>
      <c r="E86" s="17"/>
      <c r="F86" s="17">
        <v>11800</v>
      </c>
      <c r="G86" s="18">
        <f>SUM(H86:J86)</f>
        <v>11800</v>
      </c>
      <c r="H86" s="18"/>
      <c r="I86" s="18"/>
      <c r="J86" s="18">
        <v>11800</v>
      </c>
      <c r="K86" s="17">
        <f>SUM(L86:N86)</f>
        <v>11800</v>
      </c>
      <c r="L86" s="17"/>
      <c r="M86" s="17"/>
      <c r="N86" s="20">
        <v>11800</v>
      </c>
    </row>
    <row r="87" spans="1:14" ht="42.75" customHeight="1" outlineLevel="2">
      <c r="A87" s="11" t="s">
        <v>132</v>
      </c>
      <c r="B87" s="12" t="s">
        <v>133</v>
      </c>
      <c r="C87" s="13">
        <f aca="true" t="shared" si="119" ref="C87:C88">SUM(C88)</f>
        <v>40500</v>
      </c>
      <c r="D87" s="13">
        <f aca="true" t="shared" si="120" ref="D87:D88">SUM(D88)</f>
        <v>0</v>
      </c>
      <c r="E87" s="13">
        <f aca="true" t="shared" si="121" ref="E87:E88">SUM(E88)</f>
        <v>0</v>
      </c>
      <c r="F87" s="13">
        <f aca="true" t="shared" si="122" ref="F87:F88">SUM(F88)</f>
        <v>40500</v>
      </c>
      <c r="G87" s="13">
        <f aca="true" t="shared" si="123" ref="G87:G88">SUM(G88)</f>
        <v>40500</v>
      </c>
      <c r="H87" s="13">
        <f aca="true" t="shared" si="124" ref="H87:H88">SUM(H88)</f>
        <v>0</v>
      </c>
      <c r="I87" s="13">
        <f aca="true" t="shared" si="125" ref="I87:I88">SUM(I88)</f>
        <v>0</v>
      </c>
      <c r="J87" s="13">
        <f aca="true" t="shared" si="126" ref="J87:J88">SUM(J88)</f>
        <v>40500</v>
      </c>
      <c r="K87" s="13">
        <f aca="true" t="shared" si="127" ref="K87:K88">SUM(K88)</f>
        <v>40500</v>
      </c>
      <c r="L87" s="13">
        <f aca="true" t="shared" si="128" ref="L87:L88">SUM(L88)</f>
        <v>0</v>
      </c>
      <c r="M87" s="13">
        <f aca="true" t="shared" si="129" ref="M87:M88">SUM(M88)</f>
        <v>0</v>
      </c>
      <c r="N87" s="14">
        <f aca="true" t="shared" si="130" ref="N87:N88">SUM(N88)</f>
        <v>40500</v>
      </c>
    </row>
    <row r="88" spans="1:14" ht="57" customHeight="1" outlineLevel="4">
      <c r="A88" s="11" t="s">
        <v>134</v>
      </c>
      <c r="B88" s="12" t="s">
        <v>135</v>
      </c>
      <c r="C88" s="13">
        <f t="shared" si="119"/>
        <v>40500</v>
      </c>
      <c r="D88" s="13">
        <f t="shared" si="120"/>
        <v>0</v>
      </c>
      <c r="E88" s="13">
        <f t="shared" si="121"/>
        <v>0</v>
      </c>
      <c r="F88" s="13">
        <f t="shared" si="122"/>
        <v>40500</v>
      </c>
      <c r="G88" s="13">
        <f t="shared" si="123"/>
        <v>40500</v>
      </c>
      <c r="H88" s="13">
        <f t="shared" si="124"/>
        <v>0</v>
      </c>
      <c r="I88" s="13">
        <f t="shared" si="125"/>
        <v>0</v>
      </c>
      <c r="J88" s="13">
        <f t="shared" si="126"/>
        <v>40500</v>
      </c>
      <c r="K88" s="13">
        <f t="shared" si="127"/>
        <v>40500</v>
      </c>
      <c r="L88" s="13">
        <f t="shared" si="128"/>
        <v>0</v>
      </c>
      <c r="M88" s="13">
        <f t="shared" si="129"/>
        <v>0</v>
      </c>
      <c r="N88" s="14">
        <f t="shared" si="130"/>
        <v>40500</v>
      </c>
    </row>
    <row r="89" spans="1:14" ht="42.75" customHeight="1" outlineLevel="6">
      <c r="A89" s="15" t="s">
        <v>21</v>
      </c>
      <c r="B89" s="23" t="s">
        <v>136</v>
      </c>
      <c r="C89" s="17">
        <f>SUM(D89:F89)</f>
        <v>40500</v>
      </c>
      <c r="D89" s="17"/>
      <c r="E89" s="17"/>
      <c r="F89" s="17">
        <v>40500</v>
      </c>
      <c r="G89" s="18">
        <f>SUM(H89:J89)</f>
        <v>40500</v>
      </c>
      <c r="H89" s="18"/>
      <c r="I89" s="18"/>
      <c r="J89" s="18">
        <v>40500</v>
      </c>
      <c r="K89" s="17">
        <f>SUM(L89:N89)</f>
        <v>40500</v>
      </c>
      <c r="L89" s="17"/>
      <c r="M89" s="17"/>
      <c r="N89" s="20">
        <v>40500</v>
      </c>
    </row>
    <row r="90" spans="1:14" ht="57" customHeight="1" outlineLevel="1">
      <c r="A90" s="11" t="s">
        <v>137</v>
      </c>
      <c r="B90" s="12" t="s">
        <v>138</v>
      </c>
      <c r="C90" s="13">
        <f>SUM(C95+C91)</f>
        <v>1024000</v>
      </c>
      <c r="D90" s="13">
        <f>SUM(D95+D91)</f>
        <v>0</v>
      </c>
      <c r="E90" s="13">
        <f>SUM(E95+E91)</f>
        <v>0</v>
      </c>
      <c r="F90" s="13">
        <f>SUM(F95+F91)</f>
        <v>1024000</v>
      </c>
      <c r="G90" s="13">
        <f>SUM(G95+G91)</f>
        <v>1019000</v>
      </c>
      <c r="H90" s="13">
        <f>SUM(H95+H91)</f>
        <v>0</v>
      </c>
      <c r="I90" s="13">
        <f>SUM(I95+I91)</f>
        <v>0</v>
      </c>
      <c r="J90" s="13">
        <f>SUM(J95+J91)</f>
        <v>1019000</v>
      </c>
      <c r="K90" s="13">
        <f>SUM(K95+K91)</f>
        <v>1019000</v>
      </c>
      <c r="L90" s="13">
        <f>SUM(L95+L91)</f>
        <v>0</v>
      </c>
      <c r="M90" s="13">
        <f>SUM(M95+M91)</f>
        <v>0</v>
      </c>
      <c r="N90" s="14">
        <f>SUM(N95+N91)</f>
        <v>1019000</v>
      </c>
    </row>
    <row r="91" spans="1:14" ht="45.75" customHeight="1" outlineLevel="1">
      <c r="A91" s="36" t="s">
        <v>139</v>
      </c>
      <c r="B91" s="38" t="s">
        <v>140</v>
      </c>
      <c r="C91" s="13">
        <f>SUM(C92)</f>
        <v>850000</v>
      </c>
      <c r="D91" s="13">
        <f>SUM(D92)</f>
        <v>0</v>
      </c>
      <c r="E91" s="13">
        <f>SUM(E92)</f>
        <v>0</v>
      </c>
      <c r="F91" s="13">
        <f>SUM(F92)</f>
        <v>850000</v>
      </c>
      <c r="G91" s="13">
        <f>SUM(G92)</f>
        <v>825000</v>
      </c>
      <c r="H91" s="13">
        <f>SUM(H92)</f>
        <v>0</v>
      </c>
      <c r="I91" s="13">
        <f>SUM(I92)</f>
        <v>0</v>
      </c>
      <c r="J91" s="13">
        <f>SUM(J92)</f>
        <v>825000</v>
      </c>
      <c r="K91" s="13">
        <f>SUM(K92)</f>
        <v>825000</v>
      </c>
      <c r="L91" s="13">
        <f>SUM(L92)</f>
        <v>0</v>
      </c>
      <c r="M91" s="13">
        <f>SUM(M92)</f>
        <v>0</v>
      </c>
      <c r="N91" s="14">
        <f>SUM(N92)</f>
        <v>825000</v>
      </c>
    </row>
    <row r="92" spans="1:14" ht="32.25" customHeight="1" outlineLevel="1">
      <c r="A92" s="36" t="s">
        <v>141</v>
      </c>
      <c r="B92" s="38" t="s">
        <v>142</v>
      </c>
      <c r="C92" s="13">
        <f>SUM(C93:C94)</f>
        <v>850000</v>
      </c>
      <c r="D92" s="13">
        <f>SUM(D93:D94)</f>
        <v>0</v>
      </c>
      <c r="E92" s="13">
        <f>SUM(E93:E94)</f>
        <v>0</v>
      </c>
      <c r="F92" s="13">
        <f>SUM(F93:F94)</f>
        <v>850000</v>
      </c>
      <c r="G92" s="13">
        <f>SUM(G93:G94)</f>
        <v>825000</v>
      </c>
      <c r="H92" s="13">
        <f>SUM(H93:H94)</f>
        <v>0</v>
      </c>
      <c r="I92" s="13">
        <f>SUM(I93:I94)</f>
        <v>0</v>
      </c>
      <c r="J92" s="13">
        <f>SUM(J93:J94)</f>
        <v>825000</v>
      </c>
      <c r="K92" s="13">
        <f>SUM(K93:K94)</f>
        <v>825000</v>
      </c>
      <c r="L92" s="13">
        <f>SUM(L93:L94)</f>
        <v>0</v>
      </c>
      <c r="M92" s="13">
        <f>SUM(M93:M94)</f>
        <v>0</v>
      </c>
      <c r="N92" s="14">
        <f>SUM(N93:N94)</f>
        <v>825000</v>
      </c>
    </row>
    <row r="93" spans="1:14" ht="43.5" customHeight="1" outlineLevel="1">
      <c r="A93" s="15" t="s">
        <v>21</v>
      </c>
      <c r="B93" s="23" t="s">
        <v>143</v>
      </c>
      <c r="C93" s="17">
        <f aca="true" t="shared" si="131" ref="C93:C94">SUM(D93:F93)</f>
        <v>250000</v>
      </c>
      <c r="D93" s="17"/>
      <c r="E93" s="17"/>
      <c r="F93" s="17">
        <v>250000</v>
      </c>
      <c r="G93" s="17">
        <f aca="true" t="shared" si="132" ref="G93:G94">SUM(H93:J93)</f>
        <v>250000</v>
      </c>
      <c r="H93" s="17"/>
      <c r="I93" s="17"/>
      <c r="J93" s="17">
        <v>250000</v>
      </c>
      <c r="K93" s="17">
        <f aca="true" t="shared" si="133" ref="K93:K94">SUM(L93:N93)</f>
        <v>250000</v>
      </c>
      <c r="L93" s="17"/>
      <c r="M93" s="17"/>
      <c r="N93" s="20">
        <v>250000</v>
      </c>
    </row>
    <row r="94" spans="1:14" ht="43.5" customHeight="1" outlineLevel="1">
      <c r="A94" s="15" t="s">
        <v>21</v>
      </c>
      <c r="B94" s="23" t="s">
        <v>144</v>
      </c>
      <c r="C94" s="17">
        <f t="shared" si="131"/>
        <v>600000</v>
      </c>
      <c r="D94" s="17"/>
      <c r="E94" s="17"/>
      <c r="F94" s="17">
        <v>600000</v>
      </c>
      <c r="G94" s="17">
        <f t="shared" si="132"/>
        <v>575000</v>
      </c>
      <c r="H94" s="17"/>
      <c r="I94" s="17"/>
      <c r="J94" s="17">
        <v>575000</v>
      </c>
      <c r="K94" s="17">
        <f t="shared" si="133"/>
        <v>575000</v>
      </c>
      <c r="L94" s="17"/>
      <c r="M94" s="17"/>
      <c r="N94" s="20">
        <v>575000</v>
      </c>
    </row>
    <row r="95" spans="1:14" ht="42.75" customHeight="1" outlineLevel="2">
      <c r="A95" s="11" t="s">
        <v>145</v>
      </c>
      <c r="B95" s="12" t="s">
        <v>146</v>
      </c>
      <c r="C95" s="13">
        <f>SUM(C96)</f>
        <v>174000</v>
      </c>
      <c r="D95" s="13">
        <f aca="true" t="shared" si="134" ref="D95:D96">SUM(D96)</f>
        <v>0</v>
      </c>
      <c r="E95" s="13">
        <f aca="true" t="shared" si="135" ref="E95:E96">SUM(E96)</f>
        <v>0</v>
      </c>
      <c r="F95" s="13">
        <f>SUM(F96)</f>
        <v>174000</v>
      </c>
      <c r="G95" s="13">
        <f>SUM(G96)</f>
        <v>194000</v>
      </c>
      <c r="H95" s="13">
        <f>SUM(H96)</f>
        <v>0</v>
      </c>
      <c r="I95" s="13">
        <f>SUM(I96)</f>
        <v>0</v>
      </c>
      <c r="J95" s="13">
        <f>SUM(J96)</f>
        <v>194000</v>
      </c>
      <c r="K95" s="13">
        <f>SUM(K96)</f>
        <v>194000</v>
      </c>
      <c r="L95" s="13">
        <f>SUM(L96)</f>
        <v>0</v>
      </c>
      <c r="M95" s="13">
        <f>SUM(M96)</f>
        <v>0</v>
      </c>
      <c r="N95" s="14">
        <f>SUM(N96)</f>
        <v>194000</v>
      </c>
    </row>
    <row r="96" spans="1:14" ht="33" customHeight="1" outlineLevel="4">
      <c r="A96" s="11" t="s">
        <v>147</v>
      </c>
      <c r="B96" s="12" t="s">
        <v>148</v>
      </c>
      <c r="C96" s="13">
        <f>SUM(C97:C98)</f>
        <v>174000</v>
      </c>
      <c r="D96" s="13">
        <f t="shared" si="134"/>
        <v>0</v>
      </c>
      <c r="E96" s="13">
        <f t="shared" si="135"/>
        <v>0</v>
      </c>
      <c r="F96" s="13">
        <f>SUM(F97:F98)</f>
        <v>174000</v>
      </c>
      <c r="G96" s="13">
        <f>SUM(G97:G98)</f>
        <v>194000</v>
      </c>
      <c r="H96" s="13">
        <f>SUM(H97:H98)</f>
        <v>0</v>
      </c>
      <c r="I96" s="13">
        <f>SUM(I97:I98)</f>
        <v>0</v>
      </c>
      <c r="J96" s="13">
        <f>SUM(J97:J98)</f>
        <v>194000</v>
      </c>
      <c r="K96" s="13">
        <f>SUM(K97:K98)</f>
        <v>194000</v>
      </c>
      <c r="L96" s="13">
        <f>SUM(L97:L98)</f>
        <v>0</v>
      </c>
      <c r="M96" s="13">
        <f>SUM(M97:M98)</f>
        <v>0</v>
      </c>
      <c r="N96" s="14">
        <f>SUM(N97:N98)</f>
        <v>194000</v>
      </c>
    </row>
    <row r="97" spans="1:14" ht="45.75" customHeight="1" outlineLevel="5">
      <c r="A97" s="15" t="s">
        <v>21</v>
      </c>
      <c r="B97" s="23" t="s">
        <v>149</v>
      </c>
      <c r="C97" s="17">
        <f aca="true" t="shared" si="136" ref="C97:C98">SUM(D97:F97)</f>
        <v>124000</v>
      </c>
      <c r="D97" s="17"/>
      <c r="E97" s="17"/>
      <c r="F97" s="17">
        <v>124000</v>
      </c>
      <c r="G97" s="18">
        <f aca="true" t="shared" si="137" ref="G97:G98">SUM(H97:J97)</f>
        <v>194000</v>
      </c>
      <c r="H97" s="18"/>
      <c r="I97" s="18"/>
      <c r="J97" s="18">
        <v>194000</v>
      </c>
      <c r="K97" s="17">
        <f aca="true" t="shared" si="138" ref="K97:K98">SUM(L97:N97)</f>
        <v>194000</v>
      </c>
      <c r="L97" s="17"/>
      <c r="M97" s="17"/>
      <c r="N97" s="20">
        <v>194000</v>
      </c>
    </row>
    <row r="98" spans="1:14" ht="45.75" customHeight="1" outlineLevel="5">
      <c r="A98" s="15" t="s">
        <v>150</v>
      </c>
      <c r="B98" s="23" t="s">
        <v>151</v>
      </c>
      <c r="C98" s="17">
        <f t="shared" si="136"/>
        <v>50000</v>
      </c>
      <c r="D98" s="17"/>
      <c r="E98" s="17"/>
      <c r="F98" s="17">
        <v>50000</v>
      </c>
      <c r="G98" s="18">
        <f t="shared" si="137"/>
        <v>0</v>
      </c>
      <c r="H98" s="18"/>
      <c r="I98" s="18"/>
      <c r="J98" s="18"/>
      <c r="K98" s="17">
        <f t="shared" si="138"/>
        <v>0</v>
      </c>
      <c r="L98" s="17"/>
      <c r="M98" s="17"/>
      <c r="N98" s="20"/>
    </row>
    <row r="99" spans="1:14" ht="23.25" customHeight="1" outlineLevel="5">
      <c r="A99" s="39" t="s">
        <v>152</v>
      </c>
      <c r="B99" s="39"/>
      <c r="C99" s="40">
        <f>SUM(C90+C83+C76+C72+C60+C39+C9)</f>
        <v>41857266.70999999</v>
      </c>
      <c r="D99" s="40">
        <f>SUM(D90+D83+D76+D72+D60+D39+D9)</f>
        <v>3465000</v>
      </c>
      <c r="E99" s="40">
        <f>SUM(E90+E83+E76+E72+E60+E39+E9)</f>
        <v>6693743.32</v>
      </c>
      <c r="F99" s="40">
        <f>SUM(F90+F83+F76+F72+F60+F39+F9)</f>
        <v>31698523.39</v>
      </c>
      <c r="G99" s="40">
        <f>SUM(G90+G83+G76+G72+G60+G39+G9)</f>
        <v>29979775.490000002</v>
      </c>
      <c r="H99" s="40">
        <f>SUM(H90+H83+H76+H72+H60+H39+H9)</f>
        <v>0</v>
      </c>
      <c r="I99" s="40">
        <f>SUM(I90+I83+I76+I72+I60+I39+I9)</f>
        <v>1545123.25</v>
      </c>
      <c r="J99" s="40">
        <f>SUM(J90+J83+J76+J72+J60+J39+J9)</f>
        <v>28434652.240000002</v>
      </c>
      <c r="K99" s="40">
        <f>SUM(K90+K83+K76+K72+K60+K39+K9)</f>
        <v>27767736.240000002</v>
      </c>
      <c r="L99" s="40">
        <f>SUM(L90+L83+L76+L72+L60+L39+L9)</f>
        <v>0</v>
      </c>
      <c r="M99" s="40">
        <f>SUM(M90+M83+M76+M72+M60+M39+M9)</f>
        <v>0</v>
      </c>
      <c r="N99" s="40">
        <f>SUM(N90+N83+N76+N72+N60+N39+N9)</f>
        <v>27767736.240000002</v>
      </c>
    </row>
    <row r="100" spans="1:14" ht="25.5" customHeight="1" outlineLevel="5">
      <c r="A100" s="41" t="s">
        <v>153</v>
      </c>
      <c r="B100" s="42"/>
      <c r="C100" s="43">
        <f>SUM(C99/C112*100)</f>
        <v>98.61004006681777</v>
      </c>
      <c r="D100" s="43"/>
      <c r="E100" s="43"/>
      <c r="F100" s="43">
        <f>SUM(F99/F112*100)</f>
        <v>98.80000710857088</v>
      </c>
      <c r="G100" s="43">
        <f>SUM(G99/G112*100)</f>
        <v>99.28828511480054</v>
      </c>
      <c r="H100" s="19"/>
      <c r="I100" s="19"/>
      <c r="J100" s="43">
        <f>SUM(J99/J112*100)</f>
        <v>100</v>
      </c>
      <c r="K100" s="43">
        <f>SUM(K99/K112*100)</f>
        <v>100</v>
      </c>
      <c r="L100" s="43"/>
      <c r="M100" s="43"/>
      <c r="N100" s="44">
        <f>SUM(N99/N112*100)</f>
        <v>100</v>
      </c>
    </row>
    <row r="101" spans="1:14" ht="58.5" customHeight="1">
      <c r="A101" s="27" t="s">
        <v>154</v>
      </c>
      <c r="B101" s="45" t="s">
        <v>155</v>
      </c>
      <c r="C101" s="13">
        <f>SUM(C102)</f>
        <v>385000</v>
      </c>
      <c r="D101" s="13">
        <f>SUM(D102)</f>
        <v>0</v>
      </c>
      <c r="E101" s="13">
        <f>SUM(E102)</f>
        <v>0</v>
      </c>
      <c r="F101" s="13">
        <f>SUM(F102)</f>
        <v>385000</v>
      </c>
      <c r="G101" s="13">
        <f>SUM(G102)</f>
        <v>0</v>
      </c>
      <c r="H101" s="13">
        <f>SUM(H102)</f>
        <v>0</v>
      </c>
      <c r="I101" s="13">
        <f>SUM(I102)</f>
        <v>0</v>
      </c>
      <c r="J101" s="13">
        <f>SUM(J102)</f>
        <v>0</v>
      </c>
      <c r="K101" s="13">
        <f>SUM(K102)</f>
        <v>0</v>
      </c>
      <c r="L101" s="13">
        <f>SUM(L102)</f>
        <v>0</v>
      </c>
      <c r="M101" s="13">
        <f>SUM(M102)</f>
        <v>0</v>
      </c>
      <c r="N101" s="14">
        <f>SUM(N102)</f>
        <v>0</v>
      </c>
    </row>
    <row r="102" spans="1:14" ht="25.5" customHeight="1">
      <c r="A102" s="27" t="s">
        <v>156</v>
      </c>
      <c r="B102" s="45" t="s">
        <v>157</v>
      </c>
      <c r="C102" s="13">
        <f>SUM(C103+C104+C105+C106+C107)</f>
        <v>385000</v>
      </c>
      <c r="D102" s="13">
        <f>SUM(D103+D104+D105+D106+D107)</f>
        <v>0</v>
      </c>
      <c r="E102" s="13">
        <f>SUM(E103+E104+E105+E106+E107)</f>
        <v>0</v>
      </c>
      <c r="F102" s="13">
        <f>SUM(F103+F104+F105+F106+F107)</f>
        <v>385000</v>
      </c>
      <c r="G102" s="13">
        <f>SUM(G103+G104+G105+G106+G107)</f>
        <v>0</v>
      </c>
      <c r="H102" s="13">
        <f>SUM(H103+H104+H105+H106+H107)</f>
        <v>0</v>
      </c>
      <c r="I102" s="13">
        <f>SUM(I103+I104+I105+I106+I107)</f>
        <v>0</v>
      </c>
      <c r="J102" s="13">
        <f>SUM(J103+J104+J105+J106+J107)</f>
        <v>0</v>
      </c>
      <c r="K102" s="13">
        <f>SUM(K103+K104+K105+K106+K107)</f>
        <v>0</v>
      </c>
      <c r="L102" s="13">
        <f>SUM(L103+L104+L105+L106+L107)</f>
        <v>0</v>
      </c>
      <c r="M102" s="13">
        <f>SUM(M103+M104+M105+M106+M107)</f>
        <v>0</v>
      </c>
      <c r="N102" s="13">
        <f>SUM(N103+N104+N105+N106+N107)</f>
        <v>0</v>
      </c>
    </row>
    <row r="103" spans="1:14" ht="21" customHeight="1">
      <c r="A103" s="15" t="s">
        <v>119</v>
      </c>
      <c r="B103" s="46" t="s">
        <v>158</v>
      </c>
      <c r="C103" s="17">
        <f aca="true" t="shared" si="139" ref="C103:C107">SUM(D103:F103)</f>
        <v>66600</v>
      </c>
      <c r="D103" s="17"/>
      <c r="E103" s="17"/>
      <c r="F103" s="17">
        <v>66600</v>
      </c>
      <c r="G103" s="17">
        <f>SUM(H103:J103)</f>
        <v>0</v>
      </c>
      <c r="H103" s="17"/>
      <c r="I103" s="17"/>
      <c r="J103" s="17"/>
      <c r="K103" s="17">
        <f>SUM(L103:N103)</f>
        <v>0</v>
      </c>
      <c r="L103" s="17"/>
      <c r="M103" s="17"/>
      <c r="N103" s="20"/>
    </row>
    <row r="104" spans="1:14" ht="21" customHeight="1">
      <c r="A104" s="15" t="s">
        <v>119</v>
      </c>
      <c r="B104" s="46" t="s">
        <v>159</v>
      </c>
      <c r="C104" s="17">
        <f t="shared" si="139"/>
        <v>66600</v>
      </c>
      <c r="D104" s="17"/>
      <c r="E104" s="17"/>
      <c r="F104" s="17">
        <v>66600</v>
      </c>
      <c r="G104" s="17"/>
      <c r="H104" s="17"/>
      <c r="I104" s="17"/>
      <c r="J104" s="17"/>
      <c r="K104" s="17"/>
      <c r="L104" s="17"/>
      <c r="M104" s="17"/>
      <c r="N104" s="20"/>
    </row>
    <row r="105" spans="1:14" ht="18" customHeight="1">
      <c r="A105" s="15" t="s">
        <v>119</v>
      </c>
      <c r="B105" s="47" t="s">
        <v>160</v>
      </c>
      <c r="C105" s="17">
        <f t="shared" si="139"/>
        <v>75000</v>
      </c>
      <c r="D105" s="17"/>
      <c r="E105" s="17"/>
      <c r="F105" s="17">
        <v>75000</v>
      </c>
      <c r="G105" s="17">
        <f aca="true" t="shared" si="140" ref="G105:G107">SUM(H105:J105)</f>
        <v>0</v>
      </c>
      <c r="H105" s="17"/>
      <c r="I105" s="17"/>
      <c r="J105" s="17"/>
      <c r="K105" s="17">
        <f aca="true" t="shared" si="141" ref="K105:K107">SUM(L105:N105)</f>
        <v>0</v>
      </c>
      <c r="L105" s="17"/>
      <c r="M105" s="17"/>
      <c r="N105" s="20"/>
    </row>
    <row r="106" spans="1:14" ht="21" customHeight="1">
      <c r="A106" s="15" t="s">
        <v>119</v>
      </c>
      <c r="B106" s="47" t="s">
        <v>161</v>
      </c>
      <c r="C106" s="17">
        <f t="shared" si="139"/>
        <v>43400</v>
      </c>
      <c r="D106" s="17"/>
      <c r="E106" s="17"/>
      <c r="F106" s="17">
        <v>43400</v>
      </c>
      <c r="G106" s="17">
        <f t="shared" si="140"/>
        <v>0</v>
      </c>
      <c r="H106" s="17"/>
      <c r="I106" s="17"/>
      <c r="J106" s="17"/>
      <c r="K106" s="17">
        <f t="shared" si="141"/>
        <v>0</v>
      </c>
      <c r="L106" s="17"/>
      <c r="M106" s="17"/>
      <c r="N106" s="20"/>
    </row>
    <row r="107" spans="1:14" ht="20.25" customHeight="1">
      <c r="A107" s="15" t="s">
        <v>119</v>
      </c>
      <c r="B107" s="47" t="s">
        <v>162</v>
      </c>
      <c r="C107" s="17">
        <f t="shared" si="139"/>
        <v>133400</v>
      </c>
      <c r="D107" s="17"/>
      <c r="E107" s="17"/>
      <c r="F107" s="17">
        <v>133400</v>
      </c>
      <c r="G107" s="17">
        <f t="shared" si="140"/>
        <v>0</v>
      </c>
      <c r="H107" s="17"/>
      <c r="I107" s="17"/>
      <c r="J107" s="17"/>
      <c r="K107" s="17">
        <f t="shared" si="141"/>
        <v>0</v>
      </c>
      <c r="L107" s="17"/>
      <c r="M107" s="17"/>
      <c r="N107" s="20"/>
    </row>
    <row r="108" spans="1:14" ht="60.75" customHeight="1" outlineLevel="1">
      <c r="A108" s="11" t="s">
        <v>163</v>
      </c>
      <c r="B108" s="12" t="s">
        <v>164</v>
      </c>
      <c r="C108" s="13">
        <f>SUM(C109)</f>
        <v>205000</v>
      </c>
      <c r="D108" s="13">
        <f>SUM(D109)</f>
        <v>205000</v>
      </c>
      <c r="E108" s="13">
        <f>SUM(E109)</f>
        <v>0</v>
      </c>
      <c r="F108" s="13">
        <f>SUM(F109)</f>
        <v>0</v>
      </c>
      <c r="G108" s="13">
        <f>SUM(G109)</f>
        <v>214900</v>
      </c>
      <c r="H108" s="13">
        <f>SUM(H109)</f>
        <v>214900</v>
      </c>
      <c r="I108" s="13">
        <f>SUM(I109)</f>
        <v>0</v>
      </c>
      <c r="J108" s="13">
        <f>SUM(J109)</f>
        <v>0</v>
      </c>
      <c r="K108" s="13">
        <f>SUM(K109)</f>
        <v>0</v>
      </c>
      <c r="L108" s="13">
        <f>SUM(L109)</f>
        <v>0</v>
      </c>
      <c r="M108" s="13">
        <f>SUM(M109)</f>
        <v>0</v>
      </c>
      <c r="N108" s="14">
        <f>SUM(N109)</f>
        <v>0</v>
      </c>
    </row>
    <row r="109" spans="1:14" ht="24.75" customHeight="1" outlineLevel="2">
      <c r="A109" s="11" t="s">
        <v>165</v>
      </c>
      <c r="B109" s="12" t="s">
        <v>166</v>
      </c>
      <c r="C109" s="13">
        <f>SUM(C110:C111)</f>
        <v>205000</v>
      </c>
      <c r="D109" s="13">
        <f>SUM(D110:D111)</f>
        <v>205000</v>
      </c>
      <c r="E109" s="13">
        <f>SUM(E110:E111)</f>
        <v>0</v>
      </c>
      <c r="F109" s="13">
        <f>SUM(F110:F111)</f>
        <v>0</v>
      </c>
      <c r="G109" s="13">
        <f>SUM(G110:G111)</f>
        <v>214900</v>
      </c>
      <c r="H109" s="13">
        <f>SUM(H110:H111)</f>
        <v>214900</v>
      </c>
      <c r="I109" s="13">
        <f>SUM(I110:I111)</f>
        <v>0</v>
      </c>
      <c r="J109" s="13">
        <f>SUM(J110:J111)</f>
        <v>0</v>
      </c>
      <c r="K109" s="13">
        <f>SUM(K110:K111)</f>
        <v>0</v>
      </c>
      <c r="L109" s="13">
        <f>SUM(L110:L111)</f>
        <v>0</v>
      </c>
      <c r="M109" s="13">
        <f>SUM(M110:M111)</f>
        <v>0</v>
      </c>
      <c r="N109" s="14">
        <f>SUM(N110:N111)</f>
        <v>0</v>
      </c>
    </row>
    <row r="110" spans="1:14" ht="80.25" customHeight="1" outlineLevel="6">
      <c r="A110" s="15" t="s">
        <v>19</v>
      </c>
      <c r="B110" s="16" t="s">
        <v>167</v>
      </c>
      <c r="C110" s="17">
        <f aca="true" t="shared" si="142" ref="C110:C111">SUM(D110:F110)</f>
        <v>204875</v>
      </c>
      <c r="D110" s="17">
        <v>204875</v>
      </c>
      <c r="E110" s="17"/>
      <c r="F110" s="48"/>
      <c r="G110" s="18">
        <f aca="true" t="shared" si="143" ref="G110:G111">SUM(H110:J110)</f>
        <v>211175</v>
      </c>
      <c r="H110" s="18">
        <v>211175</v>
      </c>
      <c r="I110" s="18"/>
      <c r="J110" s="18"/>
      <c r="K110" s="17">
        <f aca="true" t="shared" si="144" ref="K110:K111">SUM(L110:N110)</f>
        <v>0</v>
      </c>
      <c r="L110" s="17"/>
      <c r="M110" s="17"/>
      <c r="N110" s="49"/>
    </row>
    <row r="111" spans="1:14" ht="42.75" customHeight="1" outlineLevel="6">
      <c r="A111" s="15" t="s">
        <v>21</v>
      </c>
      <c r="B111" s="16" t="s">
        <v>167</v>
      </c>
      <c r="C111" s="17">
        <f t="shared" si="142"/>
        <v>125</v>
      </c>
      <c r="D111" s="17">
        <v>125</v>
      </c>
      <c r="E111" s="17"/>
      <c r="F111" s="48"/>
      <c r="G111" s="18">
        <f t="shared" si="143"/>
        <v>3725</v>
      </c>
      <c r="H111" s="18">
        <v>3725</v>
      </c>
      <c r="I111" s="18"/>
      <c r="J111" s="18"/>
      <c r="K111" s="17">
        <f t="shared" si="144"/>
        <v>0</v>
      </c>
      <c r="L111" s="17"/>
      <c r="M111" s="17"/>
      <c r="N111" s="49"/>
    </row>
    <row r="112" spans="1:14" ht="18" customHeight="1">
      <c r="A112" s="50" t="s">
        <v>168</v>
      </c>
      <c r="B112" s="50"/>
      <c r="C112" s="51">
        <f>SUM(C108+C101+C99)</f>
        <v>42447266.70999999</v>
      </c>
      <c r="D112" s="51">
        <f>SUM(D108+D101+D99)</f>
        <v>3670000</v>
      </c>
      <c r="E112" s="51">
        <f>SUM(E108+E101+E99)</f>
        <v>6693743.32</v>
      </c>
      <c r="F112" s="51">
        <f>SUM(F108+F101+F99)</f>
        <v>32083523.39</v>
      </c>
      <c r="G112" s="51">
        <f>SUM(G108+G101+G99)</f>
        <v>30194675.490000002</v>
      </c>
      <c r="H112" s="51">
        <f>SUM(H108+H101+H99)</f>
        <v>214900</v>
      </c>
      <c r="I112" s="51">
        <f>SUM(I108+I101+I99)</f>
        <v>1545123.25</v>
      </c>
      <c r="J112" s="51">
        <f>SUM(J108+J101+J99)</f>
        <v>28434652.240000002</v>
      </c>
      <c r="K112" s="51">
        <f>SUM(K108+K101+K99)</f>
        <v>27767736.240000002</v>
      </c>
      <c r="L112" s="51">
        <f>SUM(L108+L101+L99)</f>
        <v>0</v>
      </c>
      <c r="M112" s="51">
        <f>SUM(M108+M101+M99)</f>
        <v>0</v>
      </c>
      <c r="N112" s="51">
        <f>SUM(N108+N101+N99)</f>
        <v>27767736.240000002</v>
      </c>
    </row>
    <row r="113" spans="1:13" ht="12.75" customHeight="1">
      <c r="A113" s="52"/>
      <c r="B113" s="52"/>
      <c r="C113" s="52"/>
      <c r="D113" s="52"/>
      <c r="E113" s="52"/>
      <c r="K113" s="52"/>
      <c r="L113" s="52"/>
      <c r="M113" s="52"/>
    </row>
  </sheetData>
  <sheetProtection selectLockedCells="1" selectUnlockedCells="1"/>
  <mergeCells count="17">
    <mergeCell ref="A2:N2"/>
    <mergeCell ref="A3:N3"/>
    <mergeCell ref="A4:M4"/>
    <mergeCell ref="A5:E5"/>
    <mergeCell ref="A6:A8"/>
    <mergeCell ref="B6:B8"/>
    <mergeCell ref="C6:F6"/>
    <mergeCell ref="G6:J6"/>
    <mergeCell ref="K6:N6"/>
    <mergeCell ref="C7:C8"/>
    <mergeCell ref="D7:F7"/>
    <mergeCell ref="G7:G8"/>
    <mergeCell ref="H7:J7"/>
    <mergeCell ref="K7:K8"/>
    <mergeCell ref="L7:N7"/>
    <mergeCell ref="A99:B99"/>
    <mergeCell ref="A112:B112"/>
  </mergeCells>
  <printOptions/>
  <pageMargins left="0.7875" right="0.39375" top="0.393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/>
  <dcterms:created xsi:type="dcterms:W3CDTF">2016-12-16T07:12:39Z</dcterms:created>
  <dcterms:modified xsi:type="dcterms:W3CDTF">2021-02-16T11:27:24Z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