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_Print_Titles" localSheetId="0">'2020'!#REF!</definedName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<sst xmlns="http://schemas.openxmlformats.org/spreadsheetml/2006/main" count="470" uniqueCount="459">
  <si>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</si>
  <si>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</si>
  <si>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</si>
  <si>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</si>
  <si>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</si>
  <si>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</si>
  <si>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</si>
  <si>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</si>
  <si>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</si>
  <si>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</si>
  <si>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</si>
  <si>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</si>
  <si>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</si>
  <si>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</si>
  <si>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</si>
  <si>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Обеспечение деятельности дошкольных образовательных организаций</t>
  </si>
  <si>
    <t>0110100201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</si>
  <si>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</si>
  <si>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</si>
  <si>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</si>
  <si>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</si>
  <si>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</si>
  <si>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</si>
  <si>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</si>
  <si>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</si>
  <si>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</si>
  <si>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</si>
  <si>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Обеспечение деятельности муниципальных общеобразовательных организаций</t>
  </si>
  <si>
    <t>0120100202</t>
  </si>
  <si>
    <t xml:space="preserve">            Организация питания обучающихся муниципальных общеобразовательных организаций</t>
  </si>
  <si>
    <t>0120102003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</si>
  <si>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</si>
  <si>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</si>
  <si>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</si>
  <si>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</si>
  <si>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Федеральный проект "Современная школа"</t>
  </si>
  <si>
    <t>012Е100000</t>
  </si>
  <si>
    <t xml:space="preserve">            Федеральный проект "Успех каждого ребенка"</t>
  </si>
  <si>
    <t>012E200000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</si>
  <si>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</si>
  <si>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</si>
  <si>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</si>
  <si>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</si>
  <si>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</si>
  <si>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Обеспечение деятельности муниципальных организаций дополнительного образования детей</t>
  </si>
  <si>
    <t>0130100203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</si>
  <si>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</si>
  <si>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</si>
  <si>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</si>
  <si>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</si>
  <si>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</si>
  <si>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</si>
  <si>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</si>
  <si>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</si>
  <si>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</si>
  <si>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</si>
  <si>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</si>
  <si>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</si>
  <si>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Питание детей из многодетных семей в дошкольных образовательных учреждениях</t>
  </si>
  <si>
    <t>0140102008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</si>
  <si>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</si>
  <si>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</si>
  <si>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</si>
  <si>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</si>
  <si>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</si>
  <si>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</si>
  <si>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</si>
  <si>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</si>
  <si>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Реализация мероприятий по укреплению пожарной безопасности образовательных организаций</t>
  </si>
  <si>
    <t>0150102012</t>
  </si>
  <si>
    <t xml:space="preserve">       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</si>
  <si>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</si>
  <si>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</si>
  <si>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</si>
  <si>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</si>
  <si>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</si>
  <si>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      Материальная поддержка одаренных детей</t>
  </si>
  <si>
    <t>0180107001</t>
  </si>
  <si>
    <t xml:space="preserve">            Присуждение премии "Золотой фонд земли Савинской"</t>
  </si>
  <si>
    <t>0180109001</t>
  </si>
  <si>
    <r>
      <rPr>
        <b/>
        <sz val="12"/>
        <color indexed="8"/>
        <rFont val="Times New Roman"/>
        <family val="1"/>
      </rP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</si>
  <si>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</si>
  <si>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</si>
  <si>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</si>
  <si>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</si>
  <si>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</si>
  <si>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</si>
  <si>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</si>
  <si>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</si>
  <si>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</si>
  <si>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</si>
  <si>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</si>
  <si>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Обеспечение перевозок школьников</t>
  </si>
  <si>
    <t>01Б0102026</t>
  </si>
  <si>
    <t xml:space="preserve">      Подпрограмма "Профессионал"</t>
  </si>
  <si>
    <t>01П0000000</t>
  </si>
  <si>
    <t xml:space="preserve">          Основное мероприятие "Развитие кадрового потенциала"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</si>
  <si>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</si>
  <si>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</si>
  <si>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</si>
  <si>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</si>
  <si>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</si>
  <si>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"Обеспечение жильем молодых семей"</t>
  </si>
  <si>
    <t>0210000000</t>
  </si>
  <si>
    <t xml:space="preserve">          Основное мероприятие "Обеспечение жильем молодых семей"</t>
  </si>
  <si>
    <t>0210100000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</si>
  <si>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</si>
  <si>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>0210107010</t>
  </si>
  <si>
    <t xml:space="preserve">            Предоставление социальных выплат молодым семьям на приобретение (строительство) жилого помещения</t>
  </si>
  <si>
    <t>02101L4970</t>
  </si>
  <si>
    <t xml:space="preserve">      Подпрограмма "Муниципальная поддержка граждан в сфере ипотечного жилищного кредитования"</t>
  </si>
  <si>
    <t>0220000000</t>
  </si>
  <si>
    <t xml:space="preserve">          Основное мероприятие "Поддержка граждан в сфере ипотечного жилищного кредитования"</t>
  </si>
  <si>
    <t>0220100000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</si>
  <si>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</si>
  <si>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>0220107009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</si>
  <si>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</si>
  <si>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>02201S3100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</si>
  <si>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</si>
  <si>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</si>
  <si>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</si>
  <si>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</si>
  <si>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</si>
  <si>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</si>
  <si>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  Подпрограмма "Развитие жилищно-коммунальной сферы"</t>
  </si>
  <si>
    <t>0240000000</t>
  </si>
  <si>
    <t xml:space="preserve">          Основное мероприятие "Ресурсоснабжение"</t>
  </si>
  <si>
    <t>0240200000</t>
  </si>
  <si>
    <t xml:space="preserve">            Организация водоснабжения и водоотведения</t>
  </si>
  <si>
    <t>0240202006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</si>
  <si>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</si>
  <si>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</si>
  <si>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</si>
  <si>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</si>
  <si>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</si>
  <si>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</si>
  <si>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</si>
  <si>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</si>
  <si>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</si>
  <si>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</si>
  <si>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</si>
  <si>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</si>
  <si>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</si>
  <si>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</si>
  <si>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</si>
  <si>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</si>
  <si>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"Организация проведения мероприятий по содержанию сибиреязвенных скотомогильников"</t>
  </si>
  <si>
    <t>0420000000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</si>
  <si>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</si>
  <si>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>0420100000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</si>
  <si>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</si>
  <si>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0420182400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</si>
  <si>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</si>
  <si>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</si>
  <si>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</si>
  <si>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</si>
  <si>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</si>
  <si>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</si>
  <si>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</si>
  <si>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</si>
  <si>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</si>
  <si>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</si>
  <si>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</si>
  <si>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</si>
  <si>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</si>
  <si>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</si>
  <si>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</si>
  <si>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</si>
  <si>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</si>
  <si>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</si>
  <si>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</si>
  <si>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</si>
  <si>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</si>
  <si>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</si>
  <si>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</si>
  <si>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</si>
  <si>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</si>
  <si>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</si>
  <si>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</si>
  <si>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</si>
  <si>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</si>
  <si>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</si>
  <si>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</si>
  <si>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</si>
  <si>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</si>
  <si>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</si>
  <si>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</si>
  <si>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</si>
  <si>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</si>
  <si>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</si>
  <si>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</si>
  <si>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</si>
  <si>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</si>
  <si>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</si>
  <si>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</si>
  <si>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</si>
  <si>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</si>
  <si>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</si>
  <si>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</si>
  <si>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</si>
  <si>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</si>
  <si>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</si>
  <si>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</si>
  <si>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</si>
  <si>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</si>
  <si>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</si>
  <si>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</si>
  <si>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</si>
  <si>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</si>
  <si>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</si>
  <si>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</si>
  <si>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</si>
  <si>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</si>
  <si>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</si>
  <si>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</si>
  <si>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</si>
  <si>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</si>
  <si>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</si>
  <si>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</si>
  <si>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</si>
  <si>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</si>
  <si>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</si>
  <si>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</si>
  <si>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</si>
  <si>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</si>
  <si>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</si>
  <si>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</si>
  <si>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</si>
  <si>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</si>
  <si>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</si>
  <si>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</si>
  <si>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</si>
  <si>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</si>
  <si>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</si>
  <si>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</si>
  <si>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</si>
  <si>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</si>
  <si>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</si>
  <si>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</si>
  <si>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</si>
  <si>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</si>
  <si>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</si>
  <si>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</si>
  <si>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</si>
  <si>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</si>
  <si>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</si>
  <si>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</si>
  <si>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</si>
  <si>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</si>
  <si>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</si>
  <si>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</si>
  <si>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    Подпрограмма "Устойчивое развитие сельских территорий Савинского муниципального района"</t>
  </si>
  <si>
    <t>0920000000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</si>
  <si>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</si>
  <si>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>0920100000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</si>
  <si>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</si>
  <si>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>09201L5672</t>
  </si>
  <si>
    <t xml:space="preserve">         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</si>
  <si>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09201S3160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</si>
  <si>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</si>
  <si>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</si>
  <si>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</si>
  <si>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>1020000000</t>
  </si>
  <si>
    <t xml:space="preserve">          Основное мероприятие "Управление резервными средствами муниципального района"</t>
  </si>
  <si>
    <t>1020100000</t>
  </si>
  <si>
    <t xml:space="preserve">            Резервный фонд администрации Савинского муниципального района</t>
  </si>
  <si>
    <t>1020109003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</si>
  <si>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</si>
  <si>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</si>
  <si>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</si>
  <si>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</si>
  <si>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</si>
  <si>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</si>
  <si>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</si>
  <si>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</si>
  <si>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</si>
  <si>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</si>
  <si>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Уплата членских взносов в Совет муниципальных образований Ивановской области</t>
  </si>
  <si>
    <t>1110109004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</si>
  <si>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</si>
  <si>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</si>
  <si>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</si>
  <si>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</si>
  <si>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</si>
  <si>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</si>
  <si>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</si>
  <si>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</si>
  <si>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</si>
  <si>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</si>
  <si>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</si>
  <si>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</si>
  <si>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</si>
  <si>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</si>
  <si>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</si>
  <si>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</si>
  <si>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</si>
  <si>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</si>
  <si>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</si>
  <si>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</si>
  <si>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</si>
  <si>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</si>
  <si>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</si>
  <si>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</si>
  <si>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</si>
  <si>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</si>
  <si>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</si>
  <si>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</si>
  <si>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</si>
  <si>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</si>
  <si>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</si>
  <si>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</si>
  <si>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</si>
  <si>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</si>
  <si>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</si>
  <si>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</si>
  <si>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</si>
  <si>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</si>
  <si>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</si>
  <si>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Обеспечение деятельности главы Савинского муниципального района</t>
  </si>
  <si>
    <t>1160100101</t>
  </si>
  <si>
    <t>1160200000</t>
  </si>
  <si>
    <t xml:space="preserve">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</si>
  <si>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</si>
  <si>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</si>
  <si>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</si>
  <si>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</si>
  <si>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</si>
  <si>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</si>
  <si>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</si>
  <si>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</si>
  <si>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</si>
  <si>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</si>
  <si>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</si>
  <si>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</si>
  <si>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</si>
  <si>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Обеспечение сохранности и содержания имущества казны Савинского муниципального района</t>
  </si>
  <si>
    <t>1210102074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</si>
  <si>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</si>
  <si>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</si>
  <si>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</si>
  <si>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</si>
  <si>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</si>
  <si>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</si>
  <si>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</si>
  <si>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</si>
  <si>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</si>
  <si>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</si>
  <si>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</si>
  <si>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</si>
  <si>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</si>
  <si>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</si>
  <si>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</si>
  <si>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</si>
  <si>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        Осуществление полномочий по созданию условий для развития туризма</t>
  </si>
  <si>
    <t>1510108817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</si>
  <si>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</si>
  <si>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</si>
  <si>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</si>
  <si>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</si>
  <si>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      Основное мероприятие "Совершенствование охраны труда"</t>
  </si>
  <si>
    <t>1610100000</t>
  </si>
  <si>
    <t xml:space="preserve">            Обучение по охране труда и повышение уровня квалификации специалистов</t>
  </si>
  <si>
    <t>1610102086</t>
  </si>
  <si>
    <t xml:space="preserve">            Проведение обязательных предварительных и периодических медицинских осмотров</t>
  </si>
  <si>
    <t>1610102087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</si>
  <si>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</si>
  <si>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</si>
  <si>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</si>
  <si>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</si>
  <si>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</si>
  <si>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</si>
  <si>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</si>
  <si>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</si>
  <si>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</si>
  <si>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</si>
  <si>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</si>
  <si>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</si>
  <si>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</si>
  <si>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</si>
  <si>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</si>
  <si>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</si>
  <si>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</si>
  <si>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</si>
  <si>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</si>
  <si>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</si>
  <si>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</si>
  <si>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</si>
  <si>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</si>
  <si>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>4190006008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</si>
  <si>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</si>
  <si>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</si>
  <si>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         Осуществление полномочий по организации библиотечного обслуживания населения</t>
  </si>
  <si>
    <t>4190008810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</si>
  <si>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</si>
  <si>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</si>
  <si>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</si>
  <si>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</si>
  <si>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</si>
  <si>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</si>
  <si>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       Комплектование книжных фондов библиотек муниципальных образований</t>
  </si>
  <si>
    <t>41900L5191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</si>
  <si>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</si>
  <si>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</si>
  <si>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</si>
  <si>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</si>
  <si>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</si>
  <si>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</si>
  <si>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4290051200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</si>
  <si>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</si>
  <si>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</si>
  <si>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</si>
  <si>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</si>
  <si>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</si>
  <si>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</si>
  <si>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>ВСЕГО РАСХОДОВ ПО НЕПРОГРАММНЫМ НАПРАВЛЕНИЯМ ДЕЯТЕЛЬНОСТИ:</t>
  </si>
  <si>
    <t>ВСЕГО РАСХОДОВ:</t>
  </si>
  <si>
    <t>0180102021</t>
  </si>
  <si>
    <t xml:space="preserve">  Проведение муниципальных предметных олимпиад школьников, конкурсов, слетов, смотров</t>
  </si>
  <si>
    <t xml:space="preserve">    Организация физкультурно-спортивной работы</t>
  </si>
  <si>
    <t>0510102035</t>
  </si>
  <si>
    <t>Специальная оценка условий труда</t>
  </si>
  <si>
    <t>1610102085</t>
  </si>
  <si>
    <t xml:space="preserve">       Подготовка проектов внесения изменений в документы территориального планирования, правила землепользования и застройки</t>
  </si>
  <si>
    <t>41900S3020</t>
  </si>
  <si>
    <t>012Е250970</t>
  </si>
  <si>
    <t>01201S0080</t>
  </si>
  <si>
    <t xml:space="preserve">        Организация питания обучающихся 1-4 классов муниципальных общеобразовательных организаций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</si>
  <si>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</si>
  <si>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</si>
  <si>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>0620108806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</si>
  <si>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</si>
  <si>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</si>
  <si>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 Субсидии в целях финансового обеспечения (возмещения) затрат в связи с оказанием услуг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</si>
  <si>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</si>
  <si>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</si>
  <si>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>Объем расходов на реализацию мероприятий муниципальных программ Савинского муниципального района в 2020 году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</si>
  <si>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</si>
  <si>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</si>
  <si>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>0440102047</t>
  </si>
  <si>
    <t>Содержание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</si>
  <si>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</si>
  <si>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</si>
  <si>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</si>
  <si>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</si>
  <si>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</si>
  <si>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>по состоянию на 01.01.2021 год</t>
  </si>
  <si>
    <t xml:space="preserve">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</si>
  <si>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01201S6900</t>
  </si>
  <si>
    <t>0180107012</t>
  </si>
  <si>
    <t xml:space="preserve">       Поддержка детей, проявивших выдающиеся способности и индивидуальные особенности</t>
  </si>
  <si>
    <t>0230102095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</si>
  <si>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</si>
  <si>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 xml:space="preserve">  Подпрограмма "Комплексное развитие сельских территорий"</t>
  </si>
  <si>
    <t xml:space="preserve">    Основное мероприятие "Создание и развитие инфраструктуры на сельских территориях"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</si>
  <si>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</si>
  <si>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</si>
  <si>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>0930000000</t>
  </si>
  <si>
    <t>0930100000</t>
  </si>
  <si>
    <t xml:space="preserve">      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</si>
</sst>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7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0" borderId="0">
      <alignment/>
      <protection/>
    </xf>
    <xf numFmtId="0" fontId="4" fillId="0" borderId="1">
      <alignment horizontal="center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 horizontal="center"/>
      <protection/>
    </xf>
    <xf numFmtId="0" fontId="3" fillId="0" borderId="0">
      <alignment/>
      <protection/>
    </xf>
    <xf numFmtId="0" fontId="4" fillId="0" borderId="0">
      <alignment horizontal="right"/>
      <protection/>
    </xf>
    <xf numFmtId="0" fontId="4" fillId="0" borderId="0">
      <alignment wrapText="1"/>
      <protection/>
    </xf>
    <xf numFmtId="0" fontId="6" fillId="0" borderId="2">
      <alignment horizontal="right"/>
      <protection/>
    </xf>
    <xf numFmtId="0" fontId="4" fillId="0" borderId="1">
      <alignment horizontal="center" vertical="center" wrapText="1"/>
      <protection/>
    </xf>
    <xf numFmtId="4" fontId="6" fillId="21" borderId="2">
      <alignment horizontal="right" vertical="top" shrinkToFit="1"/>
      <protection/>
    </xf>
    <xf numFmtId="4" fontId="6" fillId="22" borderId="2">
      <alignment horizontal="right" vertical="top" shrinkToFi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4" fontId="6" fillId="21" borderId="2">
      <alignment horizontal="right" vertical="top" shrinkToFit="1"/>
      <protection/>
    </xf>
    <xf numFmtId="0" fontId="4" fillId="0" borderId="0">
      <alignment horizontal="left" wrapText="1"/>
      <protection/>
    </xf>
    <xf numFmtId="0" fontId="6" fillId="0" borderId="1">
      <alignment vertical="top" wrapText="1"/>
      <protection/>
    </xf>
    <xf numFmtId="1" fontId="4" fillId="0" borderId="1">
      <alignment horizontal="left" vertical="top" wrapText="1" indent="3"/>
      <protection/>
    </xf>
    <xf numFmtId="0" fontId="6" fillId="0" borderId="1">
      <alignment vertical="top" wrapText="1"/>
      <protection/>
    </xf>
    <xf numFmtId="1" fontId="4" fillId="0" borderId="1">
      <alignment horizontal="center" vertical="top" shrinkToFit="1"/>
      <protection/>
    </xf>
    <xf numFmtId="49" fontId="4" fillId="0" borderId="1">
      <alignment horizontal="center" vertical="top" shrinkToFit="1"/>
      <protection/>
    </xf>
    <xf numFmtId="4" fontId="6" fillId="21" borderId="1">
      <alignment horizontal="right" vertical="top" shrinkToFit="1"/>
      <protection/>
    </xf>
    <xf numFmtId="4" fontId="6" fillId="21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22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9" fontId="4" fillId="0" borderId="1">
      <alignment horizontal="left" vertical="top" wrapText="1" indent="2"/>
      <protection/>
    </xf>
    <xf numFmtId="4" fontId="4" fillId="0" borderId="1">
      <alignment horizontal="right" vertical="top" shrinkToFit="1"/>
      <protection/>
    </xf>
    <xf numFmtId="0" fontId="4" fillId="20" borderId="3">
      <alignment shrinkToFit="1"/>
      <protection/>
    </xf>
    <xf numFmtId="0" fontId="4" fillId="20" borderId="2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8" fillId="0" borderId="0" xfId="4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9" fillId="0" borderId="0" xfId="44" applyFont="1" applyBorder="1" applyAlignment="1">
      <alignment horizontal="right"/>
      <protection/>
    </xf>
    <xf numFmtId="0" fontId="10" fillId="0" borderId="13" xfId="0" applyFont="1" applyBorder="1" applyAlignment="1">
      <alignment horizontal="center" vertical="center" wrapText="1"/>
    </xf>
    <xf numFmtId="0" fontId="10" fillId="36" borderId="1" xfId="55" applyNumberFormat="1" applyFont="1" applyFill="1" applyAlignment="1" applyProtection="1">
      <alignment horizontal="justify" vertical="top" wrapText="1"/>
      <protection/>
    </xf>
    <xf numFmtId="1" fontId="10" fillId="36" borderId="1" xfId="58" applyNumberFormat="1" applyFont="1" applyFill="1" applyProtection="1">
      <alignment horizontal="center" vertical="top" shrinkToFit="1"/>
      <protection/>
    </xf>
    <xf numFmtId="4" fontId="10" fillId="36" borderId="1" xfId="60" applyNumberFormat="1" applyFont="1" applyFill="1" applyBorder="1" applyAlignment="1" applyProtection="1">
      <alignment horizontal="right" vertical="top" shrinkToFit="1"/>
      <protection/>
    </xf>
    <xf numFmtId="164" fontId="11" fillId="0" borderId="1" xfId="0" applyNumberFormat="1" applyFont="1" applyBorder="1" applyAlignment="1" applyProtection="1">
      <alignment vertical="top"/>
      <protection locked="0"/>
    </xf>
    <xf numFmtId="0" fontId="9" fillId="36" borderId="1" xfId="55" applyNumberFormat="1" applyFont="1" applyFill="1" applyAlignment="1" applyProtection="1">
      <alignment horizontal="justify" vertical="top" wrapText="1"/>
      <protection/>
    </xf>
    <xf numFmtId="1" fontId="9" fillId="36" borderId="1" xfId="58" applyNumberFormat="1" applyFont="1" applyFill="1" applyProtection="1">
      <alignment horizontal="center" vertical="top" shrinkToFit="1"/>
      <protection/>
    </xf>
    <xf numFmtId="4" fontId="9" fillId="36" borderId="1" xfId="60" applyNumberFormat="1" applyFont="1" applyFill="1" applyBorder="1" applyAlignment="1" applyProtection="1">
      <alignment horizontal="right" vertical="top" shrinkToFit="1"/>
      <protection/>
    </xf>
    <xf numFmtId="4" fontId="9" fillId="0" borderId="1" xfId="40" applyNumberFormat="1" applyFont="1" applyBorder="1" applyAlignment="1" applyProtection="1">
      <alignment vertical="top" shrinkToFit="1"/>
      <protection/>
    </xf>
    <xf numFmtId="164" fontId="7" fillId="0" borderId="1" xfId="0" applyNumberFormat="1" applyFont="1" applyBorder="1" applyAlignment="1" applyProtection="1">
      <alignment vertical="top"/>
      <protection locked="0"/>
    </xf>
    <xf numFmtId="49" fontId="9" fillId="36" borderId="1" xfId="58" applyNumberFormat="1" applyFont="1" applyFill="1" applyProtection="1">
      <alignment horizontal="center" vertical="top" shrinkToFit="1"/>
      <protection/>
    </xf>
    <xf numFmtId="0" fontId="0" fillId="0" borderId="0" xfId="0" applyFont="1" applyAlignment="1" applyProtection="1">
      <alignment/>
      <protection locked="0"/>
    </xf>
    <xf numFmtId="0" fontId="9" fillId="0" borderId="1" xfId="56" applyNumberFormat="1" applyFont="1" applyBorder="1" applyAlignment="1" applyProtection="1">
      <alignment horizontal="justify" vertical="top" wrapText="1"/>
      <protection/>
    </xf>
    <xf numFmtId="0" fontId="10" fillId="0" borderId="1" xfId="56" applyNumberFormat="1" applyFont="1" applyBorder="1" applyAlignment="1" applyProtection="1">
      <alignment horizontal="justify" vertical="top" wrapText="1"/>
      <protection/>
    </xf>
    <xf numFmtId="49" fontId="10" fillId="0" borderId="1" xfId="58" applyNumberFormat="1" applyFont="1" applyBorder="1" applyProtection="1">
      <alignment horizontal="center" vertical="top" shrinkToFit="1"/>
      <protection/>
    </xf>
    <xf numFmtId="49" fontId="9" fillId="0" borderId="1" xfId="58" applyNumberFormat="1" applyFont="1" applyBorder="1" applyProtection="1">
      <alignment horizontal="center" vertical="top" shrinkToFit="1"/>
      <protection/>
    </xf>
    <xf numFmtId="4" fontId="9" fillId="36" borderId="14" xfId="60" applyNumberFormat="1" applyFont="1" applyFill="1" applyBorder="1" applyAlignment="1" applyProtection="1">
      <alignment horizontal="right" vertical="top" shrinkToFit="1"/>
      <protection/>
    </xf>
    <xf numFmtId="4" fontId="9" fillId="36" borderId="0" xfId="60" applyNumberFormat="1" applyFont="1" applyFill="1" applyBorder="1" applyAlignment="1" applyProtection="1">
      <alignment horizontal="right" vertical="top" shrinkToFit="1"/>
      <protection/>
    </xf>
    <xf numFmtId="0" fontId="9" fillId="0" borderId="1" xfId="55" applyNumberFormat="1" applyFont="1" applyBorder="1" applyAlignment="1" applyProtection="1">
      <alignment horizontal="justify" vertical="top" wrapText="1"/>
      <protection/>
    </xf>
    <xf numFmtId="1" fontId="9" fillId="0" borderId="1" xfId="58" applyNumberFormat="1" applyFont="1" applyBorder="1" applyProtection="1">
      <alignment horizontal="center" vertical="top" shrinkToFit="1"/>
      <protection/>
    </xf>
    <xf numFmtId="0" fontId="10" fillId="36" borderId="13" xfId="55" applyNumberFormat="1" applyFont="1" applyFill="1" applyBorder="1" applyAlignment="1" applyProtection="1">
      <alignment horizontal="justify" vertical="top" wrapText="1"/>
      <protection/>
    </xf>
    <xf numFmtId="1" fontId="10" fillId="36" borderId="13" xfId="58" applyNumberFormat="1" applyFont="1" applyFill="1" applyBorder="1" applyProtection="1">
      <alignment horizontal="center" vertical="top" shrinkToFit="1"/>
      <protection/>
    </xf>
    <xf numFmtId="4" fontId="10" fillId="36" borderId="13" xfId="60" applyNumberFormat="1" applyFont="1" applyFill="1" applyBorder="1" applyAlignment="1" applyProtection="1">
      <alignment horizontal="right" vertical="top" shrinkToFit="1"/>
      <protection/>
    </xf>
    <xf numFmtId="0" fontId="9" fillId="36" borderId="1" xfId="55" applyNumberFormat="1" applyFont="1" applyFill="1" applyBorder="1" applyAlignment="1" applyProtection="1">
      <alignment horizontal="justify" vertical="top" wrapText="1"/>
      <protection/>
    </xf>
    <xf numFmtId="1" fontId="9" fillId="36" borderId="1" xfId="58" applyNumberFormat="1" applyFont="1" applyFill="1" applyBorder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left"/>
      <protection locked="0"/>
    </xf>
    <xf numFmtId="4" fontId="10" fillId="36" borderId="15" xfId="60" applyNumberFormat="1" applyFont="1" applyFill="1" applyBorder="1" applyAlignment="1" applyProtection="1">
      <alignment horizontal="right" vertical="top" shrinkToFit="1"/>
      <protection/>
    </xf>
    <xf numFmtId="0" fontId="12" fillId="0" borderId="1" xfId="58" applyNumberFormat="1" applyFont="1" applyBorder="1" applyAlignment="1">
      <alignment horizontal="left"/>
      <protection/>
    </xf>
    <xf numFmtId="4" fontId="9" fillId="0" borderId="1" xfId="40" applyNumberFormat="1" applyFont="1" applyBorder="1" applyAlignment="1" applyProtection="1">
      <alignment shrinkToFit="1"/>
      <protection/>
    </xf>
    <xf numFmtId="1" fontId="9" fillId="36" borderId="1" xfId="58" applyNumberFormat="1" applyFont="1" applyFill="1" applyAlignment="1" applyProtection="1">
      <alignment horizontal="center" vertical="top" shrinkToFit="1"/>
      <protection/>
    </xf>
    <xf numFmtId="1" fontId="10" fillId="36" borderId="1" xfId="58" applyNumberFormat="1" applyFont="1" applyFill="1" applyAlignment="1" applyProtection="1">
      <alignment horizontal="center" vertical="top" shrinkToFit="1"/>
      <protection/>
    </xf>
    <xf numFmtId="0" fontId="9" fillId="36" borderId="13" xfId="55" applyNumberFormat="1" applyFont="1" applyFill="1" applyBorder="1" applyAlignment="1" applyProtection="1">
      <alignment horizontal="justify" vertical="top" wrapText="1"/>
      <protection/>
    </xf>
    <xf numFmtId="1" fontId="9" fillId="36" borderId="13" xfId="58" applyNumberFormat="1" applyFont="1" applyFill="1" applyBorder="1" applyAlignment="1" applyProtection="1">
      <alignment horizontal="center" vertical="top" shrinkToFit="1"/>
      <protection/>
    </xf>
    <xf numFmtId="4" fontId="9" fillId="36" borderId="13" xfId="60" applyNumberFormat="1" applyFont="1" applyFill="1" applyBorder="1" applyAlignment="1" applyProtection="1">
      <alignment horizontal="right" vertical="top" shrinkToFit="1"/>
      <protection/>
    </xf>
    <xf numFmtId="4" fontId="9" fillId="0" borderId="13" xfId="40" applyNumberFormat="1" applyFont="1" applyBorder="1" applyAlignment="1" applyProtection="1">
      <alignment vertical="top" shrinkToFit="1"/>
      <protection/>
    </xf>
    <xf numFmtId="0" fontId="10" fillId="36" borderId="1" xfId="55" applyNumberFormat="1" applyFont="1" applyFill="1" applyBorder="1" applyAlignment="1" applyProtection="1">
      <alignment horizontal="justify" vertical="top" wrapText="1"/>
      <protection/>
    </xf>
    <xf numFmtId="1" fontId="10" fillId="36" borderId="1" xfId="58" applyNumberFormat="1" applyFont="1" applyFill="1" applyBorder="1" applyAlignment="1" applyProtection="1">
      <alignment horizontal="center" vertical="top" shrinkToFit="1"/>
      <protection/>
    </xf>
    <xf numFmtId="1" fontId="9" fillId="36" borderId="1" xfId="58" applyNumberFormat="1" applyFont="1" applyFill="1" applyBorder="1" applyAlignment="1" applyProtection="1">
      <alignment horizontal="center" vertical="top" shrinkToFit="1"/>
      <protection/>
    </xf>
    <xf numFmtId="0" fontId="12" fillId="0" borderId="1" xfId="58" applyNumberFormat="1" applyFont="1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 shrinkToFit="1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46" fillId="0" borderId="16" xfId="56" applyNumberFormat="1" applyFont="1" applyBorder="1" applyAlignment="1" applyProtection="1">
      <alignment horizontal="justify" vertical="top" wrapText="1"/>
      <protection/>
    </xf>
    <xf numFmtId="49" fontId="46" fillId="0" borderId="16" xfId="58" applyNumberFormat="1" applyFont="1" applyBorder="1" applyProtection="1">
      <alignment horizontal="center" vertical="top" shrinkToFit="1"/>
      <protection/>
    </xf>
    <xf numFmtId="0" fontId="46" fillId="37" borderId="16" xfId="56" applyNumberFormat="1" applyFont="1" applyFill="1" applyBorder="1" applyAlignment="1" applyProtection="1">
      <alignment horizontal="justify" vertical="top" wrapText="1"/>
      <protection/>
    </xf>
    <xf numFmtId="0" fontId="46" fillId="0" borderId="0" xfId="0" applyFont="1" applyAlignment="1">
      <alignment horizontal="justify" wrapText="1"/>
    </xf>
    <xf numFmtId="1" fontId="9" fillId="38" borderId="1" xfId="58" applyNumberFormat="1" applyFont="1" applyFill="1" applyProtection="1">
      <alignment horizontal="center" vertical="top" shrinkToFit="1"/>
      <protection/>
    </xf>
    <xf numFmtId="4" fontId="9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7" borderId="1" xfId="40" applyNumberFormat="1" applyFont="1" applyFill="1" applyBorder="1" applyAlignment="1" applyProtection="1">
      <alignment vertical="top" shrinkToFit="1"/>
      <protection/>
    </xf>
    <xf numFmtId="164" fontId="7" fillId="37" borderId="1" xfId="0" applyNumberFormat="1" applyFont="1" applyFill="1" applyBorder="1" applyAlignment="1" applyProtection="1">
      <alignment vertical="top"/>
      <protection locked="0"/>
    </xf>
    <xf numFmtId="0" fontId="9" fillId="38" borderId="1" xfId="55" applyNumberFormat="1" applyFont="1" applyFill="1" applyAlignment="1" applyProtection="1">
      <alignment horizontal="justify" vertical="top" wrapText="1"/>
      <protection/>
    </xf>
    <xf numFmtId="0" fontId="10" fillId="38" borderId="1" xfId="55" applyNumberFormat="1" applyFont="1" applyFill="1" applyAlignment="1" applyProtection="1">
      <alignment horizontal="justify" vertical="top" wrapText="1"/>
      <protection/>
    </xf>
    <xf numFmtId="1" fontId="10" fillId="38" borderId="1" xfId="58" applyNumberFormat="1" applyFont="1" applyFill="1" applyProtection="1">
      <alignment horizontal="center" vertical="top" shrinkToFit="1"/>
      <protection/>
    </xf>
    <xf numFmtId="4" fontId="10" fillId="38" borderId="1" xfId="60" applyNumberFormat="1" applyFont="1" applyFill="1" applyBorder="1" applyAlignment="1" applyProtection="1">
      <alignment horizontal="right" vertical="top" shrinkToFit="1"/>
      <protection/>
    </xf>
    <xf numFmtId="4" fontId="9" fillId="36" borderId="15" xfId="60" applyNumberFormat="1" applyFont="1" applyFill="1" applyBorder="1" applyAlignment="1" applyProtection="1">
      <alignment horizontal="right" vertical="top" shrinkToFit="1"/>
      <protection/>
    </xf>
    <xf numFmtId="4" fontId="9" fillId="0" borderId="15" xfId="40" applyNumberFormat="1" applyFont="1" applyBorder="1" applyAlignment="1" applyProtection="1">
      <alignment vertical="top" shrinkToFit="1"/>
      <protection/>
    </xf>
    <xf numFmtId="0" fontId="9" fillId="36" borderId="15" xfId="55" applyNumberFormat="1" applyFont="1" applyFill="1" applyBorder="1" applyAlignment="1" applyProtection="1">
      <alignment horizontal="justify" vertical="top" wrapText="1"/>
      <protection/>
    </xf>
    <xf numFmtId="4" fontId="9" fillId="39" borderId="1" xfId="60" applyNumberFormat="1" applyFont="1" applyFill="1" applyBorder="1" applyAlignment="1" applyProtection="1">
      <alignment horizontal="right" vertical="top" shrinkToFit="1"/>
      <protection/>
    </xf>
    <xf numFmtId="4" fontId="9" fillId="40" borderId="1" xfId="40" applyNumberFormat="1" applyFont="1" applyFill="1" applyBorder="1" applyAlignment="1" applyProtection="1">
      <alignment vertical="top" shrinkToFit="1"/>
      <protection/>
    </xf>
    <xf numFmtId="0" fontId="10" fillId="0" borderId="1" xfId="55" applyNumberFormat="1" applyFont="1" applyBorder="1" applyAlignment="1" applyProtection="1">
      <alignment horizontal="justify" vertical="top" wrapText="1"/>
      <protection/>
    </xf>
    <xf numFmtId="49" fontId="10" fillId="36" borderId="1" xfId="58" applyNumberFormat="1" applyFont="1" applyFill="1" applyProtection="1">
      <alignment horizontal="center" vertical="top" shrinkToFit="1"/>
      <protection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8" applyNumberFormat="1" applyFont="1" applyBorder="1" applyAlignment="1" applyProtection="1">
      <alignment horizontal="left"/>
      <protection locked="0"/>
    </xf>
    <xf numFmtId="0" fontId="8" fillId="0" borderId="0" xfId="42" applyNumberFormat="1" applyFont="1" applyBorder="1" applyAlignment="1" applyProtection="1">
      <alignment horizontal="center" wrapText="1"/>
      <protection locked="0"/>
    </xf>
    <xf numFmtId="0" fontId="8" fillId="0" borderId="0" xfId="42" applyNumberFormat="1" applyFont="1" applyBorder="1" applyAlignment="1" applyProtection="1">
      <alignment horizontal="center" wrapText="1"/>
      <protection/>
    </xf>
    <xf numFmtId="0" fontId="10" fillId="0" borderId="1" xfId="47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showGridLines="0" tabSelected="1" zoomScale="90" zoomScaleNormal="90" zoomScaleSheetLayoutView="100" zoomScalePageLayoutView="0" workbookViewId="0" topLeftCell="A228">
      <selection activeCell="J237" sqref="J237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9.140625" style="2" customWidth="1"/>
    <col min="12" max="16384" width="9.140625" style="1" customWidth="1"/>
  </cols>
  <sheetData>
    <row r="1" spans="1:10" ht="18.75" customHeight="1">
      <c r="A1" s="71" t="s">
        <v>435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8.75" customHeight="1">
      <c r="A2" s="72" t="s">
        <v>445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3"/>
      <c r="B3" s="4"/>
      <c r="C3" s="4"/>
      <c r="D3" s="4"/>
      <c r="E3" s="4"/>
      <c r="F3" s="4"/>
      <c r="G3" s="5"/>
      <c r="H3" s="5"/>
      <c r="I3" s="5"/>
      <c r="J3" s="5"/>
    </row>
    <row r="4" spans="2:10" ht="15.75">
      <c r="B4" s="6"/>
      <c r="C4" s="6"/>
      <c r="D4" s="6"/>
      <c r="E4" s="6"/>
      <c r="F4" s="6"/>
      <c r="G4" s="6"/>
      <c r="H4" s="6"/>
      <c r="I4" s="6"/>
      <c r="J4" s="6"/>
    </row>
    <row r="5" spans="1:11" ht="15.75" customHeight="1">
      <c r="A5" s="73" t="s">
        <v>0</v>
      </c>
      <c r="B5" s="73" t="s">
        <v>1</v>
      </c>
      <c r="C5" s="74" t="s">
        <v>2</v>
      </c>
      <c r="D5" s="75" t="s">
        <v>3</v>
      </c>
      <c r="E5" s="75"/>
      <c r="F5" s="75"/>
      <c r="G5" s="75" t="s">
        <v>4</v>
      </c>
      <c r="H5" s="75" t="s">
        <v>3</v>
      </c>
      <c r="I5" s="75"/>
      <c r="J5" s="75"/>
      <c r="K5" s="69" t="s">
        <v>5</v>
      </c>
    </row>
    <row r="6" spans="1:11" ht="33.75" customHeight="1">
      <c r="A6" s="73"/>
      <c r="B6" s="73"/>
      <c r="C6" s="74"/>
      <c r="D6" s="7" t="s">
        <v>6</v>
      </c>
      <c r="E6" s="7" t="s">
        <v>7</v>
      </c>
      <c r="F6" s="7" t="s">
        <v>8</v>
      </c>
      <c r="G6" s="75"/>
      <c r="H6" s="7" t="s">
        <v>6</v>
      </c>
      <c r="I6" s="7" t="s">
        <v>7</v>
      </c>
      <c r="J6" s="7" t="s">
        <v>8</v>
      </c>
      <c r="K6" s="69"/>
    </row>
    <row r="7" spans="1:11" ht="63" outlineLevel="1">
      <c r="A7" s="8" t="s">
        <v>9</v>
      </c>
      <c r="B7" s="9" t="s">
        <v>10</v>
      </c>
      <c r="C7" s="10">
        <f>SUM(C8+C14+C28+C35+C40+C44+C50+C54+C57)</f>
        <v>144384934.32000002</v>
      </c>
      <c r="D7" s="10">
        <f aca="true" t="shared" si="0" ref="D7:J7">SUM(D8+D14+D28+D35+D40+D44+D50+D54+D57)</f>
        <v>7491028.84</v>
      </c>
      <c r="E7" s="10">
        <f t="shared" si="0"/>
        <v>76959977.21000001</v>
      </c>
      <c r="F7" s="10">
        <f t="shared" si="0"/>
        <v>59933928.27000001</v>
      </c>
      <c r="G7" s="10">
        <f t="shared" si="0"/>
        <v>141108889.72</v>
      </c>
      <c r="H7" s="10">
        <f t="shared" si="0"/>
        <v>6691940.63</v>
      </c>
      <c r="I7" s="10">
        <f t="shared" si="0"/>
        <v>75558005.40000002</v>
      </c>
      <c r="J7" s="10">
        <f t="shared" si="0"/>
        <v>58858943.69</v>
      </c>
      <c r="K7" s="11">
        <f aca="true" t="shared" si="1" ref="K7:K213">SUM(G7/C7)*100</f>
        <v>97.73103432471747</v>
      </c>
    </row>
    <row r="8" spans="1:11" ht="15.75" outlineLevel="2">
      <c r="A8" s="8" t="s">
        <v>11</v>
      </c>
      <c r="B8" s="9" t="s">
        <v>12</v>
      </c>
      <c r="C8" s="10">
        <f aca="true" t="shared" si="2" ref="C8:J8">SUM(C9)</f>
        <v>40865604.59</v>
      </c>
      <c r="D8" s="10">
        <f t="shared" si="2"/>
        <v>0</v>
      </c>
      <c r="E8" s="10">
        <f t="shared" si="2"/>
        <v>21924437.41</v>
      </c>
      <c r="F8" s="10">
        <f t="shared" si="2"/>
        <v>18941167.18</v>
      </c>
      <c r="G8" s="10">
        <f t="shared" si="2"/>
        <v>40068888.379999995</v>
      </c>
      <c r="H8" s="10">
        <f t="shared" si="2"/>
        <v>0</v>
      </c>
      <c r="I8" s="10">
        <f t="shared" si="2"/>
        <v>21728859.49</v>
      </c>
      <c r="J8" s="10">
        <f t="shared" si="2"/>
        <v>18340028.89</v>
      </c>
      <c r="K8" s="11">
        <f t="shared" si="1"/>
        <v>98.0503990629935</v>
      </c>
    </row>
    <row r="9" spans="1:11" ht="31.5" outlineLevel="4">
      <c r="A9" s="8" t="s">
        <v>13</v>
      </c>
      <c r="B9" s="9" t="s">
        <v>14</v>
      </c>
      <c r="C9" s="10">
        <f aca="true" t="shared" si="3" ref="C9:J9">SUM(C10:C13)</f>
        <v>40865604.59</v>
      </c>
      <c r="D9" s="10">
        <f t="shared" si="3"/>
        <v>0</v>
      </c>
      <c r="E9" s="10">
        <f t="shared" si="3"/>
        <v>21924437.41</v>
      </c>
      <c r="F9" s="10">
        <f t="shared" si="3"/>
        <v>18941167.18</v>
      </c>
      <c r="G9" s="10">
        <f t="shared" si="3"/>
        <v>40068888.379999995</v>
      </c>
      <c r="H9" s="10">
        <f t="shared" si="3"/>
        <v>0</v>
      </c>
      <c r="I9" s="10">
        <f t="shared" si="3"/>
        <v>21728859.49</v>
      </c>
      <c r="J9" s="10">
        <f t="shared" si="3"/>
        <v>18340028.89</v>
      </c>
      <c r="K9" s="11">
        <f t="shared" si="1"/>
        <v>98.0503990629935</v>
      </c>
    </row>
    <row r="10" spans="1:11" ht="32.25" customHeight="1" outlineLevel="5">
      <c r="A10" s="12" t="s">
        <v>15</v>
      </c>
      <c r="B10" s="13" t="s">
        <v>16</v>
      </c>
      <c r="C10" s="14">
        <f>SUM(D10+E10+F10)</f>
        <v>18941167.18</v>
      </c>
      <c r="D10" s="14"/>
      <c r="E10" s="14"/>
      <c r="F10" s="15">
        <v>18941167.18</v>
      </c>
      <c r="G10" s="14">
        <f>SUM(H10+I10+J10)</f>
        <v>18340028.89</v>
      </c>
      <c r="H10" s="14"/>
      <c r="I10" s="14"/>
      <c r="J10" s="15">
        <v>18340028.89</v>
      </c>
      <c r="K10" s="16">
        <f t="shared" si="1"/>
        <v>96.82628697435952</v>
      </c>
    </row>
    <row r="11" spans="1:11" ht="187.5" customHeight="1" outlineLevel="5">
      <c r="A11" s="12" t="s">
        <v>17</v>
      </c>
      <c r="B11" s="13" t="s">
        <v>18</v>
      </c>
      <c r="C11" s="14">
        <f>SUM(D11+E11+F11)</f>
        <v>223569</v>
      </c>
      <c r="D11" s="14"/>
      <c r="E11" s="14">
        <v>223569</v>
      </c>
      <c r="F11" s="15"/>
      <c r="G11" s="14">
        <f>SUM(H11+I11+J11)</f>
        <v>27991.08</v>
      </c>
      <c r="H11" s="14"/>
      <c r="I11" s="14">
        <v>27991.08</v>
      </c>
      <c r="J11" s="15"/>
      <c r="K11" s="16">
        <f t="shared" si="1"/>
        <v>12.520107886155953</v>
      </c>
    </row>
    <row r="12" spans="1:11" ht="123" customHeight="1" outlineLevel="5">
      <c r="A12" s="12" t="s">
        <v>19</v>
      </c>
      <c r="B12" s="13" t="s">
        <v>20</v>
      </c>
      <c r="C12" s="14">
        <f>SUM(D12+E12+F12)</f>
        <v>259016.41</v>
      </c>
      <c r="D12" s="14"/>
      <c r="E12" s="14">
        <v>259016.41</v>
      </c>
      <c r="F12" s="15"/>
      <c r="G12" s="14">
        <f>SUM(H12+I12+J12)</f>
        <v>259016.41</v>
      </c>
      <c r="H12" s="14"/>
      <c r="I12" s="14">
        <v>259016.41</v>
      </c>
      <c r="J12" s="15"/>
      <c r="K12" s="16">
        <f t="shared" si="1"/>
        <v>100</v>
      </c>
    </row>
    <row r="13" spans="1:11" ht="233.25" customHeight="1" outlineLevel="5">
      <c r="A13" s="12" t="s">
        <v>21</v>
      </c>
      <c r="B13" s="13" t="s">
        <v>22</v>
      </c>
      <c r="C13" s="14">
        <f>SUM(D13+E13+F13)</f>
        <v>21441852</v>
      </c>
      <c r="D13" s="14"/>
      <c r="E13" s="14">
        <v>21441852</v>
      </c>
      <c r="F13" s="15"/>
      <c r="G13" s="14">
        <f>SUM(H13+I13+J13)</f>
        <v>21441852</v>
      </c>
      <c r="H13" s="14"/>
      <c r="I13" s="14">
        <v>21441852</v>
      </c>
      <c r="J13" s="15"/>
      <c r="K13" s="16">
        <f t="shared" si="1"/>
        <v>100</v>
      </c>
    </row>
    <row r="14" spans="1:11" ht="30" customHeight="1" outlineLevel="2">
      <c r="A14" s="8" t="s">
        <v>23</v>
      </c>
      <c r="B14" s="9" t="s">
        <v>24</v>
      </c>
      <c r="C14" s="10">
        <f>SUM(C15+C24+C26)</f>
        <v>83260696.41000001</v>
      </c>
      <c r="D14" s="10">
        <f aca="true" t="shared" si="4" ref="D14:J14">SUM(D15+D24+D26)</f>
        <v>7491028.84</v>
      </c>
      <c r="E14" s="10">
        <f t="shared" si="4"/>
        <v>52803728.93000001</v>
      </c>
      <c r="F14" s="10">
        <f t="shared" si="4"/>
        <v>22965938.640000004</v>
      </c>
      <c r="G14" s="10">
        <f t="shared" si="4"/>
        <v>82246093.90000002</v>
      </c>
      <c r="H14" s="10">
        <f t="shared" si="4"/>
        <v>6691940.63</v>
      </c>
      <c r="I14" s="10">
        <f t="shared" si="4"/>
        <v>52748664.580000006</v>
      </c>
      <c r="J14" s="10">
        <f t="shared" si="4"/>
        <v>22805488.69</v>
      </c>
      <c r="K14" s="11">
        <f t="shared" si="1"/>
        <v>98.78141481665756</v>
      </c>
    </row>
    <row r="15" spans="1:11" ht="31.5" outlineLevel="4">
      <c r="A15" s="8" t="s">
        <v>25</v>
      </c>
      <c r="B15" s="9" t="s">
        <v>26</v>
      </c>
      <c r="C15" s="10">
        <f>SUM(C16:C23)</f>
        <v>78765138.98</v>
      </c>
      <c r="D15" s="10">
        <f aca="true" t="shared" si="5" ref="D15:J15">SUM(D16:D23)</f>
        <v>3197352.65</v>
      </c>
      <c r="E15" s="10">
        <f t="shared" si="5"/>
        <v>52624685.56</v>
      </c>
      <c r="F15" s="10">
        <f t="shared" si="5"/>
        <v>22943100.770000003</v>
      </c>
      <c r="G15" s="10">
        <f t="shared" si="5"/>
        <v>78126018.32000001</v>
      </c>
      <c r="H15" s="10">
        <f t="shared" si="5"/>
        <v>2769953.8899999997</v>
      </c>
      <c r="I15" s="10">
        <f t="shared" si="5"/>
        <v>52573375.690000005</v>
      </c>
      <c r="J15" s="10">
        <f t="shared" si="5"/>
        <v>22782688.740000002</v>
      </c>
      <c r="K15" s="11">
        <f t="shared" si="1"/>
        <v>99.18857419884414</v>
      </c>
    </row>
    <row r="16" spans="1:11" ht="47.25" outlineLevel="5">
      <c r="A16" s="12" t="s">
        <v>27</v>
      </c>
      <c r="B16" s="13" t="s">
        <v>28</v>
      </c>
      <c r="C16" s="14">
        <f aca="true" t="shared" si="6" ref="C16:C23">SUM(D16+E16+F16)</f>
        <v>22216149.87</v>
      </c>
      <c r="D16" s="14"/>
      <c r="E16" s="14"/>
      <c r="F16" s="15">
        <v>22216149.87</v>
      </c>
      <c r="G16" s="14">
        <f aca="true" t="shared" si="7" ref="G16:G23">SUM(H16+I16+J16)</f>
        <v>22092868.42</v>
      </c>
      <c r="H16" s="14"/>
      <c r="I16" s="14"/>
      <c r="J16" s="15">
        <v>22092868.42</v>
      </c>
      <c r="K16" s="16">
        <f t="shared" si="1"/>
        <v>99.44508184036661</v>
      </c>
    </row>
    <row r="17" spans="1:11" ht="47.25" outlineLevel="5">
      <c r="A17" s="12" t="s">
        <v>29</v>
      </c>
      <c r="B17" s="13" t="s">
        <v>30</v>
      </c>
      <c r="C17" s="14">
        <f t="shared" si="6"/>
        <v>682671.86</v>
      </c>
      <c r="D17" s="14"/>
      <c r="E17" s="14"/>
      <c r="F17" s="15">
        <v>682671.86</v>
      </c>
      <c r="G17" s="65">
        <f t="shared" si="7"/>
        <v>646769.86</v>
      </c>
      <c r="H17" s="65"/>
      <c r="I17" s="65"/>
      <c r="J17" s="66">
        <v>646769.86</v>
      </c>
      <c r="K17" s="16">
        <f t="shared" si="1"/>
        <v>94.74095797650133</v>
      </c>
    </row>
    <row r="18" spans="1:11" ht="78.75" outlineLevel="5">
      <c r="A18" s="12" t="s">
        <v>436</v>
      </c>
      <c r="B18" s="17" t="s">
        <v>437</v>
      </c>
      <c r="C18" s="14">
        <f t="shared" si="6"/>
        <v>1666560</v>
      </c>
      <c r="D18" s="14">
        <v>1666560</v>
      </c>
      <c r="E18" s="14"/>
      <c r="F18" s="15"/>
      <c r="G18" s="14">
        <f t="shared" si="7"/>
        <v>1573985.45</v>
      </c>
      <c r="H18" s="14">
        <v>1573985.45</v>
      </c>
      <c r="I18" s="14"/>
      <c r="J18" s="15"/>
      <c r="K18" s="16">
        <f t="shared" si="1"/>
        <v>94.44517149097543</v>
      </c>
    </row>
    <row r="19" spans="1:11" ht="127.5" customHeight="1" outlineLevel="5">
      <c r="A19" s="12" t="s">
        <v>31</v>
      </c>
      <c r="B19" s="13" t="s">
        <v>32</v>
      </c>
      <c r="C19" s="14">
        <f t="shared" si="6"/>
        <v>36345</v>
      </c>
      <c r="D19" s="14"/>
      <c r="E19" s="14">
        <v>36345</v>
      </c>
      <c r="F19" s="15"/>
      <c r="G19" s="14">
        <f t="shared" si="7"/>
        <v>0</v>
      </c>
      <c r="H19" s="14"/>
      <c r="I19" s="14"/>
      <c r="J19" s="15"/>
      <c r="K19" s="16">
        <f t="shared" si="1"/>
        <v>0</v>
      </c>
    </row>
    <row r="20" spans="1:11" ht="221.25" customHeight="1" outlineLevel="5">
      <c r="A20" s="12" t="s">
        <v>33</v>
      </c>
      <c r="B20" s="13" t="s">
        <v>34</v>
      </c>
      <c r="C20" s="14">
        <f t="shared" si="6"/>
        <v>51747039.09</v>
      </c>
      <c r="D20" s="14"/>
      <c r="E20" s="14">
        <v>51747039.09</v>
      </c>
      <c r="F20" s="15"/>
      <c r="G20" s="14">
        <f t="shared" si="7"/>
        <v>51747039.09</v>
      </c>
      <c r="H20" s="14"/>
      <c r="I20" s="14">
        <v>51747039.09</v>
      </c>
      <c r="J20" s="15"/>
      <c r="K20" s="16">
        <f t="shared" si="1"/>
        <v>100</v>
      </c>
    </row>
    <row r="21" spans="1:11" ht="78.75" customHeight="1" outlineLevel="5">
      <c r="A21" s="12" t="s">
        <v>442</v>
      </c>
      <c r="B21" s="13" t="s">
        <v>443</v>
      </c>
      <c r="C21" s="14">
        <f t="shared" si="6"/>
        <v>1646013.5999999999</v>
      </c>
      <c r="D21" s="14">
        <v>1530792.65</v>
      </c>
      <c r="E21" s="14">
        <v>109459.9</v>
      </c>
      <c r="F21" s="15">
        <v>5761.05</v>
      </c>
      <c r="G21" s="14">
        <f t="shared" si="7"/>
        <v>1294995.94</v>
      </c>
      <c r="H21" s="14">
        <v>1195968.44</v>
      </c>
      <c r="I21" s="14">
        <v>94495.03</v>
      </c>
      <c r="J21" s="15">
        <v>4532.47</v>
      </c>
      <c r="K21" s="16">
        <f t="shared" si="1"/>
        <v>78.67468045221497</v>
      </c>
    </row>
    <row r="22" spans="1:11" ht="46.5" customHeight="1" outlineLevel="5">
      <c r="A22" s="12" t="s">
        <v>426</v>
      </c>
      <c r="B22" s="13" t="s">
        <v>425</v>
      </c>
      <c r="C22" s="14">
        <f t="shared" si="6"/>
        <v>399123.16</v>
      </c>
      <c r="D22" s="14"/>
      <c r="E22" s="14">
        <v>379166.99</v>
      </c>
      <c r="F22" s="15">
        <v>19956.17</v>
      </c>
      <c r="G22" s="14">
        <f t="shared" si="7"/>
        <v>399123.16</v>
      </c>
      <c r="H22" s="14"/>
      <c r="I22" s="14">
        <v>379166.99</v>
      </c>
      <c r="J22" s="15">
        <v>19956.17</v>
      </c>
      <c r="K22" s="16">
        <f t="shared" si="1"/>
        <v>100</v>
      </c>
    </row>
    <row r="23" spans="1:11" ht="96.75" customHeight="1" outlineLevel="5">
      <c r="A23" s="12" t="s">
        <v>446</v>
      </c>
      <c r="B23" s="13" t="s">
        <v>447</v>
      </c>
      <c r="C23" s="14">
        <f t="shared" si="6"/>
        <v>371236.4</v>
      </c>
      <c r="D23" s="14"/>
      <c r="E23" s="14">
        <v>352674.58</v>
      </c>
      <c r="F23" s="15">
        <v>18561.82</v>
      </c>
      <c r="G23" s="14">
        <f t="shared" si="7"/>
        <v>371236.4</v>
      </c>
      <c r="H23" s="14"/>
      <c r="I23" s="14">
        <v>352674.58</v>
      </c>
      <c r="J23" s="15">
        <v>18561.82</v>
      </c>
      <c r="K23" s="16">
        <f t="shared" si="1"/>
        <v>100</v>
      </c>
    </row>
    <row r="24" spans="1:12" ht="31.5" customHeight="1" outlineLevel="4">
      <c r="A24" s="8" t="s">
        <v>35</v>
      </c>
      <c r="B24" s="9" t="s">
        <v>36</v>
      </c>
      <c r="C24" s="10">
        <f aca="true" t="shared" si="8" ref="C24:J24">SUM(C25)</f>
        <v>2234343.03</v>
      </c>
      <c r="D24" s="10">
        <f t="shared" si="8"/>
        <v>2211776.19</v>
      </c>
      <c r="E24" s="10">
        <f t="shared" si="8"/>
        <v>22341.17</v>
      </c>
      <c r="F24" s="10">
        <f t="shared" si="8"/>
        <v>225.67</v>
      </c>
      <c r="G24" s="10">
        <f t="shared" si="8"/>
        <v>1858861.18</v>
      </c>
      <c r="H24" s="10">
        <f t="shared" si="8"/>
        <v>1840086.74</v>
      </c>
      <c r="I24" s="10">
        <f t="shared" si="8"/>
        <v>18586.69</v>
      </c>
      <c r="J24" s="10">
        <f t="shared" si="8"/>
        <v>187.75</v>
      </c>
      <c r="K24" s="11">
        <f t="shared" si="1"/>
        <v>83.19497745160464</v>
      </c>
      <c r="L24" s="18"/>
    </row>
    <row r="25" spans="1:11" ht="32.25" customHeight="1" outlineLevel="5">
      <c r="A25" s="12" t="s">
        <v>427</v>
      </c>
      <c r="B25" s="13" t="s">
        <v>428</v>
      </c>
      <c r="C25" s="14">
        <f>SUM(D25:F25)</f>
        <v>2234343.03</v>
      </c>
      <c r="D25" s="14">
        <v>2211776.19</v>
      </c>
      <c r="E25" s="14">
        <v>22341.17</v>
      </c>
      <c r="F25" s="15">
        <v>225.67</v>
      </c>
      <c r="G25" s="14">
        <f>SUM(H25+I25+J25)</f>
        <v>1858861.18</v>
      </c>
      <c r="H25" s="14">
        <v>1840086.74</v>
      </c>
      <c r="I25" s="14">
        <v>18586.69</v>
      </c>
      <c r="J25" s="15">
        <v>187.75</v>
      </c>
      <c r="K25" s="16">
        <f>SUM(G25/C25)*100</f>
        <v>83.19497745160464</v>
      </c>
    </row>
    <row r="26" spans="1:11" ht="33.75" customHeight="1" outlineLevel="5">
      <c r="A26" s="8" t="s">
        <v>37</v>
      </c>
      <c r="B26" s="9" t="s">
        <v>38</v>
      </c>
      <c r="C26" s="10">
        <f aca="true" t="shared" si="9" ref="C26:J26">SUM(C27)</f>
        <v>2261214.4000000004</v>
      </c>
      <c r="D26" s="10">
        <f t="shared" si="9"/>
        <v>2081900</v>
      </c>
      <c r="E26" s="10">
        <f t="shared" si="9"/>
        <v>156702.2</v>
      </c>
      <c r="F26" s="10">
        <f t="shared" si="9"/>
        <v>22612.2</v>
      </c>
      <c r="G26" s="10">
        <f t="shared" si="9"/>
        <v>2261214.4000000004</v>
      </c>
      <c r="H26" s="10">
        <f t="shared" si="9"/>
        <v>2081900</v>
      </c>
      <c r="I26" s="10">
        <f t="shared" si="9"/>
        <v>156702.2</v>
      </c>
      <c r="J26" s="10">
        <f t="shared" si="9"/>
        <v>22612.2</v>
      </c>
      <c r="K26" s="11">
        <f t="shared" si="1"/>
        <v>100</v>
      </c>
    </row>
    <row r="27" spans="1:11" ht="64.5" customHeight="1" outlineLevel="5">
      <c r="A27" s="58" t="s">
        <v>39</v>
      </c>
      <c r="B27" s="54" t="s">
        <v>424</v>
      </c>
      <c r="C27" s="55">
        <f>SUM(D27+E27+F27)</f>
        <v>2261214.4000000004</v>
      </c>
      <c r="D27" s="55">
        <v>2081900</v>
      </c>
      <c r="E27" s="55">
        <v>156702.2</v>
      </c>
      <c r="F27" s="56">
        <v>22612.2</v>
      </c>
      <c r="G27" s="55">
        <f>SUM(H27+I27+J27)</f>
        <v>2261214.4000000004</v>
      </c>
      <c r="H27" s="55">
        <v>2081900</v>
      </c>
      <c r="I27" s="55">
        <v>156702.2</v>
      </c>
      <c r="J27" s="56">
        <v>22612.2</v>
      </c>
      <c r="K27" s="57">
        <f t="shared" si="1"/>
        <v>100</v>
      </c>
    </row>
    <row r="28" spans="1:11" ht="31.5" outlineLevel="2">
      <c r="A28" s="8" t="s">
        <v>40</v>
      </c>
      <c r="B28" s="9" t="s">
        <v>41</v>
      </c>
      <c r="C28" s="10">
        <f aca="true" t="shared" si="10" ref="C28:J28">SUM(C29)</f>
        <v>7069906.06</v>
      </c>
      <c r="D28" s="10">
        <f t="shared" si="10"/>
        <v>0</v>
      </c>
      <c r="E28" s="10">
        <f t="shared" si="10"/>
        <v>1939880.44</v>
      </c>
      <c r="F28" s="10">
        <f t="shared" si="10"/>
        <v>5130025.62</v>
      </c>
      <c r="G28" s="10">
        <f t="shared" si="10"/>
        <v>5643395.33</v>
      </c>
      <c r="H28" s="10">
        <f t="shared" si="10"/>
        <v>0</v>
      </c>
      <c r="I28" s="10">
        <f t="shared" si="10"/>
        <v>788550.8999999999</v>
      </c>
      <c r="J28" s="10">
        <f t="shared" si="10"/>
        <v>4854844.43</v>
      </c>
      <c r="K28" s="11">
        <f t="shared" si="1"/>
        <v>79.82277673997837</v>
      </c>
    </row>
    <row r="29" spans="1:11" ht="28.5" customHeight="1" outlineLevel="4">
      <c r="A29" s="8" t="s">
        <v>42</v>
      </c>
      <c r="B29" s="9" t="s">
        <v>43</v>
      </c>
      <c r="C29" s="10">
        <f aca="true" t="shared" si="11" ref="C29:J29">SUM(C30:C34)</f>
        <v>7069906.06</v>
      </c>
      <c r="D29" s="10">
        <f t="shared" si="11"/>
        <v>0</v>
      </c>
      <c r="E29" s="10">
        <f t="shared" si="11"/>
        <v>1939880.44</v>
      </c>
      <c r="F29" s="10">
        <f t="shared" si="11"/>
        <v>5130025.62</v>
      </c>
      <c r="G29" s="10">
        <f t="shared" si="11"/>
        <v>5643395.33</v>
      </c>
      <c r="H29" s="10">
        <f t="shared" si="11"/>
        <v>0</v>
      </c>
      <c r="I29" s="10">
        <f t="shared" si="11"/>
        <v>788550.8999999999</v>
      </c>
      <c r="J29" s="10">
        <f t="shared" si="11"/>
        <v>4854844.43</v>
      </c>
      <c r="K29" s="11">
        <f t="shared" si="1"/>
        <v>79.82277673997837</v>
      </c>
    </row>
    <row r="30" spans="1:11" ht="47.25" outlineLevel="5">
      <c r="A30" s="12" t="s">
        <v>44</v>
      </c>
      <c r="B30" s="13" t="s">
        <v>45</v>
      </c>
      <c r="C30" s="14">
        <f>SUM(D30+E30+F30)</f>
        <v>4813489.9</v>
      </c>
      <c r="D30" s="14"/>
      <c r="E30" s="14"/>
      <c r="F30" s="15">
        <v>4813489.9</v>
      </c>
      <c r="G30" s="14">
        <f>SUM(H30+I30+J30)</f>
        <v>4768740.08</v>
      </c>
      <c r="H30" s="14"/>
      <c r="I30" s="14"/>
      <c r="J30" s="15">
        <v>4768740.08</v>
      </c>
      <c r="K30" s="16">
        <f t="shared" si="1"/>
        <v>99.07032483853347</v>
      </c>
    </row>
    <row r="31" spans="1:11" ht="111" customHeight="1" outlineLevel="5">
      <c r="A31" s="12" t="s">
        <v>46</v>
      </c>
      <c r="B31" s="13" t="s">
        <v>47</v>
      </c>
      <c r="C31" s="14">
        <f>SUM(D31+E31+F31)</f>
        <v>814858.44</v>
      </c>
      <c r="D31" s="14"/>
      <c r="E31" s="14">
        <v>814858.44</v>
      </c>
      <c r="F31" s="15"/>
      <c r="G31" s="14">
        <f>SUM(H31+I31+J31)</f>
        <v>177861.08</v>
      </c>
      <c r="H31" s="14"/>
      <c r="I31" s="14">
        <v>177861.08</v>
      </c>
      <c r="J31" s="15"/>
      <c r="K31" s="16">
        <f t="shared" si="1"/>
        <v>21.827236642477434</v>
      </c>
    </row>
    <row r="32" spans="1:11" ht="107.25" customHeight="1" outlineLevel="5">
      <c r="A32" s="12" t="s">
        <v>48</v>
      </c>
      <c r="B32" s="13" t="s">
        <v>49</v>
      </c>
      <c r="C32" s="14">
        <f>SUM(D32+E32+F32)</f>
        <v>1125022</v>
      </c>
      <c r="D32" s="14"/>
      <c r="E32" s="14">
        <v>1125022</v>
      </c>
      <c r="F32" s="15"/>
      <c r="G32" s="14">
        <f>SUM(H32+I32+J32)</f>
        <v>610689.82</v>
      </c>
      <c r="H32" s="14"/>
      <c r="I32" s="14">
        <v>610689.82</v>
      </c>
      <c r="J32" s="15"/>
      <c r="K32" s="16">
        <f t="shared" si="1"/>
        <v>54.28247803154071</v>
      </c>
    </row>
    <row r="33" spans="1:11" ht="95.25" customHeight="1" outlineLevel="5">
      <c r="A33" s="12" t="s">
        <v>50</v>
      </c>
      <c r="B33" s="13" t="s">
        <v>51</v>
      </c>
      <c r="C33" s="14">
        <f>SUM(D33+E33+F33)</f>
        <v>257323.72</v>
      </c>
      <c r="D33" s="14"/>
      <c r="E33" s="14"/>
      <c r="F33" s="15">
        <v>257323.72</v>
      </c>
      <c r="G33" s="14">
        <f>SUM(H33+I33+J33)</f>
        <v>54594.5</v>
      </c>
      <c r="H33" s="14"/>
      <c r="I33" s="14"/>
      <c r="J33" s="15">
        <v>54594.5</v>
      </c>
      <c r="K33" s="16">
        <f t="shared" si="1"/>
        <v>21.216271861762298</v>
      </c>
    </row>
    <row r="34" spans="1:11" ht="96" customHeight="1" outlineLevel="5">
      <c r="A34" s="12" t="s">
        <v>52</v>
      </c>
      <c r="B34" s="13" t="s">
        <v>53</v>
      </c>
      <c r="C34" s="14">
        <f>SUM(D34+E34+F34)</f>
        <v>59212</v>
      </c>
      <c r="D34" s="14"/>
      <c r="E34" s="14"/>
      <c r="F34" s="15">
        <v>59212</v>
      </c>
      <c r="G34" s="14">
        <f>SUM(H34+I34+J34)</f>
        <v>31509.85</v>
      </c>
      <c r="H34" s="14"/>
      <c r="I34" s="14"/>
      <c r="J34" s="15">
        <v>31509.85</v>
      </c>
      <c r="K34" s="16">
        <f t="shared" si="1"/>
        <v>53.215311085590756</v>
      </c>
    </row>
    <row r="35" spans="1:11" ht="31.5" outlineLevel="2">
      <c r="A35" s="8" t="s">
        <v>54</v>
      </c>
      <c r="B35" s="9" t="s">
        <v>55</v>
      </c>
      <c r="C35" s="10">
        <f aca="true" t="shared" si="12" ref="C35:J35">SUM(C36)</f>
        <v>956580</v>
      </c>
      <c r="D35" s="10">
        <f t="shared" si="12"/>
        <v>0</v>
      </c>
      <c r="E35" s="10">
        <f t="shared" si="12"/>
        <v>291930.43</v>
      </c>
      <c r="F35" s="10">
        <f t="shared" si="12"/>
        <v>664649.5700000001</v>
      </c>
      <c r="G35" s="10">
        <f t="shared" si="12"/>
        <v>953349.11</v>
      </c>
      <c r="H35" s="10">
        <f t="shared" si="12"/>
        <v>0</v>
      </c>
      <c r="I35" s="10">
        <f t="shared" si="12"/>
        <v>291930.43</v>
      </c>
      <c r="J35" s="10">
        <f t="shared" si="12"/>
        <v>661418.6799999999</v>
      </c>
      <c r="K35" s="11">
        <f t="shared" si="1"/>
        <v>99.66224570867047</v>
      </c>
    </row>
    <row r="36" spans="1:11" ht="31.5" outlineLevel="4">
      <c r="A36" s="8" t="s">
        <v>56</v>
      </c>
      <c r="B36" s="9" t="s">
        <v>57</v>
      </c>
      <c r="C36" s="10">
        <f aca="true" t="shared" si="13" ref="C36:J36">SUM(C37:C39)</f>
        <v>956580</v>
      </c>
      <c r="D36" s="10">
        <f t="shared" si="13"/>
        <v>0</v>
      </c>
      <c r="E36" s="10">
        <f t="shared" si="13"/>
        <v>291930.43</v>
      </c>
      <c r="F36" s="10">
        <f t="shared" si="13"/>
        <v>664649.5700000001</v>
      </c>
      <c r="G36" s="10">
        <f t="shared" si="13"/>
        <v>953349.11</v>
      </c>
      <c r="H36" s="10">
        <f t="shared" si="13"/>
        <v>0</v>
      </c>
      <c r="I36" s="10">
        <f t="shared" si="13"/>
        <v>291930.43</v>
      </c>
      <c r="J36" s="10">
        <f t="shared" si="13"/>
        <v>661418.6799999999</v>
      </c>
      <c r="K36" s="11">
        <f t="shared" si="1"/>
        <v>99.66224570867047</v>
      </c>
    </row>
    <row r="37" spans="1:11" ht="47.25" outlineLevel="5">
      <c r="A37" s="12" t="s">
        <v>58</v>
      </c>
      <c r="B37" s="13" t="s">
        <v>59</v>
      </c>
      <c r="C37" s="14">
        <f>SUM(D37+E37+F37)</f>
        <v>453000</v>
      </c>
      <c r="D37" s="14"/>
      <c r="E37" s="14"/>
      <c r="F37" s="15">
        <v>453000</v>
      </c>
      <c r="G37" s="14">
        <f>SUM(H37+I37+J37)</f>
        <v>449769.11</v>
      </c>
      <c r="H37" s="14"/>
      <c r="I37" s="14"/>
      <c r="J37" s="15">
        <v>449769.11</v>
      </c>
      <c r="K37" s="16">
        <f t="shared" si="1"/>
        <v>99.28677924944812</v>
      </c>
    </row>
    <row r="38" spans="1:11" ht="64.5" customHeight="1" outlineLevel="5">
      <c r="A38" s="12" t="s">
        <v>60</v>
      </c>
      <c r="B38" s="13" t="s">
        <v>61</v>
      </c>
      <c r="C38" s="14">
        <f>SUM(D38+E38+F38)</f>
        <v>0</v>
      </c>
      <c r="D38" s="14"/>
      <c r="E38" s="14"/>
      <c r="F38" s="15"/>
      <c r="G38" s="14">
        <f>SUM(H38+I38+J38)</f>
        <v>0</v>
      </c>
      <c r="H38" s="14"/>
      <c r="I38" s="14"/>
      <c r="J38" s="15"/>
      <c r="K38" s="16" t="e">
        <f t="shared" si="1"/>
        <v>#DIV/0!</v>
      </c>
    </row>
    <row r="39" spans="1:11" ht="63" outlineLevel="5">
      <c r="A39" s="12" t="s">
        <v>62</v>
      </c>
      <c r="B39" s="13" t="s">
        <v>63</v>
      </c>
      <c r="C39" s="14">
        <f>SUM(D39+E39+F39)</f>
        <v>503580</v>
      </c>
      <c r="D39" s="14"/>
      <c r="E39" s="14">
        <v>291930.43</v>
      </c>
      <c r="F39" s="15">
        <v>211649.57</v>
      </c>
      <c r="G39" s="14">
        <f>SUM(H39+I39+J39)</f>
        <v>503580</v>
      </c>
      <c r="H39" s="14"/>
      <c r="I39" s="14">
        <v>291930.43</v>
      </c>
      <c r="J39" s="15">
        <v>211649.57</v>
      </c>
      <c r="K39" s="16">
        <f t="shared" si="1"/>
        <v>100</v>
      </c>
    </row>
    <row r="40" spans="1:11" ht="78.75" outlineLevel="2">
      <c r="A40" s="8" t="s">
        <v>64</v>
      </c>
      <c r="B40" s="9" t="s">
        <v>65</v>
      </c>
      <c r="C40" s="10">
        <f aca="true" t="shared" si="14" ref="C40:J40">SUM(C41)</f>
        <v>2018249.78</v>
      </c>
      <c r="D40" s="10">
        <f t="shared" si="14"/>
        <v>0</v>
      </c>
      <c r="E40" s="10">
        <f t="shared" si="14"/>
        <v>0</v>
      </c>
      <c r="F40" s="10">
        <f t="shared" si="14"/>
        <v>2018249.78</v>
      </c>
      <c r="G40" s="10">
        <f t="shared" si="14"/>
        <v>2018120.78</v>
      </c>
      <c r="H40" s="10">
        <f t="shared" si="14"/>
        <v>0</v>
      </c>
      <c r="I40" s="10">
        <f t="shared" si="14"/>
        <v>0</v>
      </c>
      <c r="J40" s="10">
        <f t="shared" si="14"/>
        <v>2018120.78</v>
      </c>
      <c r="K40" s="11">
        <f t="shared" si="1"/>
        <v>99.99360832334638</v>
      </c>
    </row>
    <row r="41" spans="1:11" ht="63" outlineLevel="4">
      <c r="A41" s="8" t="s">
        <v>66</v>
      </c>
      <c r="B41" s="9" t="s">
        <v>67</v>
      </c>
      <c r="C41" s="10">
        <f aca="true" t="shared" si="15" ref="C41:J41">SUM(C42:C43)</f>
        <v>2018249.78</v>
      </c>
      <c r="D41" s="10">
        <f t="shared" si="15"/>
        <v>0</v>
      </c>
      <c r="E41" s="10">
        <f t="shared" si="15"/>
        <v>0</v>
      </c>
      <c r="F41" s="10">
        <f t="shared" si="15"/>
        <v>2018249.78</v>
      </c>
      <c r="G41" s="10">
        <f t="shared" si="15"/>
        <v>2018120.78</v>
      </c>
      <c r="H41" s="10">
        <f t="shared" si="15"/>
        <v>0</v>
      </c>
      <c r="I41" s="10">
        <f t="shared" si="15"/>
        <v>0</v>
      </c>
      <c r="J41" s="10">
        <f t="shared" si="15"/>
        <v>2018120.78</v>
      </c>
      <c r="K41" s="11">
        <f t="shared" si="1"/>
        <v>99.99360832334638</v>
      </c>
    </row>
    <row r="42" spans="1:11" ht="47.25" outlineLevel="5">
      <c r="A42" s="12" t="s">
        <v>68</v>
      </c>
      <c r="B42" s="13" t="s">
        <v>69</v>
      </c>
      <c r="C42" s="14">
        <f>SUM(D42+E42+F42)</f>
        <v>1039308</v>
      </c>
      <c r="D42" s="14"/>
      <c r="E42" s="14"/>
      <c r="F42" s="15">
        <v>1039308</v>
      </c>
      <c r="G42" s="14">
        <f>SUM(H42+I42+J42)</f>
        <v>1039179</v>
      </c>
      <c r="H42" s="14"/>
      <c r="I42" s="14"/>
      <c r="J42" s="15">
        <v>1039179</v>
      </c>
      <c r="K42" s="16">
        <f t="shared" si="1"/>
        <v>99.98758789502246</v>
      </c>
    </row>
    <row r="43" spans="1:11" ht="47.25" outlineLevel="5">
      <c r="A43" s="12" t="s">
        <v>70</v>
      </c>
      <c r="B43" s="13" t="s">
        <v>71</v>
      </c>
      <c r="C43" s="14">
        <f>SUM(D43+E43+F43)</f>
        <v>978941.78</v>
      </c>
      <c r="D43" s="14"/>
      <c r="E43" s="14"/>
      <c r="F43" s="15">
        <v>978941.78</v>
      </c>
      <c r="G43" s="14">
        <f>SUM(H43+I43+J43)</f>
        <v>978941.78</v>
      </c>
      <c r="H43" s="14"/>
      <c r="I43" s="14"/>
      <c r="J43" s="15">
        <v>978941.78</v>
      </c>
      <c r="K43" s="16">
        <f t="shared" si="1"/>
        <v>100</v>
      </c>
    </row>
    <row r="44" spans="1:11" ht="15.75" outlineLevel="2">
      <c r="A44" s="8" t="s">
        <v>72</v>
      </c>
      <c r="B44" s="9" t="s">
        <v>73</v>
      </c>
      <c r="C44" s="10">
        <f aca="true" t="shared" si="16" ref="C44:J44">SUM(C45)</f>
        <v>20863</v>
      </c>
      <c r="D44" s="10">
        <f t="shared" si="16"/>
        <v>0</v>
      </c>
      <c r="E44" s="10">
        <f t="shared" si="16"/>
        <v>0</v>
      </c>
      <c r="F44" s="10">
        <f t="shared" si="16"/>
        <v>20863</v>
      </c>
      <c r="G44" s="10">
        <f t="shared" si="16"/>
        <v>20863</v>
      </c>
      <c r="H44" s="10">
        <f t="shared" si="16"/>
        <v>0</v>
      </c>
      <c r="I44" s="10">
        <f t="shared" si="16"/>
        <v>0</v>
      </c>
      <c r="J44" s="10">
        <f t="shared" si="16"/>
        <v>20863</v>
      </c>
      <c r="K44" s="11">
        <f t="shared" si="1"/>
        <v>100</v>
      </c>
    </row>
    <row r="45" spans="1:11" ht="46.5" customHeight="1" outlineLevel="4">
      <c r="A45" s="8" t="s">
        <v>74</v>
      </c>
      <c r="B45" s="9" t="s">
        <v>75</v>
      </c>
      <c r="C45" s="10">
        <f>SUM(C46:C49)</f>
        <v>20863</v>
      </c>
      <c r="D45" s="10">
        <f aca="true" t="shared" si="17" ref="D45:J45">SUM(D46:D49)</f>
        <v>0</v>
      </c>
      <c r="E45" s="10">
        <f t="shared" si="17"/>
        <v>0</v>
      </c>
      <c r="F45" s="10">
        <f t="shared" si="17"/>
        <v>20863</v>
      </c>
      <c r="G45" s="10">
        <f t="shared" si="17"/>
        <v>20863</v>
      </c>
      <c r="H45" s="10">
        <f t="shared" si="17"/>
        <v>0</v>
      </c>
      <c r="I45" s="10">
        <f t="shared" si="17"/>
        <v>0</v>
      </c>
      <c r="J45" s="10">
        <f t="shared" si="17"/>
        <v>20863</v>
      </c>
      <c r="K45" s="11">
        <f t="shared" si="1"/>
        <v>100</v>
      </c>
    </row>
    <row r="46" spans="1:11" ht="46.5" customHeight="1" outlineLevel="4">
      <c r="A46" s="12" t="s">
        <v>449</v>
      </c>
      <c r="B46" s="17" t="s">
        <v>448</v>
      </c>
      <c r="C46" s="14">
        <f>SUM(D46+E46+F46)</f>
        <v>8000</v>
      </c>
      <c r="D46" s="10"/>
      <c r="E46" s="10"/>
      <c r="F46" s="14">
        <v>8000</v>
      </c>
      <c r="G46" s="14">
        <f>SUM(H46+I46+J46)</f>
        <v>8000</v>
      </c>
      <c r="H46" s="10"/>
      <c r="I46" s="10"/>
      <c r="J46" s="14">
        <v>8000</v>
      </c>
      <c r="K46" s="16">
        <f t="shared" si="1"/>
        <v>100</v>
      </c>
    </row>
    <row r="47" spans="1:11" ht="47.25" outlineLevel="5">
      <c r="A47" s="50" t="s">
        <v>417</v>
      </c>
      <c r="B47" s="17" t="s">
        <v>416</v>
      </c>
      <c r="C47" s="14">
        <f>SUM(D47+E47+F47)</f>
        <v>0</v>
      </c>
      <c r="D47" s="14"/>
      <c r="E47" s="14"/>
      <c r="F47" s="15"/>
      <c r="G47" s="14">
        <f>SUM(H47+I47+J47)</f>
        <v>0</v>
      </c>
      <c r="H47" s="14"/>
      <c r="I47" s="14"/>
      <c r="J47" s="15"/>
      <c r="K47" s="16" t="e">
        <f t="shared" si="1"/>
        <v>#DIV/0!</v>
      </c>
    </row>
    <row r="48" spans="1:11" ht="31.5" outlineLevel="5">
      <c r="A48" s="12" t="s">
        <v>76</v>
      </c>
      <c r="B48" s="13" t="s">
        <v>77</v>
      </c>
      <c r="C48" s="14">
        <f>SUM(D48+E48+F48)</f>
        <v>0</v>
      </c>
      <c r="D48" s="14"/>
      <c r="E48" s="14"/>
      <c r="F48" s="15"/>
      <c r="G48" s="14">
        <f>SUM(H48+I48+J48)</f>
        <v>0</v>
      </c>
      <c r="H48" s="14"/>
      <c r="I48" s="14"/>
      <c r="J48" s="15"/>
      <c r="K48" s="16" t="e">
        <f t="shared" si="1"/>
        <v>#DIV/0!</v>
      </c>
    </row>
    <row r="49" spans="1:11" ht="31.5" outlineLevel="5">
      <c r="A49" s="12" t="s">
        <v>78</v>
      </c>
      <c r="B49" s="13" t="s">
        <v>79</v>
      </c>
      <c r="C49" s="14">
        <f>SUM(D49+E49+F49)</f>
        <v>12863</v>
      </c>
      <c r="D49" s="14"/>
      <c r="E49" s="14"/>
      <c r="F49" s="15">
        <v>12863</v>
      </c>
      <c r="G49" s="14">
        <f>SUM(H49+I49+J49)</f>
        <v>12863</v>
      </c>
      <c r="H49" s="14"/>
      <c r="I49" s="14"/>
      <c r="J49" s="15">
        <v>12863</v>
      </c>
      <c r="K49" s="16">
        <f t="shared" si="1"/>
        <v>100</v>
      </c>
    </row>
    <row r="50" spans="1:11" ht="63" outlineLevel="2">
      <c r="A50" s="8" t="s">
        <v>80</v>
      </c>
      <c r="B50" s="9" t="s">
        <v>81</v>
      </c>
      <c r="C50" s="10">
        <f aca="true" t="shared" si="18" ref="C50:J50">SUM(C51)</f>
        <v>8326688.48</v>
      </c>
      <c r="D50" s="10">
        <f t="shared" si="18"/>
        <v>0</v>
      </c>
      <c r="E50" s="10">
        <f t="shared" si="18"/>
        <v>0</v>
      </c>
      <c r="F50" s="10">
        <f t="shared" si="18"/>
        <v>8326688.48</v>
      </c>
      <c r="G50" s="10">
        <f t="shared" si="18"/>
        <v>8308544.02</v>
      </c>
      <c r="H50" s="10">
        <f t="shared" si="18"/>
        <v>0</v>
      </c>
      <c r="I50" s="10">
        <f t="shared" si="18"/>
        <v>0</v>
      </c>
      <c r="J50" s="10">
        <f t="shared" si="18"/>
        <v>8308544.02</v>
      </c>
      <c r="K50" s="11">
        <f t="shared" si="1"/>
        <v>99.78209272457373</v>
      </c>
    </row>
    <row r="51" spans="1:11" ht="78.75" outlineLevel="4">
      <c r="A51" s="8" t="s">
        <v>82</v>
      </c>
      <c r="B51" s="9" t="s">
        <v>83</v>
      </c>
      <c r="C51" s="10">
        <f aca="true" t="shared" si="19" ref="C51:J51">SUM(C52:C53)</f>
        <v>8326688.48</v>
      </c>
      <c r="D51" s="10">
        <f t="shared" si="19"/>
        <v>0</v>
      </c>
      <c r="E51" s="10">
        <f t="shared" si="19"/>
        <v>0</v>
      </c>
      <c r="F51" s="10">
        <f t="shared" si="19"/>
        <v>8326688.48</v>
      </c>
      <c r="G51" s="10">
        <f t="shared" si="19"/>
        <v>8308544.02</v>
      </c>
      <c r="H51" s="10">
        <f t="shared" si="19"/>
        <v>0</v>
      </c>
      <c r="I51" s="10">
        <f t="shared" si="19"/>
        <v>0</v>
      </c>
      <c r="J51" s="10">
        <f t="shared" si="19"/>
        <v>8308544.02</v>
      </c>
      <c r="K51" s="11">
        <f t="shared" si="1"/>
        <v>99.78209272457373</v>
      </c>
    </row>
    <row r="52" spans="1:11" ht="47.25" outlineLevel="5">
      <c r="A52" s="12" t="s">
        <v>84</v>
      </c>
      <c r="B52" s="13" t="s">
        <v>85</v>
      </c>
      <c r="C52" s="14">
        <f>SUM(D52+E52+F52)</f>
        <v>1742766</v>
      </c>
      <c r="D52" s="14"/>
      <c r="E52" s="14"/>
      <c r="F52" s="15">
        <v>1742766</v>
      </c>
      <c r="G52" s="14">
        <f>SUM(H52+I52+J52)</f>
        <v>1742764.26</v>
      </c>
      <c r="H52" s="14"/>
      <c r="I52" s="14"/>
      <c r="J52" s="15">
        <v>1742764.26</v>
      </c>
      <c r="K52" s="16">
        <f t="shared" si="1"/>
        <v>99.99990015871322</v>
      </c>
    </row>
    <row r="53" spans="1:11" ht="63" outlineLevel="5">
      <c r="A53" s="12" t="s">
        <v>86</v>
      </c>
      <c r="B53" s="13" t="s">
        <v>87</v>
      </c>
      <c r="C53" s="14">
        <f>SUM(D53+E53+F53)</f>
        <v>6583922.48</v>
      </c>
      <c r="D53" s="14"/>
      <c r="E53" s="14"/>
      <c r="F53" s="15">
        <v>6583922.48</v>
      </c>
      <c r="G53" s="14">
        <f>SUM(H53+I53+J53)</f>
        <v>6565779.76</v>
      </c>
      <c r="H53" s="14"/>
      <c r="I53" s="14"/>
      <c r="J53" s="15">
        <v>6565779.76</v>
      </c>
      <c r="K53" s="16">
        <f t="shared" si="1"/>
        <v>99.72443903987156</v>
      </c>
    </row>
    <row r="54" spans="1:11" ht="63" customHeight="1" outlineLevel="2">
      <c r="A54" s="8" t="s">
        <v>88</v>
      </c>
      <c r="B54" s="9" t="s">
        <v>89</v>
      </c>
      <c r="C54" s="10">
        <f aca="true" t="shared" si="20" ref="C54:J55">SUM(C55)</f>
        <v>1689170</v>
      </c>
      <c r="D54" s="10">
        <f t="shared" si="20"/>
        <v>0</v>
      </c>
      <c r="E54" s="10">
        <f t="shared" si="20"/>
        <v>0</v>
      </c>
      <c r="F54" s="10">
        <f t="shared" si="20"/>
        <v>1689170</v>
      </c>
      <c r="G54" s="10">
        <f t="shared" si="20"/>
        <v>1689049.2</v>
      </c>
      <c r="H54" s="10">
        <f t="shared" si="20"/>
        <v>0</v>
      </c>
      <c r="I54" s="10">
        <f t="shared" si="20"/>
        <v>0</v>
      </c>
      <c r="J54" s="10">
        <f t="shared" si="20"/>
        <v>1689049.2</v>
      </c>
      <c r="K54" s="11">
        <f t="shared" si="1"/>
        <v>99.99284855875963</v>
      </c>
    </row>
    <row r="55" spans="1:11" ht="48" customHeight="1" outlineLevel="4">
      <c r="A55" s="8" t="s">
        <v>90</v>
      </c>
      <c r="B55" s="9" t="s">
        <v>91</v>
      </c>
      <c r="C55" s="10">
        <f t="shared" si="20"/>
        <v>1689170</v>
      </c>
      <c r="D55" s="10">
        <f t="shared" si="20"/>
        <v>0</v>
      </c>
      <c r="E55" s="10">
        <f t="shared" si="20"/>
        <v>0</v>
      </c>
      <c r="F55" s="10">
        <f t="shared" si="20"/>
        <v>1689170</v>
      </c>
      <c r="G55" s="10">
        <f t="shared" si="20"/>
        <v>1689049.2</v>
      </c>
      <c r="H55" s="10">
        <f t="shared" si="20"/>
        <v>0</v>
      </c>
      <c r="I55" s="10">
        <f t="shared" si="20"/>
        <v>0</v>
      </c>
      <c r="J55" s="10">
        <f t="shared" si="20"/>
        <v>1689049.2</v>
      </c>
      <c r="K55" s="11">
        <f t="shared" si="1"/>
        <v>99.99284855875963</v>
      </c>
    </row>
    <row r="56" spans="1:11" ht="19.5" customHeight="1" outlineLevel="5">
      <c r="A56" s="12" t="s">
        <v>92</v>
      </c>
      <c r="B56" s="13" t="s">
        <v>93</v>
      </c>
      <c r="C56" s="14">
        <f>SUM(D56+E56+F56)</f>
        <v>1689170</v>
      </c>
      <c r="D56" s="14"/>
      <c r="E56" s="14"/>
      <c r="F56" s="15">
        <v>1689170</v>
      </c>
      <c r="G56" s="14">
        <f>SUM(H56+I56+J56)</f>
        <v>1689049.2</v>
      </c>
      <c r="H56" s="14"/>
      <c r="I56" s="14"/>
      <c r="J56" s="15">
        <v>1689049.2</v>
      </c>
      <c r="K56" s="16">
        <f t="shared" si="1"/>
        <v>99.99284855875963</v>
      </c>
    </row>
    <row r="57" spans="1:11" ht="19.5" customHeight="1" outlineLevel="5">
      <c r="A57" s="8" t="s">
        <v>94</v>
      </c>
      <c r="B57" s="9" t="s">
        <v>95</v>
      </c>
      <c r="C57" s="10">
        <f aca="true" t="shared" si="21" ref="C57:J57">SUM(C58)</f>
        <v>177176</v>
      </c>
      <c r="D57" s="10">
        <f t="shared" si="21"/>
        <v>0</v>
      </c>
      <c r="E57" s="10">
        <f t="shared" si="21"/>
        <v>0</v>
      </c>
      <c r="F57" s="10">
        <f t="shared" si="21"/>
        <v>177176</v>
      </c>
      <c r="G57" s="10">
        <f t="shared" si="21"/>
        <v>160586</v>
      </c>
      <c r="H57" s="10">
        <f t="shared" si="21"/>
        <v>0</v>
      </c>
      <c r="I57" s="10">
        <f t="shared" si="21"/>
        <v>0</v>
      </c>
      <c r="J57" s="10">
        <f t="shared" si="21"/>
        <v>160586</v>
      </c>
      <c r="K57" s="11">
        <f t="shared" si="1"/>
        <v>90.63642931322526</v>
      </c>
    </row>
    <row r="58" spans="1:11" ht="33.75" customHeight="1" outlineLevel="5">
      <c r="A58" s="8" t="s">
        <v>96</v>
      </c>
      <c r="B58" s="9" t="s">
        <v>97</v>
      </c>
      <c r="C58" s="10">
        <f aca="true" t="shared" si="22" ref="C58:J58">SUM(C59:C59)</f>
        <v>177176</v>
      </c>
      <c r="D58" s="10">
        <f t="shared" si="22"/>
        <v>0</v>
      </c>
      <c r="E58" s="10">
        <f t="shared" si="22"/>
        <v>0</v>
      </c>
      <c r="F58" s="10">
        <f t="shared" si="22"/>
        <v>177176</v>
      </c>
      <c r="G58" s="10">
        <f t="shared" si="22"/>
        <v>160586</v>
      </c>
      <c r="H58" s="10">
        <f t="shared" si="22"/>
        <v>0</v>
      </c>
      <c r="I58" s="10">
        <f t="shared" si="22"/>
        <v>0</v>
      </c>
      <c r="J58" s="10">
        <f t="shared" si="22"/>
        <v>160586</v>
      </c>
      <c r="K58" s="11">
        <f t="shared" si="1"/>
        <v>90.63642931322526</v>
      </c>
    </row>
    <row r="59" spans="1:11" ht="32.25" customHeight="1" outlineLevel="5">
      <c r="A59" s="12" t="s">
        <v>98</v>
      </c>
      <c r="B59" s="13" t="s">
        <v>99</v>
      </c>
      <c r="C59" s="14">
        <f>SUM(D59+E59+F59)</f>
        <v>177176</v>
      </c>
      <c r="D59" s="14"/>
      <c r="E59" s="14"/>
      <c r="F59" s="15">
        <v>177176</v>
      </c>
      <c r="G59" s="14">
        <f>SUM(H59+I59+J59)</f>
        <v>160586</v>
      </c>
      <c r="H59" s="14"/>
      <c r="I59" s="14"/>
      <c r="J59" s="15">
        <v>160586</v>
      </c>
      <c r="K59" s="16">
        <f t="shared" si="1"/>
        <v>90.63642931322526</v>
      </c>
    </row>
    <row r="60" spans="1:11" ht="111.75" customHeight="1" outlineLevel="1">
      <c r="A60" s="8" t="s">
        <v>100</v>
      </c>
      <c r="B60" s="9" t="s">
        <v>101</v>
      </c>
      <c r="C60" s="10">
        <f aca="true" t="shared" si="23" ref="C60:J60">SUM(C61+C65+C69+C73)</f>
        <v>125177.66</v>
      </c>
      <c r="D60" s="10">
        <f t="shared" si="23"/>
        <v>0</v>
      </c>
      <c r="E60" s="10">
        <f t="shared" si="23"/>
        <v>0</v>
      </c>
      <c r="F60" s="10">
        <f t="shared" si="23"/>
        <v>125177.66</v>
      </c>
      <c r="G60" s="10">
        <f t="shared" si="23"/>
        <v>125177.66</v>
      </c>
      <c r="H60" s="10">
        <f t="shared" si="23"/>
        <v>0</v>
      </c>
      <c r="I60" s="10">
        <f t="shared" si="23"/>
        <v>0</v>
      </c>
      <c r="J60" s="10">
        <f t="shared" si="23"/>
        <v>125177.66</v>
      </c>
      <c r="K60" s="11">
        <f t="shared" si="1"/>
        <v>100</v>
      </c>
    </row>
    <row r="61" spans="1:11" ht="31.5" outlineLevel="2">
      <c r="A61" s="8" t="s">
        <v>102</v>
      </c>
      <c r="B61" s="9" t="s">
        <v>103</v>
      </c>
      <c r="C61" s="10">
        <f aca="true" t="shared" si="24" ref="C61:J61">SUM(C62)</f>
        <v>0</v>
      </c>
      <c r="D61" s="10">
        <f t="shared" si="24"/>
        <v>0</v>
      </c>
      <c r="E61" s="10">
        <f t="shared" si="24"/>
        <v>0</v>
      </c>
      <c r="F61" s="10">
        <f t="shared" si="24"/>
        <v>0</v>
      </c>
      <c r="G61" s="10">
        <f t="shared" si="24"/>
        <v>0</v>
      </c>
      <c r="H61" s="10">
        <f t="shared" si="24"/>
        <v>0</v>
      </c>
      <c r="I61" s="10">
        <f t="shared" si="24"/>
        <v>0</v>
      </c>
      <c r="J61" s="10">
        <f t="shared" si="24"/>
        <v>0</v>
      </c>
      <c r="K61" s="11" t="e">
        <f t="shared" si="1"/>
        <v>#DIV/0!</v>
      </c>
    </row>
    <row r="62" spans="1:11" ht="33" customHeight="1" outlineLevel="4">
      <c r="A62" s="8" t="s">
        <v>104</v>
      </c>
      <c r="B62" s="9" t="s">
        <v>105</v>
      </c>
      <c r="C62" s="10">
        <f aca="true" t="shared" si="25" ref="C62:J62">SUM(C63:C64)</f>
        <v>0</v>
      </c>
      <c r="D62" s="10">
        <f t="shared" si="25"/>
        <v>0</v>
      </c>
      <c r="E62" s="10">
        <f t="shared" si="25"/>
        <v>0</v>
      </c>
      <c r="F62" s="10">
        <f t="shared" si="25"/>
        <v>0</v>
      </c>
      <c r="G62" s="10">
        <f t="shared" si="25"/>
        <v>0</v>
      </c>
      <c r="H62" s="10">
        <f t="shared" si="25"/>
        <v>0</v>
      </c>
      <c r="I62" s="10">
        <f t="shared" si="25"/>
        <v>0</v>
      </c>
      <c r="J62" s="10">
        <f t="shared" si="25"/>
        <v>0</v>
      </c>
      <c r="K62" s="11" t="e">
        <f t="shared" si="1"/>
        <v>#DIV/0!</v>
      </c>
    </row>
    <row r="63" spans="1:11" ht="94.5" outlineLevel="5">
      <c r="A63" s="12" t="s">
        <v>106</v>
      </c>
      <c r="B63" s="13" t="s">
        <v>107</v>
      </c>
      <c r="C63" s="14">
        <f>SUM(D63+E63+F63)</f>
        <v>0</v>
      </c>
      <c r="D63" s="14"/>
      <c r="E63" s="14"/>
      <c r="F63" s="23"/>
      <c r="G63" s="14">
        <f>SUM(H63+I63+J63)</f>
        <v>0</v>
      </c>
      <c r="H63" s="14"/>
      <c r="I63" s="14"/>
      <c r="J63" s="15"/>
      <c r="K63" s="16" t="e">
        <f t="shared" si="1"/>
        <v>#DIV/0!</v>
      </c>
    </row>
    <row r="64" spans="1:11" ht="48" customHeight="1" outlineLevel="5">
      <c r="A64" s="12" t="s">
        <v>108</v>
      </c>
      <c r="B64" s="13" t="s">
        <v>109</v>
      </c>
      <c r="C64" s="14">
        <f>SUM(D64+E64+F64)</f>
        <v>0</v>
      </c>
      <c r="D64" s="14"/>
      <c r="E64" s="14"/>
      <c r="F64" s="23"/>
      <c r="G64" s="14">
        <f>SUM(H64+I64+J64)</f>
        <v>0</v>
      </c>
      <c r="H64" s="14"/>
      <c r="I64" s="14"/>
      <c r="J64" s="15"/>
      <c r="K64" s="16" t="e">
        <f t="shared" si="1"/>
        <v>#DIV/0!</v>
      </c>
    </row>
    <row r="65" spans="1:11" ht="47.25" outlineLevel="2">
      <c r="A65" s="8" t="s">
        <v>110</v>
      </c>
      <c r="B65" s="9" t="s">
        <v>111</v>
      </c>
      <c r="C65" s="10">
        <f aca="true" t="shared" si="26" ref="C65:J65">SUM(C66)</f>
        <v>0</v>
      </c>
      <c r="D65" s="10">
        <f t="shared" si="26"/>
        <v>0</v>
      </c>
      <c r="E65" s="10">
        <f t="shared" si="26"/>
        <v>0</v>
      </c>
      <c r="F65" s="10">
        <f t="shared" si="26"/>
        <v>0</v>
      </c>
      <c r="G65" s="10">
        <f t="shared" si="26"/>
        <v>0</v>
      </c>
      <c r="H65" s="10">
        <f t="shared" si="26"/>
        <v>0</v>
      </c>
      <c r="I65" s="10">
        <f t="shared" si="26"/>
        <v>0</v>
      </c>
      <c r="J65" s="10">
        <f t="shared" si="26"/>
        <v>0</v>
      </c>
      <c r="K65" s="11" t="e">
        <f t="shared" si="1"/>
        <v>#DIV/0!</v>
      </c>
    </row>
    <row r="66" spans="1:11" ht="47.25" outlineLevel="4">
      <c r="A66" s="8" t="s">
        <v>112</v>
      </c>
      <c r="B66" s="9" t="s">
        <v>113</v>
      </c>
      <c r="C66" s="10">
        <f aca="true" t="shared" si="27" ref="C66:J66">SUM(C67:C68)</f>
        <v>0</v>
      </c>
      <c r="D66" s="10">
        <f t="shared" si="27"/>
        <v>0</v>
      </c>
      <c r="E66" s="10">
        <f t="shared" si="27"/>
        <v>0</v>
      </c>
      <c r="F66" s="10">
        <f t="shared" si="27"/>
        <v>0</v>
      </c>
      <c r="G66" s="10">
        <f t="shared" si="27"/>
        <v>0</v>
      </c>
      <c r="H66" s="10">
        <f t="shared" si="27"/>
        <v>0</v>
      </c>
      <c r="I66" s="10">
        <f t="shared" si="27"/>
        <v>0</v>
      </c>
      <c r="J66" s="10">
        <f t="shared" si="27"/>
        <v>0</v>
      </c>
      <c r="K66" s="11" t="e">
        <f t="shared" si="1"/>
        <v>#DIV/0!</v>
      </c>
    </row>
    <row r="67" spans="1:11" ht="111.75" customHeight="1" outlineLevel="5">
      <c r="A67" s="12" t="s">
        <v>114</v>
      </c>
      <c r="B67" s="13" t="s">
        <v>115</v>
      </c>
      <c r="C67" s="14">
        <f>SUM(D67+E67+F67)</f>
        <v>0</v>
      </c>
      <c r="D67" s="14"/>
      <c r="E67" s="14"/>
      <c r="F67" s="23"/>
      <c r="G67" s="14">
        <f>SUM(H67+I67+J67)</f>
        <v>0</v>
      </c>
      <c r="H67" s="14"/>
      <c r="I67" s="14"/>
      <c r="J67" s="15"/>
      <c r="K67" s="16" t="e">
        <f t="shared" si="1"/>
        <v>#DIV/0!</v>
      </c>
    </row>
    <row r="68" spans="1:11" ht="129.75" customHeight="1" outlineLevel="5">
      <c r="A68" s="12" t="s">
        <v>116</v>
      </c>
      <c r="B68" s="13" t="s">
        <v>117</v>
      </c>
      <c r="C68" s="14">
        <f>SUM(D68+E68+F68)</f>
        <v>0</v>
      </c>
      <c r="D68" s="14"/>
      <c r="E68" s="14"/>
      <c r="F68" s="23"/>
      <c r="G68" s="14">
        <f>SUM(H68+I68+J68)</f>
        <v>0</v>
      </c>
      <c r="H68" s="14"/>
      <c r="I68" s="14"/>
      <c r="J68" s="15"/>
      <c r="K68" s="16" t="e">
        <f t="shared" si="1"/>
        <v>#DIV/0!</v>
      </c>
    </row>
    <row r="69" spans="1:11" ht="30.75" customHeight="1" outlineLevel="2">
      <c r="A69" s="8" t="s">
        <v>118</v>
      </c>
      <c r="B69" s="9" t="s">
        <v>119</v>
      </c>
      <c r="C69" s="10">
        <f aca="true" t="shared" si="28" ref="C69:J69">SUM(C70)</f>
        <v>84688.16</v>
      </c>
      <c r="D69" s="10">
        <f t="shared" si="28"/>
        <v>0</v>
      </c>
      <c r="E69" s="10">
        <f t="shared" si="28"/>
        <v>0</v>
      </c>
      <c r="F69" s="10">
        <f t="shared" si="28"/>
        <v>84688.16</v>
      </c>
      <c r="G69" s="10">
        <f t="shared" si="28"/>
        <v>84688.16</v>
      </c>
      <c r="H69" s="10">
        <f t="shared" si="28"/>
        <v>0</v>
      </c>
      <c r="I69" s="10">
        <f t="shared" si="28"/>
        <v>0</v>
      </c>
      <c r="J69" s="10">
        <f t="shared" si="28"/>
        <v>84688.16</v>
      </c>
      <c r="K69" s="11">
        <f t="shared" si="1"/>
        <v>100</v>
      </c>
    </row>
    <row r="70" spans="1:11" ht="63" outlineLevel="4">
      <c r="A70" s="8" t="s">
        <v>120</v>
      </c>
      <c r="B70" s="9" t="s">
        <v>121</v>
      </c>
      <c r="C70" s="10">
        <f aca="true" t="shared" si="29" ref="C70:J70">SUM(C71:C72)</f>
        <v>84688.16</v>
      </c>
      <c r="D70" s="10">
        <f t="shared" si="29"/>
        <v>0</v>
      </c>
      <c r="E70" s="10">
        <f t="shared" si="29"/>
        <v>0</v>
      </c>
      <c r="F70" s="10">
        <f t="shared" si="29"/>
        <v>84688.16</v>
      </c>
      <c r="G70" s="10">
        <f t="shared" si="29"/>
        <v>84688.16</v>
      </c>
      <c r="H70" s="10">
        <f t="shared" si="29"/>
        <v>0</v>
      </c>
      <c r="I70" s="10">
        <f t="shared" si="29"/>
        <v>0</v>
      </c>
      <c r="J70" s="10">
        <f t="shared" si="29"/>
        <v>84688.16</v>
      </c>
      <c r="K70" s="11">
        <f t="shared" si="1"/>
        <v>100</v>
      </c>
    </row>
    <row r="71" spans="1:11" ht="31.5" outlineLevel="4">
      <c r="A71" s="12" t="s">
        <v>122</v>
      </c>
      <c r="B71" s="17" t="s">
        <v>123</v>
      </c>
      <c r="C71" s="14">
        <f>SUM(D71+E71+F71)</f>
        <v>65988.16</v>
      </c>
      <c r="D71" s="14"/>
      <c r="E71" s="14"/>
      <c r="F71" s="24">
        <v>65988.16</v>
      </c>
      <c r="G71" s="14">
        <f>SUM(H71+I71+J71)</f>
        <v>65988.16</v>
      </c>
      <c r="H71" s="14"/>
      <c r="I71" s="14"/>
      <c r="J71" s="14">
        <v>65988.16</v>
      </c>
      <c r="K71" s="16">
        <f t="shared" si="1"/>
        <v>100</v>
      </c>
    </row>
    <row r="72" spans="1:11" ht="78.75" outlineLevel="5">
      <c r="A72" s="12" t="s">
        <v>451</v>
      </c>
      <c r="B72" s="17" t="s">
        <v>450</v>
      </c>
      <c r="C72" s="14">
        <f>SUM(D72+E72+F72)</f>
        <v>18700</v>
      </c>
      <c r="D72" s="14"/>
      <c r="E72" s="14"/>
      <c r="F72" s="23">
        <v>18700</v>
      </c>
      <c r="G72" s="14">
        <f>SUM(H72+I72+J72)</f>
        <v>18700</v>
      </c>
      <c r="H72" s="14"/>
      <c r="I72" s="14"/>
      <c r="J72" s="14">
        <v>18700</v>
      </c>
      <c r="K72" s="16">
        <f t="shared" si="1"/>
        <v>100</v>
      </c>
    </row>
    <row r="73" spans="1:11" ht="31.5" outlineLevel="2">
      <c r="A73" s="8" t="s">
        <v>124</v>
      </c>
      <c r="B73" s="9" t="s">
        <v>125</v>
      </c>
      <c r="C73" s="10">
        <f aca="true" t="shared" si="30" ref="C73:J73">SUM(C74)</f>
        <v>40489.5</v>
      </c>
      <c r="D73" s="10">
        <f t="shared" si="30"/>
        <v>0</v>
      </c>
      <c r="E73" s="10">
        <f t="shared" si="30"/>
        <v>0</v>
      </c>
      <c r="F73" s="10">
        <f t="shared" si="30"/>
        <v>40489.5</v>
      </c>
      <c r="G73" s="10">
        <f t="shared" si="30"/>
        <v>40489.5</v>
      </c>
      <c r="H73" s="10">
        <f t="shared" si="30"/>
        <v>0</v>
      </c>
      <c r="I73" s="10">
        <f t="shared" si="30"/>
        <v>0</v>
      </c>
      <c r="J73" s="10">
        <f t="shared" si="30"/>
        <v>40489.5</v>
      </c>
      <c r="K73" s="11">
        <f t="shared" si="1"/>
        <v>100</v>
      </c>
    </row>
    <row r="74" spans="1:11" ht="31.5" outlineLevel="4">
      <c r="A74" s="8" t="s">
        <v>126</v>
      </c>
      <c r="B74" s="9" t="s">
        <v>127</v>
      </c>
      <c r="C74" s="10">
        <f aca="true" t="shared" si="31" ref="C74:J74">SUM(C75:C75)</f>
        <v>40489.5</v>
      </c>
      <c r="D74" s="10">
        <f t="shared" si="31"/>
        <v>0</v>
      </c>
      <c r="E74" s="10">
        <f t="shared" si="31"/>
        <v>0</v>
      </c>
      <c r="F74" s="10">
        <f t="shared" si="31"/>
        <v>40489.5</v>
      </c>
      <c r="G74" s="10">
        <f t="shared" si="31"/>
        <v>40489.5</v>
      </c>
      <c r="H74" s="10">
        <f t="shared" si="31"/>
        <v>0</v>
      </c>
      <c r="I74" s="10">
        <f t="shared" si="31"/>
        <v>0</v>
      </c>
      <c r="J74" s="10">
        <f t="shared" si="31"/>
        <v>40489.5</v>
      </c>
      <c r="K74" s="11">
        <f t="shared" si="1"/>
        <v>100</v>
      </c>
    </row>
    <row r="75" spans="1:11" ht="31.5" outlineLevel="5">
      <c r="A75" s="12" t="s">
        <v>128</v>
      </c>
      <c r="B75" s="13" t="s">
        <v>129</v>
      </c>
      <c r="C75" s="14">
        <f>SUM(D75+E75+F75)</f>
        <v>40489.5</v>
      </c>
      <c r="D75" s="14"/>
      <c r="E75" s="14"/>
      <c r="F75" s="23">
        <v>40489.5</v>
      </c>
      <c r="G75" s="14">
        <f>SUM(H75+I75+J75)</f>
        <v>40489.5</v>
      </c>
      <c r="H75" s="14"/>
      <c r="I75" s="14"/>
      <c r="J75" s="14">
        <v>40489.5</v>
      </c>
      <c r="K75" s="16">
        <f t="shared" si="1"/>
        <v>100</v>
      </c>
    </row>
    <row r="76" spans="1:11" ht="78.75" outlineLevel="1">
      <c r="A76" s="8" t="s">
        <v>130</v>
      </c>
      <c r="B76" s="9" t="s">
        <v>131</v>
      </c>
      <c r="C76" s="10">
        <f aca="true" t="shared" si="32" ref="C76:J77">SUM(C77)</f>
        <v>75000</v>
      </c>
      <c r="D76" s="10">
        <f t="shared" si="32"/>
        <v>0</v>
      </c>
      <c r="E76" s="10">
        <f t="shared" si="32"/>
        <v>0</v>
      </c>
      <c r="F76" s="10">
        <f t="shared" si="32"/>
        <v>75000</v>
      </c>
      <c r="G76" s="10">
        <f t="shared" si="32"/>
        <v>74545</v>
      </c>
      <c r="H76" s="10">
        <f t="shared" si="32"/>
        <v>0</v>
      </c>
      <c r="I76" s="10">
        <f t="shared" si="32"/>
        <v>0</v>
      </c>
      <c r="J76" s="10">
        <f t="shared" si="32"/>
        <v>74545</v>
      </c>
      <c r="K76" s="11">
        <f t="shared" si="1"/>
        <v>99.39333333333333</v>
      </c>
    </row>
    <row r="77" spans="1:11" ht="47.25" outlineLevel="2">
      <c r="A77" s="8" t="s">
        <v>132</v>
      </c>
      <c r="B77" s="9" t="s">
        <v>133</v>
      </c>
      <c r="C77" s="10">
        <f t="shared" si="32"/>
        <v>75000</v>
      </c>
      <c r="D77" s="10">
        <f t="shared" si="32"/>
        <v>0</v>
      </c>
      <c r="E77" s="10">
        <f t="shared" si="32"/>
        <v>0</v>
      </c>
      <c r="F77" s="10">
        <f t="shared" si="32"/>
        <v>75000</v>
      </c>
      <c r="G77" s="10">
        <f t="shared" si="32"/>
        <v>74545</v>
      </c>
      <c r="H77" s="10">
        <f t="shared" si="32"/>
        <v>0</v>
      </c>
      <c r="I77" s="10">
        <f t="shared" si="32"/>
        <v>0</v>
      </c>
      <c r="J77" s="10">
        <f t="shared" si="32"/>
        <v>74545</v>
      </c>
      <c r="K77" s="11">
        <f t="shared" si="1"/>
        <v>99.39333333333333</v>
      </c>
    </row>
    <row r="78" spans="1:11" ht="47.25" outlineLevel="4">
      <c r="A78" s="8" t="s">
        <v>134</v>
      </c>
      <c r="B78" s="9" t="s">
        <v>135</v>
      </c>
      <c r="C78" s="10">
        <f aca="true" t="shared" si="33" ref="C78:J78">SUM(C79:C79)</f>
        <v>75000</v>
      </c>
      <c r="D78" s="10">
        <f t="shared" si="33"/>
        <v>0</v>
      </c>
      <c r="E78" s="10">
        <f t="shared" si="33"/>
        <v>0</v>
      </c>
      <c r="F78" s="10">
        <f t="shared" si="33"/>
        <v>75000</v>
      </c>
      <c r="G78" s="10">
        <f t="shared" si="33"/>
        <v>74545</v>
      </c>
      <c r="H78" s="10">
        <f t="shared" si="33"/>
        <v>0</v>
      </c>
      <c r="I78" s="10">
        <f t="shared" si="33"/>
        <v>0</v>
      </c>
      <c r="J78" s="10">
        <f t="shared" si="33"/>
        <v>74545</v>
      </c>
      <c r="K78" s="16">
        <f t="shared" si="1"/>
        <v>99.39333333333333</v>
      </c>
    </row>
    <row r="79" spans="1:11" ht="31.5" outlineLevel="5">
      <c r="A79" s="12" t="s">
        <v>136</v>
      </c>
      <c r="B79" s="13" t="s">
        <v>137</v>
      </c>
      <c r="C79" s="14">
        <f>SUM(D79+E79+F79)</f>
        <v>75000</v>
      </c>
      <c r="D79" s="14"/>
      <c r="E79" s="14"/>
      <c r="F79" s="15">
        <v>75000</v>
      </c>
      <c r="G79" s="14">
        <f>SUM(H79+I79+J79)</f>
        <v>74545</v>
      </c>
      <c r="H79" s="14"/>
      <c r="I79" s="14"/>
      <c r="J79" s="15">
        <v>74545</v>
      </c>
      <c r="K79" s="16">
        <f t="shared" si="1"/>
        <v>99.39333333333333</v>
      </c>
    </row>
    <row r="80" spans="1:11" ht="63" outlineLevel="1">
      <c r="A80" s="8" t="s">
        <v>138</v>
      </c>
      <c r="B80" s="9" t="s">
        <v>139</v>
      </c>
      <c r="C80" s="10">
        <f aca="true" t="shared" si="34" ref="C80:J80">SUM(C81+C84+C87+C90+C94)</f>
        <v>464256.52999999997</v>
      </c>
      <c r="D80" s="10">
        <f t="shared" si="34"/>
        <v>0</v>
      </c>
      <c r="E80" s="10">
        <f t="shared" si="34"/>
        <v>100715.51</v>
      </c>
      <c r="F80" s="10">
        <f t="shared" si="34"/>
        <v>363541.02</v>
      </c>
      <c r="G80" s="10">
        <f t="shared" si="34"/>
        <v>373898.02</v>
      </c>
      <c r="H80" s="10">
        <f t="shared" si="34"/>
        <v>0</v>
      </c>
      <c r="I80" s="10">
        <f t="shared" si="34"/>
        <v>26625</v>
      </c>
      <c r="J80" s="10">
        <f t="shared" si="34"/>
        <v>347273.02</v>
      </c>
      <c r="K80" s="11">
        <f t="shared" si="1"/>
        <v>80.53694365914467</v>
      </c>
    </row>
    <row r="81" spans="1:11" ht="47.25" outlineLevel="2">
      <c r="A81" s="8" t="s">
        <v>140</v>
      </c>
      <c r="B81" s="9" t="s">
        <v>141</v>
      </c>
      <c r="C81" s="10">
        <f aca="true" t="shared" si="35" ref="C81:J82">SUM(C82)</f>
        <v>30519.51</v>
      </c>
      <c r="D81" s="10">
        <f t="shared" si="35"/>
        <v>0</v>
      </c>
      <c r="E81" s="10">
        <f t="shared" si="35"/>
        <v>30519.51</v>
      </c>
      <c r="F81" s="10">
        <f t="shared" si="35"/>
        <v>0</v>
      </c>
      <c r="G81" s="10">
        <f t="shared" si="35"/>
        <v>26625</v>
      </c>
      <c r="H81" s="10">
        <f t="shared" si="35"/>
        <v>0</v>
      </c>
      <c r="I81" s="10">
        <f t="shared" si="35"/>
        <v>26625</v>
      </c>
      <c r="J81" s="10">
        <f t="shared" si="35"/>
        <v>0</v>
      </c>
      <c r="K81" s="11">
        <f t="shared" si="1"/>
        <v>87.23927743269797</v>
      </c>
    </row>
    <row r="82" spans="1:11" ht="63" outlineLevel="4">
      <c r="A82" s="8" t="s">
        <v>142</v>
      </c>
      <c r="B82" s="9" t="s">
        <v>143</v>
      </c>
      <c r="C82" s="10">
        <f t="shared" si="35"/>
        <v>30519.51</v>
      </c>
      <c r="D82" s="10">
        <f t="shared" si="35"/>
        <v>0</v>
      </c>
      <c r="E82" s="10">
        <f t="shared" si="35"/>
        <v>30519.51</v>
      </c>
      <c r="F82" s="10">
        <f t="shared" si="35"/>
        <v>0</v>
      </c>
      <c r="G82" s="10">
        <f t="shared" si="35"/>
        <v>26625</v>
      </c>
      <c r="H82" s="10">
        <f t="shared" si="35"/>
        <v>0</v>
      </c>
      <c r="I82" s="10">
        <f t="shared" si="35"/>
        <v>26625</v>
      </c>
      <c r="J82" s="10">
        <f t="shared" si="35"/>
        <v>0</v>
      </c>
      <c r="K82" s="11">
        <f t="shared" si="1"/>
        <v>87.23927743269797</v>
      </c>
    </row>
    <row r="83" spans="1:11" ht="159" customHeight="1" outlineLevel="5">
      <c r="A83" s="12" t="s">
        <v>144</v>
      </c>
      <c r="B83" s="13" t="s">
        <v>145</v>
      </c>
      <c r="C83" s="14">
        <f>SUM(D83+E83+F83)</f>
        <v>30519.51</v>
      </c>
      <c r="D83" s="14"/>
      <c r="E83" s="14">
        <v>30519.51</v>
      </c>
      <c r="F83" s="15"/>
      <c r="G83" s="14">
        <f>SUM(H83+I83+J83)</f>
        <v>26625</v>
      </c>
      <c r="H83" s="14"/>
      <c r="I83" s="14">
        <v>26625</v>
      </c>
      <c r="J83" s="15"/>
      <c r="K83" s="16">
        <f t="shared" si="1"/>
        <v>87.23927743269797</v>
      </c>
    </row>
    <row r="84" spans="1:11" ht="48" customHeight="1" outlineLevel="2">
      <c r="A84" s="8" t="s">
        <v>146</v>
      </c>
      <c r="B84" s="9" t="s">
        <v>147</v>
      </c>
      <c r="C84" s="10">
        <f aca="true" t="shared" si="36" ref="C84:J85">SUM(C85)</f>
        <v>70196</v>
      </c>
      <c r="D84" s="10">
        <f t="shared" si="36"/>
        <v>0</v>
      </c>
      <c r="E84" s="10">
        <f t="shared" si="36"/>
        <v>70196</v>
      </c>
      <c r="F84" s="10">
        <f t="shared" si="36"/>
        <v>0</v>
      </c>
      <c r="G84" s="10">
        <f t="shared" si="36"/>
        <v>0</v>
      </c>
      <c r="H84" s="10">
        <f t="shared" si="36"/>
        <v>0</v>
      </c>
      <c r="I84" s="10">
        <f t="shared" si="36"/>
        <v>0</v>
      </c>
      <c r="J84" s="10">
        <f t="shared" si="36"/>
        <v>0</v>
      </c>
      <c r="K84" s="11">
        <f t="shared" si="1"/>
        <v>0</v>
      </c>
    </row>
    <row r="85" spans="1:11" ht="63" outlineLevel="4">
      <c r="A85" s="8" t="s">
        <v>148</v>
      </c>
      <c r="B85" s="9" t="s">
        <v>149</v>
      </c>
      <c r="C85" s="10">
        <f t="shared" si="36"/>
        <v>70196</v>
      </c>
      <c r="D85" s="10">
        <f t="shared" si="36"/>
        <v>0</v>
      </c>
      <c r="E85" s="10">
        <f t="shared" si="36"/>
        <v>70196</v>
      </c>
      <c r="F85" s="10">
        <f t="shared" si="36"/>
        <v>0</v>
      </c>
      <c r="G85" s="10">
        <f t="shared" si="36"/>
        <v>0</v>
      </c>
      <c r="H85" s="10">
        <f t="shared" si="36"/>
        <v>0</v>
      </c>
      <c r="I85" s="10">
        <f t="shared" si="36"/>
        <v>0</v>
      </c>
      <c r="J85" s="10">
        <f t="shared" si="36"/>
        <v>0</v>
      </c>
      <c r="K85" s="11">
        <f t="shared" si="1"/>
        <v>0</v>
      </c>
    </row>
    <row r="86" spans="1:11" ht="156.75" customHeight="1" outlineLevel="5">
      <c r="A86" s="12" t="s">
        <v>150</v>
      </c>
      <c r="B86" s="13" t="s">
        <v>151</v>
      </c>
      <c r="C86" s="14">
        <f>SUM(D86+E86+F86)</f>
        <v>70196</v>
      </c>
      <c r="D86" s="14"/>
      <c r="E86" s="14">
        <v>70196</v>
      </c>
      <c r="F86" s="15"/>
      <c r="G86" s="14">
        <f>SUM(H86+I86+J86)</f>
        <v>0</v>
      </c>
      <c r="H86" s="14"/>
      <c r="I86" s="14"/>
      <c r="J86" s="15"/>
      <c r="K86" s="16">
        <f t="shared" si="1"/>
        <v>0</v>
      </c>
    </row>
    <row r="87" spans="1:11" ht="33.75" customHeight="1" outlineLevel="2">
      <c r="A87" s="8" t="s">
        <v>152</v>
      </c>
      <c r="B87" s="9" t="s">
        <v>153</v>
      </c>
      <c r="C87" s="10">
        <f aca="true" t="shared" si="37" ref="C87:J88">SUM(C88)</f>
        <v>253541.02</v>
      </c>
      <c r="D87" s="10">
        <f t="shared" si="37"/>
        <v>0</v>
      </c>
      <c r="E87" s="10">
        <f t="shared" si="37"/>
        <v>0</v>
      </c>
      <c r="F87" s="10">
        <f t="shared" si="37"/>
        <v>253541.02</v>
      </c>
      <c r="G87" s="10">
        <f t="shared" si="37"/>
        <v>237273.02</v>
      </c>
      <c r="H87" s="10">
        <f t="shared" si="37"/>
        <v>0</v>
      </c>
      <c r="I87" s="10">
        <f t="shared" si="37"/>
        <v>0</v>
      </c>
      <c r="J87" s="10">
        <f t="shared" si="37"/>
        <v>237273.02</v>
      </c>
      <c r="K87" s="11">
        <f t="shared" si="1"/>
        <v>93.58368125205145</v>
      </c>
    </row>
    <row r="88" spans="1:11" ht="48.75" customHeight="1" outlineLevel="4">
      <c r="A88" s="8" t="s">
        <v>154</v>
      </c>
      <c r="B88" s="9" t="s">
        <v>155</v>
      </c>
      <c r="C88" s="10">
        <f t="shared" si="37"/>
        <v>253541.02</v>
      </c>
      <c r="D88" s="10">
        <f t="shared" si="37"/>
        <v>0</v>
      </c>
      <c r="E88" s="10">
        <f t="shared" si="37"/>
        <v>0</v>
      </c>
      <c r="F88" s="10">
        <f t="shared" si="37"/>
        <v>253541.02</v>
      </c>
      <c r="G88" s="10">
        <f t="shared" si="37"/>
        <v>237273.02</v>
      </c>
      <c r="H88" s="10">
        <f t="shared" si="37"/>
        <v>0</v>
      </c>
      <c r="I88" s="10">
        <f t="shared" si="37"/>
        <v>0</v>
      </c>
      <c r="J88" s="10">
        <f t="shared" si="37"/>
        <v>237273.02</v>
      </c>
      <c r="K88" s="11">
        <f t="shared" si="1"/>
        <v>93.58368125205145</v>
      </c>
    </row>
    <row r="89" spans="1:11" ht="47.25" outlineLevel="5">
      <c r="A89" s="12" t="s">
        <v>156</v>
      </c>
      <c r="B89" s="13" t="s">
        <v>157</v>
      </c>
      <c r="C89" s="14">
        <f>SUM(D89+E89+F89)</f>
        <v>253541.02</v>
      </c>
      <c r="D89" s="14"/>
      <c r="E89" s="14"/>
      <c r="F89" s="15">
        <v>253541.02</v>
      </c>
      <c r="G89" s="14">
        <f>SUM(H89+I89+J89)</f>
        <v>237273.02</v>
      </c>
      <c r="H89" s="14"/>
      <c r="I89" s="14"/>
      <c r="J89" s="15">
        <v>237273.02</v>
      </c>
      <c r="K89" s="16">
        <f t="shared" si="1"/>
        <v>93.58368125205145</v>
      </c>
    </row>
    <row r="90" spans="1:11" ht="31.5" outlineLevel="2">
      <c r="A90" s="8" t="s">
        <v>158</v>
      </c>
      <c r="B90" s="9" t="s">
        <v>159</v>
      </c>
      <c r="C90" s="10">
        <f aca="true" t="shared" si="38" ref="C90:J90">SUM(C91)</f>
        <v>102000</v>
      </c>
      <c r="D90" s="10">
        <f t="shared" si="38"/>
        <v>0</v>
      </c>
      <c r="E90" s="10">
        <f t="shared" si="38"/>
        <v>0</v>
      </c>
      <c r="F90" s="10">
        <f t="shared" si="38"/>
        <v>102000</v>
      </c>
      <c r="G90" s="10">
        <f t="shared" si="38"/>
        <v>102000</v>
      </c>
      <c r="H90" s="10">
        <f t="shared" si="38"/>
        <v>0</v>
      </c>
      <c r="I90" s="10">
        <f t="shared" si="38"/>
        <v>0</v>
      </c>
      <c r="J90" s="10">
        <f t="shared" si="38"/>
        <v>102000</v>
      </c>
      <c r="K90" s="11">
        <f t="shared" si="1"/>
        <v>100</v>
      </c>
    </row>
    <row r="91" spans="1:11" ht="61.5" customHeight="1" outlineLevel="4">
      <c r="A91" s="8" t="s">
        <v>160</v>
      </c>
      <c r="B91" s="9" t="s">
        <v>161</v>
      </c>
      <c r="C91" s="10">
        <f aca="true" t="shared" si="39" ref="C91:J91">SUM(C92:C93)</f>
        <v>102000</v>
      </c>
      <c r="D91" s="10">
        <f t="shared" si="39"/>
        <v>0</v>
      </c>
      <c r="E91" s="10">
        <f t="shared" si="39"/>
        <v>0</v>
      </c>
      <c r="F91" s="10">
        <f t="shared" si="39"/>
        <v>102000</v>
      </c>
      <c r="G91" s="10">
        <f t="shared" si="39"/>
        <v>102000</v>
      </c>
      <c r="H91" s="10">
        <f t="shared" si="39"/>
        <v>0</v>
      </c>
      <c r="I91" s="10">
        <f t="shared" si="39"/>
        <v>0</v>
      </c>
      <c r="J91" s="10">
        <f t="shared" si="39"/>
        <v>102000</v>
      </c>
      <c r="K91" s="11">
        <f t="shared" si="1"/>
        <v>100</v>
      </c>
    </row>
    <row r="92" spans="1:11" ht="15.75" outlineLevel="4">
      <c r="A92" s="12" t="s">
        <v>439</v>
      </c>
      <c r="B92" s="17" t="s">
        <v>438</v>
      </c>
      <c r="C92" s="14">
        <f>SUM(D92+E92+F92)</f>
        <v>7000</v>
      </c>
      <c r="D92" s="14"/>
      <c r="E92" s="14"/>
      <c r="F92" s="14">
        <v>7000</v>
      </c>
      <c r="G92" s="14">
        <f>SUM(H92+I92+J92)</f>
        <v>7000</v>
      </c>
      <c r="H92" s="14"/>
      <c r="I92" s="14"/>
      <c r="J92" s="14">
        <v>7000</v>
      </c>
      <c r="K92" s="16">
        <f t="shared" si="1"/>
        <v>100</v>
      </c>
    </row>
    <row r="93" spans="1:11" ht="31.5" outlineLevel="5">
      <c r="A93" s="12" t="s">
        <v>162</v>
      </c>
      <c r="B93" s="13" t="s">
        <v>163</v>
      </c>
      <c r="C93" s="14">
        <f>SUM(D93+E93+F93)</f>
        <v>95000</v>
      </c>
      <c r="D93" s="14"/>
      <c r="E93" s="14"/>
      <c r="F93" s="15">
        <v>95000</v>
      </c>
      <c r="G93" s="14">
        <f>SUM(H93+I93+J93)</f>
        <v>95000</v>
      </c>
      <c r="H93" s="14"/>
      <c r="I93" s="14"/>
      <c r="J93" s="15">
        <v>95000</v>
      </c>
      <c r="K93" s="16">
        <f t="shared" si="1"/>
        <v>100</v>
      </c>
    </row>
    <row r="94" spans="1:11" ht="45" customHeight="1" outlineLevel="2">
      <c r="A94" s="8" t="s">
        <v>164</v>
      </c>
      <c r="B94" s="9" t="s">
        <v>165</v>
      </c>
      <c r="C94" s="10">
        <f aca="true" t="shared" si="40" ref="C94:J95">SUM(C95)</f>
        <v>8000</v>
      </c>
      <c r="D94" s="10">
        <f t="shared" si="40"/>
        <v>0</v>
      </c>
      <c r="E94" s="10">
        <f t="shared" si="40"/>
        <v>0</v>
      </c>
      <c r="F94" s="10">
        <f t="shared" si="40"/>
        <v>8000</v>
      </c>
      <c r="G94" s="10">
        <f t="shared" si="40"/>
        <v>8000</v>
      </c>
      <c r="H94" s="10">
        <f t="shared" si="40"/>
        <v>0</v>
      </c>
      <c r="I94" s="10">
        <f t="shared" si="40"/>
        <v>0</v>
      </c>
      <c r="J94" s="10">
        <f t="shared" si="40"/>
        <v>8000</v>
      </c>
      <c r="K94" s="11">
        <f t="shared" si="1"/>
        <v>100</v>
      </c>
    </row>
    <row r="95" spans="1:11" ht="49.5" customHeight="1" outlineLevel="4">
      <c r="A95" s="8" t="s">
        <v>166</v>
      </c>
      <c r="B95" s="9" t="s">
        <v>167</v>
      </c>
      <c r="C95" s="10">
        <f t="shared" si="40"/>
        <v>8000</v>
      </c>
      <c r="D95" s="10">
        <f t="shared" si="40"/>
        <v>0</v>
      </c>
      <c r="E95" s="10">
        <f t="shared" si="40"/>
        <v>0</v>
      </c>
      <c r="F95" s="10">
        <f t="shared" si="40"/>
        <v>8000</v>
      </c>
      <c r="G95" s="10">
        <f t="shared" si="40"/>
        <v>8000</v>
      </c>
      <c r="H95" s="10">
        <f t="shared" si="40"/>
        <v>0</v>
      </c>
      <c r="I95" s="10">
        <f t="shared" si="40"/>
        <v>0</v>
      </c>
      <c r="J95" s="10">
        <f t="shared" si="40"/>
        <v>8000</v>
      </c>
      <c r="K95" s="11">
        <f t="shared" si="1"/>
        <v>100</v>
      </c>
    </row>
    <row r="96" spans="1:11" ht="31.5" outlineLevel="5">
      <c r="A96" s="12" t="s">
        <v>168</v>
      </c>
      <c r="B96" s="13" t="s">
        <v>169</v>
      </c>
      <c r="C96" s="14">
        <f>SUM(D96+E96+F96)</f>
        <v>8000</v>
      </c>
      <c r="D96" s="14"/>
      <c r="E96" s="14"/>
      <c r="F96" s="15">
        <v>8000</v>
      </c>
      <c r="G96" s="14">
        <f>SUM(H96+I96+J96)</f>
        <v>8000</v>
      </c>
      <c r="H96" s="14"/>
      <c r="I96" s="14"/>
      <c r="J96" s="15">
        <v>8000</v>
      </c>
      <c r="K96" s="16">
        <f t="shared" si="1"/>
        <v>100</v>
      </c>
    </row>
    <row r="97" spans="1:11" ht="65.25" customHeight="1" outlineLevel="1">
      <c r="A97" s="8" t="s">
        <v>170</v>
      </c>
      <c r="B97" s="9" t="s">
        <v>171</v>
      </c>
      <c r="C97" s="10">
        <f aca="true" t="shared" si="41" ref="C97:J98">SUM(C98)</f>
        <v>2913903</v>
      </c>
      <c r="D97" s="10">
        <f t="shared" si="41"/>
        <v>0</v>
      </c>
      <c r="E97" s="10">
        <f t="shared" si="41"/>
        <v>0</v>
      </c>
      <c r="F97" s="10">
        <f t="shared" si="41"/>
        <v>2913903</v>
      </c>
      <c r="G97" s="10">
        <f t="shared" si="41"/>
        <v>2913903</v>
      </c>
      <c r="H97" s="10">
        <f t="shared" si="41"/>
        <v>0</v>
      </c>
      <c r="I97" s="10">
        <f t="shared" si="41"/>
        <v>0</v>
      </c>
      <c r="J97" s="10">
        <f t="shared" si="41"/>
        <v>2913903</v>
      </c>
      <c r="K97" s="11">
        <f t="shared" si="1"/>
        <v>100</v>
      </c>
    </row>
    <row r="98" spans="1:11" ht="63.75" customHeight="1" outlineLevel="2">
      <c r="A98" s="8" t="s">
        <v>172</v>
      </c>
      <c r="B98" s="9" t="s">
        <v>173</v>
      </c>
      <c r="C98" s="10">
        <f t="shared" si="41"/>
        <v>2913903</v>
      </c>
      <c r="D98" s="10">
        <f t="shared" si="41"/>
        <v>0</v>
      </c>
      <c r="E98" s="10">
        <f t="shared" si="41"/>
        <v>0</v>
      </c>
      <c r="F98" s="10">
        <f t="shared" si="41"/>
        <v>2913903</v>
      </c>
      <c r="G98" s="10">
        <f t="shared" si="41"/>
        <v>2913903</v>
      </c>
      <c r="H98" s="10">
        <f t="shared" si="41"/>
        <v>0</v>
      </c>
      <c r="I98" s="10">
        <f t="shared" si="41"/>
        <v>0</v>
      </c>
      <c r="J98" s="10">
        <f t="shared" si="41"/>
        <v>2913903</v>
      </c>
      <c r="K98" s="11">
        <f t="shared" si="1"/>
        <v>100</v>
      </c>
    </row>
    <row r="99" spans="1:11" ht="65.25" customHeight="1" outlineLevel="4">
      <c r="A99" s="8" t="s">
        <v>174</v>
      </c>
      <c r="B99" s="9" t="s">
        <v>175</v>
      </c>
      <c r="C99" s="10">
        <f aca="true" t="shared" si="42" ref="C99:J99">SUM(C100:C102)</f>
        <v>2913903</v>
      </c>
      <c r="D99" s="10">
        <f t="shared" si="42"/>
        <v>0</v>
      </c>
      <c r="E99" s="10">
        <f t="shared" si="42"/>
        <v>0</v>
      </c>
      <c r="F99" s="10">
        <f t="shared" si="42"/>
        <v>2913903</v>
      </c>
      <c r="G99" s="10">
        <f t="shared" si="42"/>
        <v>2913903</v>
      </c>
      <c r="H99" s="10">
        <f t="shared" si="42"/>
        <v>0</v>
      </c>
      <c r="I99" s="10">
        <f t="shared" si="42"/>
        <v>0</v>
      </c>
      <c r="J99" s="10">
        <f t="shared" si="42"/>
        <v>2913903</v>
      </c>
      <c r="K99" s="11">
        <f t="shared" si="1"/>
        <v>100</v>
      </c>
    </row>
    <row r="100" spans="1:11" ht="63" outlineLevel="5">
      <c r="A100" s="12" t="s">
        <v>176</v>
      </c>
      <c r="B100" s="13" t="s">
        <v>177</v>
      </c>
      <c r="C100" s="14">
        <f>SUM(D100+E100+F100)</f>
        <v>2613903</v>
      </c>
      <c r="D100" s="14"/>
      <c r="E100" s="14"/>
      <c r="F100" s="23">
        <v>2613903</v>
      </c>
      <c r="G100" s="14">
        <f>SUM(H100+I100+J100)</f>
        <v>2613903</v>
      </c>
      <c r="H100" s="14"/>
      <c r="I100" s="14"/>
      <c r="J100" s="15">
        <v>2613903</v>
      </c>
      <c r="K100" s="16">
        <f t="shared" si="1"/>
        <v>100</v>
      </c>
    </row>
    <row r="101" spans="1:11" ht="31.5" outlineLevel="5">
      <c r="A101" s="52" t="s">
        <v>418</v>
      </c>
      <c r="B101" s="51" t="s">
        <v>419</v>
      </c>
      <c r="C101" s="14">
        <f>SUM(D101+E101+F101)</f>
        <v>0</v>
      </c>
      <c r="D101" s="14"/>
      <c r="E101" s="14"/>
      <c r="F101" s="23"/>
      <c r="G101" s="14">
        <f>SUM(H101+I101+J101)</f>
        <v>0</v>
      </c>
      <c r="H101" s="14"/>
      <c r="I101" s="14"/>
      <c r="J101" s="15"/>
      <c r="K101" s="16" t="e">
        <f t="shared" si="1"/>
        <v>#DIV/0!</v>
      </c>
    </row>
    <row r="102" spans="1:11" ht="112.5" customHeight="1" outlineLevel="5">
      <c r="A102" s="12" t="s">
        <v>178</v>
      </c>
      <c r="B102" s="13" t="s">
        <v>179</v>
      </c>
      <c r="C102" s="14">
        <f>SUM(D102+E102+F102)</f>
        <v>300000</v>
      </c>
      <c r="D102" s="14"/>
      <c r="E102" s="14"/>
      <c r="F102" s="23">
        <v>300000</v>
      </c>
      <c r="G102" s="14">
        <f>SUM(H102+I102+J102)</f>
        <v>300000</v>
      </c>
      <c r="H102" s="14"/>
      <c r="I102" s="14"/>
      <c r="J102" s="15">
        <v>300000</v>
      </c>
      <c r="K102" s="16">
        <f t="shared" si="1"/>
        <v>100</v>
      </c>
    </row>
    <row r="103" spans="1:11" ht="47.25" customHeight="1" outlineLevel="1">
      <c r="A103" s="8" t="s">
        <v>180</v>
      </c>
      <c r="B103" s="9" t="s">
        <v>181</v>
      </c>
      <c r="C103" s="10">
        <f aca="true" t="shared" si="43" ref="C103:J103">SUM(C104+C110+C113)</f>
        <v>905856.51</v>
      </c>
      <c r="D103" s="10">
        <f t="shared" si="43"/>
        <v>0</v>
      </c>
      <c r="E103" s="10">
        <f t="shared" si="43"/>
        <v>462856.51</v>
      </c>
      <c r="F103" s="10">
        <f t="shared" si="43"/>
        <v>443000</v>
      </c>
      <c r="G103" s="10">
        <f t="shared" si="43"/>
        <v>905856.51</v>
      </c>
      <c r="H103" s="10">
        <f t="shared" si="43"/>
        <v>0</v>
      </c>
      <c r="I103" s="10">
        <f t="shared" si="43"/>
        <v>462856.51</v>
      </c>
      <c r="J103" s="10">
        <f t="shared" si="43"/>
        <v>443000</v>
      </c>
      <c r="K103" s="11">
        <f t="shared" si="1"/>
        <v>100</v>
      </c>
    </row>
    <row r="104" spans="1:11" ht="47.25" outlineLevel="2">
      <c r="A104" s="8" t="s">
        <v>182</v>
      </c>
      <c r="B104" s="9" t="s">
        <v>183</v>
      </c>
      <c r="C104" s="10">
        <f aca="true" t="shared" si="44" ref="C104:J104">SUM(C105+C107)</f>
        <v>546619.5900000001</v>
      </c>
      <c r="D104" s="10">
        <f t="shared" si="44"/>
        <v>0</v>
      </c>
      <c r="E104" s="10">
        <f t="shared" si="44"/>
        <v>391619.59</v>
      </c>
      <c r="F104" s="10">
        <f t="shared" si="44"/>
        <v>155000</v>
      </c>
      <c r="G104" s="10">
        <f t="shared" si="44"/>
        <v>546619.5900000001</v>
      </c>
      <c r="H104" s="10">
        <f t="shared" si="44"/>
        <v>0</v>
      </c>
      <c r="I104" s="10">
        <f t="shared" si="44"/>
        <v>391619.59</v>
      </c>
      <c r="J104" s="10">
        <f t="shared" si="44"/>
        <v>155000</v>
      </c>
      <c r="K104" s="11">
        <f t="shared" si="1"/>
        <v>100</v>
      </c>
    </row>
    <row r="105" spans="1:11" ht="47.25" outlineLevel="4">
      <c r="A105" s="8" t="s">
        <v>184</v>
      </c>
      <c r="B105" s="9" t="s">
        <v>185</v>
      </c>
      <c r="C105" s="10">
        <f aca="true" t="shared" si="45" ref="C105:J105">SUM(C106:C106)</f>
        <v>130000</v>
      </c>
      <c r="D105" s="10">
        <f t="shared" si="45"/>
        <v>0</v>
      </c>
      <c r="E105" s="10">
        <f t="shared" si="45"/>
        <v>0</v>
      </c>
      <c r="F105" s="10">
        <f t="shared" si="45"/>
        <v>130000</v>
      </c>
      <c r="G105" s="10">
        <f t="shared" si="45"/>
        <v>130000</v>
      </c>
      <c r="H105" s="10">
        <f t="shared" si="45"/>
        <v>0</v>
      </c>
      <c r="I105" s="10">
        <f t="shared" si="45"/>
        <v>0</v>
      </c>
      <c r="J105" s="10">
        <f t="shared" si="45"/>
        <v>130000</v>
      </c>
      <c r="K105" s="11">
        <f t="shared" si="1"/>
        <v>100</v>
      </c>
    </row>
    <row r="106" spans="1:11" ht="63" outlineLevel="5">
      <c r="A106" s="12" t="s">
        <v>186</v>
      </c>
      <c r="B106" s="13" t="s">
        <v>187</v>
      </c>
      <c r="C106" s="14">
        <f>SUM(D106+E106+F106)</f>
        <v>130000</v>
      </c>
      <c r="D106" s="14"/>
      <c r="E106" s="14"/>
      <c r="F106" s="15">
        <v>130000</v>
      </c>
      <c r="G106" s="14">
        <f>SUM(H106+I106+J106)</f>
        <v>130000</v>
      </c>
      <c r="H106" s="14"/>
      <c r="I106" s="14"/>
      <c r="J106" s="15">
        <v>130000</v>
      </c>
      <c r="K106" s="16">
        <f t="shared" si="1"/>
        <v>100</v>
      </c>
    </row>
    <row r="107" spans="1:11" ht="48.75" customHeight="1" outlineLevel="4">
      <c r="A107" s="8" t="s">
        <v>188</v>
      </c>
      <c r="B107" s="9" t="s">
        <v>189</v>
      </c>
      <c r="C107" s="10">
        <f aca="true" t="shared" si="46" ref="C107:J107">SUM(C108:C109)</f>
        <v>416619.59</v>
      </c>
      <c r="D107" s="10">
        <f t="shared" si="46"/>
        <v>0</v>
      </c>
      <c r="E107" s="10">
        <f t="shared" si="46"/>
        <v>391619.59</v>
      </c>
      <c r="F107" s="10">
        <f t="shared" si="46"/>
        <v>25000</v>
      </c>
      <c r="G107" s="10">
        <f t="shared" si="46"/>
        <v>416619.59</v>
      </c>
      <c r="H107" s="10">
        <f t="shared" si="46"/>
        <v>0</v>
      </c>
      <c r="I107" s="10">
        <f t="shared" si="46"/>
        <v>391619.59</v>
      </c>
      <c r="J107" s="10">
        <f t="shared" si="46"/>
        <v>25000</v>
      </c>
      <c r="K107" s="11">
        <f t="shared" si="1"/>
        <v>100</v>
      </c>
    </row>
    <row r="108" spans="1:11" ht="63.75" customHeight="1" outlineLevel="5">
      <c r="A108" s="12" t="s">
        <v>186</v>
      </c>
      <c r="B108" s="13" t="s">
        <v>190</v>
      </c>
      <c r="C108" s="14">
        <f>SUM(D108+E108+F108)</f>
        <v>25000</v>
      </c>
      <c r="D108" s="14"/>
      <c r="E108" s="14"/>
      <c r="F108" s="15">
        <v>25000</v>
      </c>
      <c r="G108" s="14">
        <f>SUM(H108+I108+J108)</f>
        <v>25000</v>
      </c>
      <c r="H108" s="14"/>
      <c r="I108" s="14"/>
      <c r="J108" s="15">
        <v>25000</v>
      </c>
      <c r="K108" s="16">
        <f t="shared" si="1"/>
        <v>100</v>
      </c>
    </row>
    <row r="109" spans="1:11" ht="63" outlineLevel="5">
      <c r="A109" s="12" t="s">
        <v>191</v>
      </c>
      <c r="B109" s="13" t="s">
        <v>192</v>
      </c>
      <c r="C109" s="14">
        <f>SUM(D109+E109+F109)</f>
        <v>391619.59</v>
      </c>
      <c r="D109" s="14"/>
      <c r="E109" s="14">
        <v>391619.59</v>
      </c>
      <c r="F109" s="15"/>
      <c r="G109" s="14">
        <f>SUM(H109+I109+J109)</f>
        <v>391619.59</v>
      </c>
      <c r="H109" s="14"/>
      <c r="I109" s="14">
        <v>391619.59</v>
      </c>
      <c r="J109" s="15"/>
      <c r="K109" s="16">
        <f t="shared" si="1"/>
        <v>100</v>
      </c>
    </row>
    <row r="110" spans="1:11" ht="94.5" outlineLevel="2">
      <c r="A110" s="8" t="s">
        <v>193</v>
      </c>
      <c r="B110" s="9" t="s">
        <v>194</v>
      </c>
      <c r="C110" s="10">
        <f aca="true" t="shared" si="47" ref="C110:J110">SUM(C111)</f>
        <v>25000</v>
      </c>
      <c r="D110" s="10">
        <f t="shared" si="47"/>
        <v>0</v>
      </c>
      <c r="E110" s="10">
        <f t="shared" si="47"/>
        <v>0</v>
      </c>
      <c r="F110" s="10">
        <f t="shared" si="47"/>
        <v>25000</v>
      </c>
      <c r="G110" s="10">
        <f t="shared" si="47"/>
        <v>25000</v>
      </c>
      <c r="H110" s="10">
        <f t="shared" si="47"/>
        <v>0</v>
      </c>
      <c r="I110" s="10">
        <f t="shared" si="47"/>
        <v>0</v>
      </c>
      <c r="J110" s="10">
        <f t="shared" si="47"/>
        <v>25000</v>
      </c>
      <c r="K110" s="11">
        <f t="shared" si="1"/>
        <v>100</v>
      </c>
    </row>
    <row r="111" spans="1:11" ht="33.75" customHeight="1" outlineLevel="4">
      <c r="A111" s="8" t="s">
        <v>195</v>
      </c>
      <c r="B111" s="9" t="s">
        <v>196</v>
      </c>
      <c r="C111" s="10">
        <f aca="true" t="shared" si="48" ref="C111:J111">SUM(C112:C112)</f>
        <v>25000</v>
      </c>
      <c r="D111" s="10">
        <f t="shared" si="48"/>
        <v>0</v>
      </c>
      <c r="E111" s="10">
        <f t="shared" si="48"/>
        <v>0</v>
      </c>
      <c r="F111" s="10">
        <f t="shared" si="48"/>
        <v>25000</v>
      </c>
      <c r="G111" s="10">
        <f t="shared" si="48"/>
        <v>25000</v>
      </c>
      <c r="H111" s="10">
        <f t="shared" si="48"/>
        <v>0</v>
      </c>
      <c r="I111" s="10">
        <f t="shared" si="48"/>
        <v>0</v>
      </c>
      <c r="J111" s="10">
        <f t="shared" si="48"/>
        <v>25000</v>
      </c>
      <c r="K111" s="11">
        <f t="shared" si="1"/>
        <v>100</v>
      </c>
    </row>
    <row r="112" spans="1:11" ht="59.25" customHeight="1" outlineLevel="5">
      <c r="A112" s="12" t="s">
        <v>186</v>
      </c>
      <c r="B112" s="17" t="s">
        <v>429</v>
      </c>
      <c r="C112" s="14">
        <f>SUM(D112+E112+F112)</f>
        <v>25000</v>
      </c>
      <c r="D112" s="14"/>
      <c r="E112" s="14"/>
      <c r="F112" s="15">
        <v>25000</v>
      </c>
      <c r="G112" s="14">
        <f>SUM(H112+I112+J112)</f>
        <v>25000</v>
      </c>
      <c r="H112" s="14"/>
      <c r="I112" s="14"/>
      <c r="J112" s="14">
        <v>25000</v>
      </c>
      <c r="K112" s="16">
        <f t="shared" si="1"/>
        <v>100</v>
      </c>
    </row>
    <row r="113" spans="1:11" ht="59.25" customHeight="1" outlineLevel="2">
      <c r="A113" s="8" t="s">
        <v>197</v>
      </c>
      <c r="B113" s="9" t="s">
        <v>198</v>
      </c>
      <c r="C113" s="10">
        <f aca="true" t="shared" si="49" ref="C113:J113">SUM(C114)</f>
        <v>334236.92</v>
      </c>
      <c r="D113" s="10">
        <f t="shared" si="49"/>
        <v>0</v>
      </c>
      <c r="E113" s="10">
        <f t="shared" si="49"/>
        <v>71236.92</v>
      </c>
      <c r="F113" s="10">
        <f t="shared" si="49"/>
        <v>263000</v>
      </c>
      <c r="G113" s="10">
        <f t="shared" si="49"/>
        <v>334236.92</v>
      </c>
      <c r="H113" s="10">
        <f t="shared" si="49"/>
        <v>0</v>
      </c>
      <c r="I113" s="10">
        <f t="shared" si="49"/>
        <v>71236.92</v>
      </c>
      <c r="J113" s="10">
        <f t="shared" si="49"/>
        <v>263000</v>
      </c>
      <c r="K113" s="11">
        <f t="shared" si="1"/>
        <v>100</v>
      </c>
    </row>
    <row r="114" spans="1:11" ht="60.75" customHeight="1" outlineLevel="4">
      <c r="A114" s="8" t="s">
        <v>199</v>
      </c>
      <c r="B114" s="9" t="s">
        <v>200</v>
      </c>
      <c r="C114" s="10">
        <f aca="true" t="shared" si="50" ref="C114:J114">SUM(C115:C118)</f>
        <v>334236.92</v>
      </c>
      <c r="D114" s="10">
        <f t="shared" si="50"/>
        <v>0</v>
      </c>
      <c r="E114" s="10">
        <f t="shared" si="50"/>
        <v>71236.92</v>
      </c>
      <c r="F114" s="10">
        <f t="shared" si="50"/>
        <v>263000</v>
      </c>
      <c r="G114" s="10">
        <f t="shared" si="50"/>
        <v>334236.92</v>
      </c>
      <c r="H114" s="10">
        <f t="shared" si="50"/>
        <v>0</v>
      </c>
      <c r="I114" s="10">
        <f t="shared" si="50"/>
        <v>71236.92</v>
      </c>
      <c r="J114" s="10">
        <f t="shared" si="50"/>
        <v>263000</v>
      </c>
      <c r="K114" s="11">
        <f t="shared" si="1"/>
        <v>100</v>
      </c>
    </row>
    <row r="115" spans="1:11" ht="80.25" customHeight="1" outlineLevel="5">
      <c r="A115" s="12" t="s">
        <v>201</v>
      </c>
      <c r="B115" s="13" t="s">
        <v>202</v>
      </c>
      <c r="C115" s="14">
        <f>SUM(D115+E115+F115)</f>
        <v>48000</v>
      </c>
      <c r="D115" s="14"/>
      <c r="E115" s="14"/>
      <c r="F115" s="23">
        <v>48000</v>
      </c>
      <c r="G115" s="14">
        <f>SUM(H115+I115+J115)</f>
        <v>48000</v>
      </c>
      <c r="H115" s="14"/>
      <c r="I115" s="14"/>
      <c r="J115" s="14">
        <v>48000</v>
      </c>
      <c r="K115" s="16">
        <f t="shared" si="1"/>
        <v>100</v>
      </c>
    </row>
    <row r="116" spans="1:11" ht="78.75" customHeight="1" outlineLevel="5">
      <c r="A116" s="12" t="s">
        <v>203</v>
      </c>
      <c r="B116" s="13" t="s">
        <v>204</v>
      </c>
      <c r="C116" s="14">
        <f>SUM(D116+E116+F116)</f>
        <v>30000</v>
      </c>
      <c r="D116" s="14"/>
      <c r="E116" s="14"/>
      <c r="F116" s="23">
        <v>30000</v>
      </c>
      <c r="G116" s="14">
        <f>SUM(H116+I116+J116)</f>
        <v>30000</v>
      </c>
      <c r="H116" s="14"/>
      <c r="I116" s="14"/>
      <c r="J116" s="14">
        <v>30000</v>
      </c>
      <c r="K116" s="16">
        <f t="shared" si="1"/>
        <v>100</v>
      </c>
    </row>
    <row r="117" spans="1:11" ht="109.5" customHeight="1" outlineLevel="5">
      <c r="A117" s="12" t="s">
        <v>205</v>
      </c>
      <c r="B117" s="13" t="s">
        <v>206</v>
      </c>
      <c r="C117" s="14">
        <f>SUM(D117+E117+F117)</f>
        <v>60000</v>
      </c>
      <c r="D117" s="14"/>
      <c r="E117" s="14"/>
      <c r="F117" s="23">
        <v>60000</v>
      </c>
      <c r="G117" s="14">
        <f>SUM(H117+I117+J117)</f>
        <v>60000</v>
      </c>
      <c r="H117" s="14"/>
      <c r="I117" s="14"/>
      <c r="J117" s="14">
        <v>60000</v>
      </c>
      <c r="K117" s="16">
        <f t="shared" si="1"/>
        <v>100</v>
      </c>
    </row>
    <row r="118" spans="1:11" ht="65.25" customHeight="1" outlineLevel="5">
      <c r="A118" s="12" t="s">
        <v>207</v>
      </c>
      <c r="B118" s="13" t="s">
        <v>208</v>
      </c>
      <c r="C118" s="14">
        <f>SUM(D118+E118+F118)</f>
        <v>196236.91999999998</v>
      </c>
      <c r="D118" s="14"/>
      <c r="E118" s="14">
        <v>71236.92</v>
      </c>
      <c r="F118" s="23">
        <v>125000</v>
      </c>
      <c r="G118" s="14">
        <f>SUM(H118+I118+J118)</f>
        <v>196236.91999999998</v>
      </c>
      <c r="H118" s="14"/>
      <c r="I118" s="14">
        <v>71236.92</v>
      </c>
      <c r="J118" s="14">
        <v>125000</v>
      </c>
      <c r="K118" s="16">
        <f t="shared" si="1"/>
        <v>100</v>
      </c>
    </row>
    <row r="119" spans="1:11" ht="63" outlineLevel="1">
      <c r="A119" s="8" t="s">
        <v>209</v>
      </c>
      <c r="B119" s="9" t="s">
        <v>210</v>
      </c>
      <c r="C119" s="10">
        <f>SUM(C120)</f>
        <v>3205118</v>
      </c>
      <c r="D119" s="10">
        <f aca="true" t="shared" si="51" ref="D119:J119">SUM(D120)</f>
        <v>0</v>
      </c>
      <c r="E119" s="10">
        <f t="shared" si="51"/>
        <v>1076648</v>
      </c>
      <c r="F119" s="10">
        <f t="shared" si="51"/>
        <v>2128470</v>
      </c>
      <c r="G119" s="10">
        <f t="shared" si="51"/>
        <v>3198581.6</v>
      </c>
      <c r="H119" s="10">
        <f t="shared" si="51"/>
        <v>0</v>
      </c>
      <c r="I119" s="10">
        <f t="shared" si="51"/>
        <v>1076648</v>
      </c>
      <c r="J119" s="10">
        <f t="shared" si="51"/>
        <v>2121933.6</v>
      </c>
      <c r="K119" s="11">
        <f t="shared" si="1"/>
        <v>99.79606367066674</v>
      </c>
    </row>
    <row r="120" spans="1:11" ht="111.75" customHeight="1" outlineLevel="2">
      <c r="A120" s="8" t="s">
        <v>211</v>
      </c>
      <c r="B120" s="9" t="s">
        <v>212</v>
      </c>
      <c r="C120" s="10">
        <f aca="true" t="shared" si="52" ref="C120:J120">SUM(C121)</f>
        <v>3205118</v>
      </c>
      <c r="D120" s="10">
        <f t="shared" si="52"/>
        <v>0</v>
      </c>
      <c r="E120" s="10">
        <f t="shared" si="52"/>
        <v>1076648</v>
      </c>
      <c r="F120" s="10">
        <f t="shared" si="52"/>
        <v>2128470</v>
      </c>
      <c r="G120" s="10">
        <f t="shared" si="52"/>
        <v>3198581.6</v>
      </c>
      <c r="H120" s="10">
        <f t="shared" si="52"/>
        <v>0</v>
      </c>
      <c r="I120" s="10">
        <f t="shared" si="52"/>
        <v>1076648</v>
      </c>
      <c r="J120" s="10">
        <f t="shared" si="52"/>
        <v>2121933.6</v>
      </c>
      <c r="K120" s="11">
        <f t="shared" si="1"/>
        <v>99.79606367066674</v>
      </c>
    </row>
    <row r="121" spans="1:11" ht="47.25" outlineLevel="4">
      <c r="A121" s="8" t="s">
        <v>213</v>
      </c>
      <c r="B121" s="9" t="s">
        <v>214</v>
      </c>
      <c r="C121" s="10">
        <f aca="true" t="shared" si="53" ref="C121:J121">SUM(C122:C124)</f>
        <v>3205118</v>
      </c>
      <c r="D121" s="10">
        <f t="shared" si="53"/>
        <v>0</v>
      </c>
      <c r="E121" s="10">
        <f t="shared" si="53"/>
        <v>1076648</v>
      </c>
      <c r="F121" s="10">
        <f t="shared" si="53"/>
        <v>2128470</v>
      </c>
      <c r="G121" s="10">
        <f t="shared" si="53"/>
        <v>3198581.6</v>
      </c>
      <c r="H121" s="10">
        <f t="shared" si="53"/>
        <v>0</v>
      </c>
      <c r="I121" s="10">
        <f t="shared" si="53"/>
        <v>1076648</v>
      </c>
      <c r="J121" s="10">
        <f t="shared" si="53"/>
        <v>2121933.6</v>
      </c>
      <c r="K121" s="11">
        <f t="shared" si="1"/>
        <v>99.79606367066674</v>
      </c>
    </row>
    <row r="122" spans="1:11" ht="94.5" outlineLevel="5">
      <c r="A122" s="12" t="s">
        <v>215</v>
      </c>
      <c r="B122" s="13" t="s">
        <v>216</v>
      </c>
      <c r="C122" s="14">
        <f>SUM(D122+E122+F122)</f>
        <v>1844996</v>
      </c>
      <c r="D122" s="14"/>
      <c r="E122" s="14"/>
      <c r="F122" s="23">
        <v>1844996</v>
      </c>
      <c r="G122" s="14">
        <f>SUM(H122+I122+J122)</f>
        <v>1841648</v>
      </c>
      <c r="H122" s="14"/>
      <c r="I122" s="14"/>
      <c r="J122" s="14">
        <v>1841648</v>
      </c>
      <c r="K122" s="16">
        <f t="shared" si="1"/>
        <v>99.81853619194838</v>
      </c>
    </row>
    <row r="123" spans="1:11" ht="127.5" customHeight="1" outlineLevel="5">
      <c r="A123" s="12" t="s">
        <v>217</v>
      </c>
      <c r="B123" s="13" t="s">
        <v>218</v>
      </c>
      <c r="C123" s="14">
        <f>SUM(D123+E123+F123)</f>
        <v>283474</v>
      </c>
      <c r="D123" s="14"/>
      <c r="E123" s="14"/>
      <c r="F123" s="23">
        <v>283474</v>
      </c>
      <c r="G123" s="14">
        <f>SUM(H123+I123+J123)</f>
        <v>280285.6</v>
      </c>
      <c r="H123" s="14"/>
      <c r="I123" s="14"/>
      <c r="J123" s="14">
        <v>280285.6</v>
      </c>
      <c r="K123" s="16">
        <f t="shared" si="1"/>
        <v>98.87524076282126</v>
      </c>
    </row>
    <row r="124" spans="1:11" ht="63" outlineLevel="5">
      <c r="A124" s="12" t="s">
        <v>219</v>
      </c>
      <c r="B124" s="17" t="s">
        <v>220</v>
      </c>
      <c r="C124" s="14">
        <f>SUM(D124+E124+F124)</f>
        <v>1076648</v>
      </c>
      <c r="D124" s="14"/>
      <c r="E124" s="14">
        <v>1076648</v>
      </c>
      <c r="F124" s="24"/>
      <c r="G124" s="14">
        <f>SUM(H124+I124+J124)</f>
        <v>1076648</v>
      </c>
      <c r="H124" s="14"/>
      <c r="I124" s="14">
        <v>1076648</v>
      </c>
      <c r="J124" s="14"/>
      <c r="K124" s="16">
        <f t="shared" si="1"/>
        <v>100</v>
      </c>
    </row>
    <row r="125" spans="1:11" ht="63" outlineLevel="1">
      <c r="A125" s="8" t="s">
        <v>221</v>
      </c>
      <c r="B125" s="9" t="s">
        <v>222</v>
      </c>
      <c r="C125" s="10">
        <f aca="true" t="shared" si="54" ref="C125:J125">SUM(C126+C133+C136)</f>
        <v>15355242.65</v>
      </c>
      <c r="D125" s="10">
        <f t="shared" si="54"/>
        <v>0</v>
      </c>
      <c r="E125" s="10">
        <f t="shared" si="54"/>
        <v>5845530.16</v>
      </c>
      <c r="F125" s="10">
        <f t="shared" si="54"/>
        <v>9509712.49</v>
      </c>
      <c r="G125" s="10">
        <f t="shared" si="54"/>
        <v>14481968.75</v>
      </c>
      <c r="H125" s="10">
        <f t="shared" si="54"/>
        <v>0</v>
      </c>
      <c r="I125" s="10">
        <f t="shared" si="54"/>
        <v>5845530.16</v>
      </c>
      <c r="J125" s="10">
        <f t="shared" si="54"/>
        <v>8636438.59</v>
      </c>
      <c r="K125" s="11">
        <f t="shared" si="1"/>
        <v>94.31286160756306</v>
      </c>
    </row>
    <row r="126" spans="1:11" ht="50.25" customHeight="1" outlineLevel="2">
      <c r="A126" s="8" t="s">
        <v>223</v>
      </c>
      <c r="B126" s="9" t="s">
        <v>224</v>
      </c>
      <c r="C126" s="10">
        <f aca="true" t="shared" si="55" ref="C126:J126">SUM(C127)</f>
        <v>14154242.65</v>
      </c>
      <c r="D126" s="10">
        <f t="shared" si="55"/>
        <v>0</v>
      </c>
      <c r="E126" s="10">
        <f t="shared" si="55"/>
        <v>5845530.16</v>
      </c>
      <c r="F126" s="10">
        <f t="shared" si="55"/>
        <v>8308712.49</v>
      </c>
      <c r="G126" s="10">
        <f t="shared" si="55"/>
        <v>13280968.75</v>
      </c>
      <c r="H126" s="10">
        <f t="shared" si="55"/>
        <v>0</v>
      </c>
      <c r="I126" s="10">
        <f t="shared" si="55"/>
        <v>5845530.16</v>
      </c>
      <c r="J126" s="10">
        <f t="shared" si="55"/>
        <v>7435438.590000001</v>
      </c>
      <c r="K126" s="11">
        <f t="shared" si="1"/>
        <v>93.83030288801781</v>
      </c>
    </row>
    <row r="127" spans="1:11" ht="31.5" outlineLevel="4">
      <c r="A127" s="8" t="s">
        <v>225</v>
      </c>
      <c r="B127" s="9" t="s">
        <v>226</v>
      </c>
      <c r="C127" s="10">
        <f>SUM(C128:C132)</f>
        <v>14154242.65</v>
      </c>
      <c r="D127" s="10">
        <f aca="true" t="shared" si="56" ref="D127:J127">SUM(D128:D132)</f>
        <v>0</v>
      </c>
      <c r="E127" s="10">
        <f t="shared" si="56"/>
        <v>5845530.16</v>
      </c>
      <c r="F127" s="10">
        <f t="shared" si="56"/>
        <v>8308712.49</v>
      </c>
      <c r="G127" s="10">
        <f t="shared" si="56"/>
        <v>13280968.75</v>
      </c>
      <c r="H127" s="10">
        <f t="shared" si="56"/>
        <v>0</v>
      </c>
      <c r="I127" s="10">
        <f t="shared" si="56"/>
        <v>5845530.16</v>
      </c>
      <c r="J127" s="10">
        <f t="shared" si="56"/>
        <v>7435438.590000001</v>
      </c>
      <c r="K127" s="11">
        <f t="shared" si="1"/>
        <v>93.83030288801781</v>
      </c>
    </row>
    <row r="128" spans="1:11" ht="33.75" customHeight="1" outlineLevel="5">
      <c r="A128" s="12" t="s">
        <v>227</v>
      </c>
      <c r="B128" s="13" t="s">
        <v>228</v>
      </c>
      <c r="C128" s="14">
        <f>SUM(D128+E128+F128)</f>
        <v>2790438.8</v>
      </c>
      <c r="D128" s="14"/>
      <c r="E128" s="14"/>
      <c r="F128" s="23">
        <v>2790438.8</v>
      </c>
      <c r="G128" s="14">
        <f>SUM(H128+I128+J128)</f>
        <v>2790375.02</v>
      </c>
      <c r="H128" s="14"/>
      <c r="I128" s="14"/>
      <c r="J128" s="14">
        <v>2790375.02</v>
      </c>
      <c r="K128" s="16">
        <f t="shared" si="1"/>
        <v>99.99771433797437</v>
      </c>
    </row>
    <row r="129" spans="1:11" ht="63" outlineLevel="5">
      <c r="A129" s="12" t="s">
        <v>229</v>
      </c>
      <c r="B129" s="13" t="s">
        <v>230</v>
      </c>
      <c r="C129" s="14">
        <f>SUM(D129+E129+F129)</f>
        <v>1307500</v>
      </c>
      <c r="D129" s="14"/>
      <c r="E129" s="14"/>
      <c r="F129" s="23">
        <v>1307500</v>
      </c>
      <c r="G129" s="14">
        <f>SUM(H129+I129+J129)</f>
        <v>434289.88</v>
      </c>
      <c r="H129" s="14"/>
      <c r="I129" s="14"/>
      <c r="J129" s="14">
        <v>434289.88</v>
      </c>
      <c r="K129" s="16">
        <f t="shared" si="1"/>
        <v>33.21528718929254</v>
      </c>
    </row>
    <row r="130" spans="1:11" ht="46.5" customHeight="1" outlineLevel="5">
      <c r="A130" s="12" t="s">
        <v>231</v>
      </c>
      <c r="B130" s="13" t="s">
        <v>232</v>
      </c>
      <c r="C130" s="14">
        <f>SUM(D130+E130+F130)</f>
        <v>1055000</v>
      </c>
      <c r="D130" s="14"/>
      <c r="E130" s="14"/>
      <c r="F130" s="23">
        <v>1055000</v>
      </c>
      <c r="G130" s="14">
        <f>SUM(H130+I130+J130)</f>
        <v>1055000</v>
      </c>
      <c r="H130" s="14"/>
      <c r="I130" s="14"/>
      <c r="J130" s="15">
        <v>1055000</v>
      </c>
      <c r="K130" s="16">
        <f t="shared" si="1"/>
        <v>100</v>
      </c>
    </row>
    <row r="131" spans="1:11" ht="48" customHeight="1" outlineLevel="5">
      <c r="A131" s="12" t="s">
        <v>233</v>
      </c>
      <c r="B131" s="13" t="s">
        <v>234</v>
      </c>
      <c r="C131" s="14">
        <f>SUM(D131+E131+F131)</f>
        <v>2669224.79</v>
      </c>
      <c r="D131" s="14"/>
      <c r="E131" s="14"/>
      <c r="F131" s="23">
        <v>2669224.79</v>
      </c>
      <c r="G131" s="14">
        <f>SUM(H131+I131+J131)</f>
        <v>2669224.79</v>
      </c>
      <c r="H131" s="14"/>
      <c r="I131" s="14"/>
      <c r="J131" s="15">
        <v>2669224.79</v>
      </c>
      <c r="K131" s="16">
        <f t="shared" si="1"/>
        <v>100</v>
      </c>
    </row>
    <row r="132" spans="1:11" ht="93.75" customHeight="1" outlineLevel="5">
      <c r="A132" s="12" t="s">
        <v>430</v>
      </c>
      <c r="B132" s="13" t="s">
        <v>431</v>
      </c>
      <c r="C132" s="14">
        <f>SUM(D132+E132+F132)</f>
        <v>6332079.0600000005</v>
      </c>
      <c r="D132" s="14"/>
      <c r="E132" s="14">
        <v>5845530.16</v>
      </c>
      <c r="F132" s="23">
        <v>486548.9</v>
      </c>
      <c r="G132" s="14">
        <f>SUM(H132+I132+J132)</f>
        <v>6332079.0600000005</v>
      </c>
      <c r="H132" s="14"/>
      <c r="I132" s="14">
        <v>5845530.16</v>
      </c>
      <c r="J132" s="15">
        <v>486548.9</v>
      </c>
      <c r="K132" s="16">
        <f t="shared" si="1"/>
        <v>100</v>
      </c>
    </row>
    <row r="133" spans="1:11" ht="47.25" customHeight="1" outlineLevel="2">
      <c r="A133" s="8" t="s">
        <v>235</v>
      </c>
      <c r="B133" s="9" t="s">
        <v>236</v>
      </c>
      <c r="C133" s="10">
        <f aca="true" t="shared" si="57" ref="C133:J134">SUM(C134)</f>
        <v>1200000</v>
      </c>
      <c r="D133" s="10">
        <f t="shared" si="57"/>
        <v>0</v>
      </c>
      <c r="E133" s="10">
        <f t="shared" si="57"/>
        <v>0</v>
      </c>
      <c r="F133" s="10">
        <f t="shared" si="57"/>
        <v>1200000</v>
      </c>
      <c r="G133" s="10">
        <f t="shared" si="57"/>
        <v>1200000</v>
      </c>
      <c r="H133" s="10">
        <f t="shared" si="57"/>
        <v>0</v>
      </c>
      <c r="I133" s="10">
        <f t="shared" si="57"/>
        <v>0</v>
      </c>
      <c r="J133" s="10">
        <f t="shared" si="57"/>
        <v>1200000</v>
      </c>
      <c r="K133" s="11">
        <f t="shared" si="1"/>
        <v>100</v>
      </c>
    </row>
    <row r="134" spans="1:11" ht="47.25" customHeight="1" outlineLevel="4">
      <c r="A134" s="8" t="s">
        <v>237</v>
      </c>
      <c r="B134" s="9" t="s">
        <v>238</v>
      </c>
      <c r="C134" s="10">
        <f t="shared" si="57"/>
        <v>1200000</v>
      </c>
      <c r="D134" s="10">
        <f t="shared" si="57"/>
        <v>0</v>
      </c>
      <c r="E134" s="10">
        <f t="shared" si="57"/>
        <v>0</v>
      </c>
      <c r="F134" s="10">
        <f t="shared" si="57"/>
        <v>1200000</v>
      </c>
      <c r="G134" s="10">
        <f t="shared" si="57"/>
        <v>1200000</v>
      </c>
      <c r="H134" s="10">
        <f t="shared" si="57"/>
        <v>0</v>
      </c>
      <c r="I134" s="10">
        <f t="shared" si="57"/>
        <v>0</v>
      </c>
      <c r="J134" s="10">
        <f t="shared" si="57"/>
        <v>1200000</v>
      </c>
      <c r="K134" s="11">
        <f t="shared" si="1"/>
        <v>100</v>
      </c>
    </row>
    <row r="135" spans="1:11" ht="91.5" customHeight="1" outlineLevel="5">
      <c r="A135" s="12" t="s">
        <v>239</v>
      </c>
      <c r="B135" s="13" t="s">
        <v>240</v>
      </c>
      <c r="C135" s="14">
        <f>SUM(D135+E135+F135)</f>
        <v>1200000</v>
      </c>
      <c r="D135" s="14"/>
      <c r="E135" s="14"/>
      <c r="F135" s="15">
        <v>1200000</v>
      </c>
      <c r="G135" s="14">
        <f>SUM(H135+I135+J135)</f>
        <v>1200000</v>
      </c>
      <c r="H135" s="14"/>
      <c r="I135" s="14"/>
      <c r="J135" s="15">
        <v>1200000</v>
      </c>
      <c r="K135" s="16">
        <f t="shared" si="1"/>
        <v>100</v>
      </c>
    </row>
    <row r="136" spans="1:11" ht="47.25" outlineLevel="2">
      <c r="A136" s="8" t="s">
        <v>241</v>
      </c>
      <c r="B136" s="9" t="s">
        <v>242</v>
      </c>
      <c r="C136" s="10">
        <f aca="true" t="shared" si="58" ref="C136:I136">SUM(C137)</f>
        <v>1000</v>
      </c>
      <c r="D136" s="10">
        <f t="shared" si="58"/>
        <v>0</v>
      </c>
      <c r="E136" s="10">
        <f t="shared" si="58"/>
        <v>0</v>
      </c>
      <c r="F136" s="10">
        <f t="shared" si="58"/>
        <v>1000</v>
      </c>
      <c r="G136" s="10">
        <f t="shared" si="58"/>
        <v>1000</v>
      </c>
      <c r="H136" s="10">
        <f t="shared" si="58"/>
        <v>0</v>
      </c>
      <c r="I136" s="10">
        <f t="shared" si="58"/>
        <v>0</v>
      </c>
      <c r="J136" s="10">
        <f>SUM(J137)</f>
        <v>1000</v>
      </c>
      <c r="K136" s="11">
        <f t="shared" si="1"/>
        <v>100</v>
      </c>
    </row>
    <row r="137" spans="1:11" ht="46.5" customHeight="1" outlineLevel="4">
      <c r="A137" s="8" t="s">
        <v>243</v>
      </c>
      <c r="B137" s="9" t="s">
        <v>244</v>
      </c>
      <c r="C137" s="10">
        <f aca="true" t="shared" si="59" ref="C137:J137">SUM(C138:C139)</f>
        <v>1000</v>
      </c>
      <c r="D137" s="10">
        <f t="shared" si="59"/>
        <v>0</v>
      </c>
      <c r="E137" s="10">
        <f t="shared" si="59"/>
        <v>0</v>
      </c>
      <c r="F137" s="10">
        <f t="shared" si="59"/>
        <v>1000</v>
      </c>
      <c r="G137" s="10">
        <f t="shared" si="59"/>
        <v>1000</v>
      </c>
      <c r="H137" s="10">
        <f t="shared" si="59"/>
        <v>0</v>
      </c>
      <c r="I137" s="10">
        <f t="shared" si="59"/>
        <v>0</v>
      </c>
      <c r="J137" s="10">
        <f t="shared" si="59"/>
        <v>1000</v>
      </c>
      <c r="K137" s="11">
        <f t="shared" si="1"/>
        <v>100</v>
      </c>
    </row>
    <row r="138" spans="1:11" ht="63" outlineLevel="5">
      <c r="A138" s="12" t="s">
        <v>245</v>
      </c>
      <c r="B138" s="13" t="s">
        <v>246</v>
      </c>
      <c r="C138" s="14">
        <f>SUM(D138+E138+F138)</f>
        <v>500</v>
      </c>
      <c r="D138" s="14"/>
      <c r="E138" s="14"/>
      <c r="F138" s="23">
        <v>500</v>
      </c>
      <c r="G138" s="14">
        <f>SUM(H138+I138+J138)</f>
        <v>500</v>
      </c>
      <c r="H138" s="14"/>
      <c r="I138" s="14"/>
      <c r="J138" s="14">
        <v>500</v>
      </c>
      <c r="K138" s="16">
        <f t="shared" si="1"/>
        <v>100</v>
      </c>
    </row>
    <row r="139" spans="1:11" ht="30" customHeight="1" outlineLevel="5">
      <c r="A139" s="12" t="s">
        <v>247</v>
      </c>
      <c r="B139" s="13" t="s">
        <v>248</v>
      </c>
      <c r="C139" s="14">
        <f>SUM(D139+E139+F139)</f>
        <v>500</v>
      </c>
      <c r="D139" s="14"/>
      <c r="E139" s="14"/>
      <c r="F139" s="23">
        <v>500</v>
      </c>
      <c r="G139" s="14">
        <f>SUM(H139+I139+J139)</f>
        <v>500</v>
      </c>
      <c r="H139" s="14"/>
      <c r="I139" s="14"/>
      <c r="J139" s="14">
        <v>500</v>
      </c>
      <c r="K139" s="16">
        <f t="shared" si="1"/>
        <v>100</v>
      </c>
    </row>
    <row r="140" spans="1:11" ht="63" outlineLevel="1">
      <c r="A140" s="8" t="s">
        <v>249</v>
      </c>
      <c r="B140" s="9" t="s">
        <v>250</v>
      </c>
      <c r="C140" s="10">
        <f>SUM(C141+C145)</f>
        <v>2310728.32</v>
      </c>
      <c r="D140" s="10">
        <f aca="true" t="shared" si="60" ref="D140:J140">SUM(D141+D145)</f>
        <v>0</v>
      </c>
      <c r="E140" s="10">
        <f t="shared" si="60"/>
        <v>2276000</v>
      </c>
      <c r="F140" s="10">
        <f t="shared" si="60"/>
        <v>34728.32</v>
      </c>
      <c r="G140" s="10">
        <f t="shared" si="60"/>
        <v>2020202</v>
      </c>
      <c r="H140" s="10">
        <f t="shared" si="60"/>
        <v>0</v>
      </c>
      <c r="I140" s="10">
        <f t="shared" si="60"/>
        <v>2000000</v>
      </c>
      <c r="J140" s="10">
        <f t="shared" si="60"/>
        <v>20202</v>
      </c>
      <c r="K140" s="11">
        <f t="shared" si="1"/>
        <v>87.42706715084533</v>
      </c>
    </row>
    <row r="141" spans="1:11" ht="47.25" outlineLevel="2">
      <c r="A141" s="8" t="s">
        <v>251</v>
      </c>
      <c r="B141" s="9" t="s">
        <v>252</v>
      </c>
      <c r="C141" s="10">
        <f aca="true" t="shared" si="61" ref="C141:J141">SUM(C142+C144)</f>
        <v>2020202</v>
      </c>
      <c r="D141" s="10">
        <f t="shared" si="61"/>
        <v>0</v>
      </c>
      <c r="E141" s="10">
        <f t="shared" si="61"/>
        <v>2000000</v>
      </c>
      <c r="F141" s="10">
        <f t="shared" si="61"/>
        <v>20202</v>
      </c>
      <c r="G141" s="10">
        <f t="shared" si="61"/>
        <v>2020202</v>
      </c>
      <c r="H141" s="10">
        <f t="shared" si="61"/>
        <v>0</v>
      </c>
      <c r="I141" s="10">
        <f t="shared" si="61"/>
        <v>2000000</v>
      </c>
      <c r="J141" s="10">
        <f t="shared" si="61"/>
        <v>20202</v>
      </c>
      <c r="K141" s="11">
        <f t="shared" si="1"/>
        <v>100</v>
      </c>
    </row>
    <row r="142" spans="1:11" ht="78.75" outlineLevel="4">
      <c r="A142" s="8" t="s">
        <v>253</v>
      </c>
      <c r="B142" s="9" t="s">
        <v>254</v>
      </c>
      <c r="C142" s="10">
        <f aca="true" t="shared" si="62" ref="C142:J142">SUM(C143:C143)</f>
        <v>0</v>
      </c>
      <c r="D142" s="10">
        <f t="shared" si="62"/>
        <v>0</v>
      </c>
      <c r="E142" s="10">
        <f t="shared" si="62"/>
        <v>0</v>
      </c>
      <c r="F142" s="10">
        <f t="shared" si="62"/>
        <v>0</v>
      </c>
      <c r="G142" s="10">
        <f t="shared" si="62"/>
        <v>0</v>
      </c>
      <c r="H142" s="10">
        <f t="shared" si="62"/>
        <v>0</v>
      </c>
      <c r="I142" s="10">
        <f t="shared" si="62"/>
        <v>0</v>
      </c>
      <c r="J142" s="10">
        <f t="shared" si="62"/>
        <v>0</v>
      </c>
      <c r="K142" s="11" t="e">
        <f t="shared" si="1"/>
        <v>#DIV/0!</v>
      </c>
    </row>
    <row r="143" spans="1:11" ht="63" outlineLevel="5">
      <c r="A143" s="12" t="s">
        <v>255</v>
      </c>
      <c r="B143" s="13" t="s">
        <v>256</v>
      </c>
      <c r="C143" s="14">
        <f>SUM(D143+E143+F143)</f>
        <v>0</v>
      </c>
      <c r="D143" s="14"/>
      <c r="E143" s="14"/>
      <c r="F143" s="15"/>
      <c r="G143" s="14">
        <f>SUM(H143+I143+J143)</f>
        <v>0</v>
      </c>
      <c r="H143" s="14"/>
      <c r="I143" s="14"/>
      <c r="J143" s="15"/>
      <c r="K143" s="16" t="e">
        <f t="shared" si="1"/>
        <v>#DIV/0!</v>
      </c>
    </row>
    <row r="144" spans="1:11" ht="78.75" outlineLevel="5">
      <c r="A144" s="25" t="s">
        <v>257</v>
      </c>
      <c r="B144" s="26" t="s">
        <v>258</v>
      </c>
      <c r="C144" s="14">
        <f>SUM(D144+E144+F144)</f>
        <v>2020202</v>
      </c>
      <c r="D144" s="14"/>
      <c r="E144" s="14">
        <v>2000000</v>
      </c>
      <c r="F144" s="15">
        <v>20202</v>
      </c>
      <c r="G144" s="14">
        <f>SUM(H144+I144+J144)</f>
        <v>2020202</v>
      </c>
      <c r="H144" s="14"/>
      <c r="I144" s="14">
        <v>2000000</v>
      </c>
      <c r="J144" s="15">
        <v>20202</v>
      </c>
      <c r="K144" s="16">
        <f t="shared" si="1"/>
        <v>100</v>
      </c>
    </row>
    <row r="145" spans="1:11" ht="31.5" outlineLevel="5">
      <c r="A145" s="67" t="s">
        <v>452</v>
      </c>
      <c r="B145" s="68" t="s">
        <v>456</v>
      </c>
      <c r="C145" s="10">
        <f>SUM(C146)</f>
        <v>290526.32</v>
      </c>
      <c r="D145" s="10">
        <f aca="true" t="shared" si="63" ref="D145:J145">SUM(D146)</f>
        <v>0</v>
      </c>
      <c r="E145" s="10">
        <f t="shared" si="63"/>
        <v>276000</v>
      </c>
      <c r="F145" s="10">
        <f t="shared" si="63"/>
        <v>14526.32</v>
      </c>
      <c r="G145" s="10">
        <f t="shared" si="63"/>
        <v>0</v>
      </c>
      <c r="H145" s="10">
        <f t="shared" si="63"/>
        <v>0</v>
      </c>
      <c r="I145" s="10">
        <f t="shared" si="63"/>
        <v>0</v>
      </c>
      <c r="J145" s="10">
        <f t="shared" si="63"/>
        <v>0</v>
      </c>
      <c r="K145" s="16">
        <f t="shared" si="1"/>
        <v>0</v>
      </c>
    </row>
    <row r="146" spans="1:11" ht="47.25" outlineLevel="5">
      <c r="A146" s="67" t="s">
        <v>453</v>
      </c>
      <c r="B146" s="68" t="s">
        <v>457</v>
      </c>
      <c r="C146" s="10">
        <f>SUM(C147)</f>
        <v>290526.32</v>
      </c>
      <c r="D146" s="10">
        <f aca="true" t="shared" si="64" ref="D146:J146">SUM(D147)</f>
        <v>0</v>
      </c>
      <c r="E146" s="10">
        <f t="shared" si="64"/>
        <v>276000</v>
      </c>
      <c r="F146" s="10">
        <f t="shared" si="64"/>
        <v>14526.32</v>
      </c>
      <c r="G146" s="10">
        <f t="shared" si="64"/>
        <v>0</v>
      </c>
      <c r="H146" s="10">
        <f t="shared" si="64"/>
        <v>0</v>
      </c>
      <c r="I146" s="10">
        <f t="shared" si="64"/>
        <v>0</v>
      </c>
      <c r="J146" s="10">
        <f t="shared" si="64"/>
        <v>0</v>
      </c>
      <c r="K146" s="16">
        <f t="shared" si="1"/>
        <v>0</v>
      </c>
    </row>
    <row r="147" spans="1:11" ht="78.75" outlineLevel="5">
      <c r="A147" s="25" t="s">
        <v>454</v>
      </c>
      <c r="B147" s="26" t="s">
        <v>455</v>
      </c>
      <c r="C147" s="14">
        <f>SUM(D147+E147+F147)</f>
        <v>290526.32</v>
      </c>
      <c r="D147" s="14"/>
      <c r="E147" s="14">
        <v>276000</v>
      </c>
      <c r="F147" s="15">
        <v>14526.32</v>
      </c>
      <c r="G147" s="14">
        <f>SUM(H147+I147+J147)</f>
        <v>0</v>
      </c>
      <c r="H147" s="14"/>
      <c r="I147" s="14"/>
      <c r="J147" s="15"/>
      <c r="K147" s="16">
        <f t="shared" si="1"/>
        <v>0</v>
      </c>
    </row>
    <row r="148" spans="1:11" ht="78.75" outlineLevel="1">
      <c r="A148" s="8" t="s">
        <v>259</v>
      </c>
      <c r="B148" s="9" t="s">
        <v>260</v>
      </c>
      <c r="C148" s="10">
        <f>SUM(C149+C152)</f>
        <v>4106614</v>
      </c>
      <c r="D148" s="10">
        <f aca="true" t="shared" si="65" ref="D148:J148">SUM(D149+D152)</f>
        <v>0</v>
      </c>
      <c r="E148" s="10">
        <f t="shared" si="65"/>
        <v>0</v>
      </c>
      <c r="F148" s="10">
        <f t="shared" si="65"/>
        <v>4106614</v>
      </c>
      <c r="G148" s="10">
        <f t="shared" si="65"/>
        <v>4071617.85</v>
      </c>
      <c r="H148" s="10">
        <f t="shared" si="65"/>
        <v>0</v>
      </c>
      <c r="I148" s="10">
        <f t="shared" si="65"/>
        <v>0</v>
      </c>
      <c r="J148" s="10">
        <f t="shared" si="65"/>
        <v>4071617.85</v>
      </c>
      <c r="K148" s="11">
        <f t="shared" si="1"/>
        <v>99.14781009366841</v>
      </c>
    </row>
    <row r="149" spans="1:11" ht="63" outlineLevel="2">
      <c r="A149" s="8" t="s">
        <v>261</v>
      </c>
      <c r="B149" s="9" t="s">
        <v>262</v>
      </c>
      <c r="C149" s="10">
        <f aca="true" t="shared" si="66" ref="C149:J150">SUM(C150)</f>
        <v>7025</v>
      </c>
      <c r="D149" s="10">
        <f t="shared" si="66"/>
        <v>0</v>
      </c>
      <c r="E149" s="10">
        <f t="shared" si="66"/>
        <v>0</v>
      </c>
      <c r="F149" s="10">
        <f t="shared" si="66"/>
        <v>7025</v>
      </c>
      <c r="G149" s="10">
        <f t="shared" si="66"/>
        <v>0</v>
      </c>
      <c r="H149" s="10">
        <f t="shared" si="66"/>
        <v>0</v>
      </c>
      <c r="I149" s="10">
        <f t="shared" si="66"/>
        <v>0</v>
      </c>
      <c r="J149" s="10">
        <f t="shared" si="66"/>
        <v>0</v>
      </c>
      <c r="K149" s="11">
        <f t="shared" si="1"/>
        <v>0</v>
      </c>
    </row>
    <row r="150" spans="1:11" ht="47.25" outlineLevel="4">
      <c r="A150" s="8" t="s">
        <v>263</v>
      </c>
      <c r="B150" s="9" t="s">
        <v>264</v>
      </c>
      <c r="C150" s="10">
        <f t="shared" si="66"/>
        <v>7025</v>
      </c>
      <c r="D150" s="10">
        <f t="shared" si="66"/>
        <v>0</v>
      </c>
      <c r="E150" s="10">
        <f t="shared" si="66"/>
        <v>0</v>
      </c>
      <c r="F150" s="10">
        <f t="shared" si="66"/>
        <v>7025</v>
      </c>
      <c r="G150" s="10">
        <f t="shared" si="66"/>
        <v>0</v>
      </c>
      <c r="H150" s="10">
        <f t="shared" si="66"/>
        <v>0</v>
      </c>
      <c r="I150" s="10">
        <f t="shared" si="66"/>
        <v>0</v>
      </c>
      <c r="J150" s="10">
        <f t="shared" si="66"/>
        <v>0</v>
      </c>
      <c r="K150" s="11">
        <f t="shared" si="1"/>
        <v>0</v>
      </c>
    </row>
    <row r="151" spans="1:11" ht="33.75" customHeight="1" outlineLevel="5">
      <c r="A151" s="12" t="s">
        <v>265</v>
      </c>
      <c r="B151" s="13" t="s">
        <v>266</v>
      </c>
      <c r="C151" s="14">
        <f>SUM(D151+E151+F151)</f>
        <v>7025</v>
      </c>
      <c r="D151" s="14"/>
      <c r="E151" s="14"/>
      <c r="F151" s="15">
        <v>7025</v>
      </c>
      <c r="G151" s="14">
        <f>SUM(H151+I151+J151)</f>
        <v>0</v>
      </c>
      <c r="H151" s="14"/>
      <c r="I151" s="14"/>
      <c r="J151" s="15"/>
      <c r="K151" s="16">
        <f t="shared" si="1"/>
        <v>0</v>
      </c>
    </row>
    <row r="152" spans="1:11" ht="63" outlineLevel="2">
      <c r="A152" s="8" t="s">
        <v>267</v>
      </c>
      <c r="B152" s="9" t="s">
        <v>268</v>
      </c>
      <c r="C152" s="10">
        <f aca="true" t="shared" si="67" ref="C152:J153">SUM(C153)</f>
        <v>4099589</v>
      </c>
      <c r="D152" s="10">
        <f t="shared" si="67"/>
        <v>0</v>
      </c>
      <c r="E152" s="10">
        <f t="shared" si="67"/>
        <v>0</v>
      </c>
      <c r="F152" s="10">
        <f t="shared" si="67"/>
        <v>4099589</v>
      </c>
      <c r="G152" s="10">
        <f t="shared" si="67"/>
        <v>4071617.85</v>
      </c>
      <c r="H152" s="10">
        <f t="shared" si="67"/>
        <v>0</v>
      </c>
      <c r="I152" s="10">
        <f t="shared" si="67"/>
        <v>0</v>
      </c>
      <c r="J152" s="10">
        <f t="shared" si="67"/>
        <v>4071617.85</v>
      </c>
      <c r="K152" s="11">
        <f t="shared" si="1"/>
        <v>99.3177084336991</v>
      </c>
    </row>
    <row r="153" spans="1:11" ht="78.75" outlineLevel="4">
      <c r="A153" s="8" t="s">
        <v>82</v>
      </c>
      <c r="B153" s="9" t="s">
        <v>269</v>
      </c>
      <c r="C153" s="10">
        <f t="shared" si="67"/>
        <v>4099589</v>
      </c>
      <c r="D153" s="10">
        <f t="shared" si="67"/>
        <v>0</v>
      </c>
      <c r="E153" s="10">
        <f t="shared" si="67"/>
        <v>0</v>
      </c>
      <c r="F153" s="10">
        <f t="shared" si="67"/>
        <v>4099589</v>
      </c>
      <c r="G153" s="10">
        <f t="shared" si="67"/>
        <v>4071617.85</v>
      </c>
      <c r="H153" s="10">
        <f t="shared" si="67"/>
        <v>0</v>
      </c>
      <c r="I153" s="10">
        <f t="shared" si="67"/>
        <v>0</v>
      </c>
      <c r="J153" s="10">
        <f t="shared" si="67"/>
        <v>4071617.85</v>
      </c>
      <c r="K153" s="11">
        <f t="shared" si="1"/>
        <v>99.3177084336991</v>
      </c>
    </row>
    <row r="154" spans="1:11" ht="50.25" customHeight="1" outlineLevel="5">
      <c r="A154" s="12" t="s">
        <v>270</v>
      </c>
      <c r="B154" s="13" t="s">
        <v>271</v>
      </c>
      <c r="C154" s="14">
        <f>SUM(D154+E154+F154)</f>
        <v>4099589</v>
      </c>
      <c r="D154" s="14"/>
      <c r="E154" s="14"/>
      <c r="F154" s="23">
        <v>4099589</v>
      </c>
      <c r="G154" s="14">
        <f>SUM(H154+I154+J154)</f>
        <v>4071617.85</v>
      </c>
      <c r="H154" s="14"/>
      <c r="I154" s="14"/>
      <c r="J154" s="14">
        <v>4071617.85</v>
      </c>
      <c r="K154" s="16">
        <f t="shared" si="1"/>
        <v>99.3177084336991</v>
      </c>
    </row>
    <row r="155" spans="1:11" ht="63" outlineLevel="1">
      <c r="A155" s="8" t="s">
        <v>272</v>
      </c>
      <c r="B155" s="9" t="s">
        <v>273</v>
      </c>
      <c r="C155" s="10">
        <f aca="true" t="shared" si="68" ref="C155:J155">SUM(C156+C160+C163+C170+C174+C177)</f>
        <v>26408039.240000002</v>
      </c>
      <c r="D155" s="10">
        <f t="shared" si="68"/>
        <v>195300</v>
      </c>
      <c r="E155" s="10">
        <f t="shared" si="68"/>
        <v>0</v>
      </c>
      <c r="F155" s="10">
        <f t="shared" si="68"/>
        <v>26212739.240000002</v>
      </c>
      <c r="G155" s="10">
        <f t="shared" si="68"/>
        <v>26238228.09</v>
      </c>
      <c r="H155" s="10">
        <f t="shared" si="68"/>
        <v>195300</v>
      </c>
      <c r="I155" s="10">
        <f t="shared" si="68"/>
        <v>0</v>
      </c>
      <c r="J155" s="10">
        <f t="shared" si="68"/>
        <v>26042928.09</v>
      </c>
      <c r="K155" s="11">
        <f t="shared" si="1"/>
        <v>99.35697175978598</v>
      </c>
    </row>
    <row r="156" spans="1:11" ht="31.5" outlineLevel="2">
      <c r="A156" s="8" t="s">
        <v>274</v>
      </c>
      <c r="B156" s="9" t="s">
        <v>275</v>
      </c>
      <c r="C156" s="10">
        <f aca="true" t="shared" si="69" ref="C156:J156">SUM(C157)</f>
        <v>58160</v>
      </c>
      <c r="D156" s="10">
        <f t="shared" si="69"/>
        <v>0</v>
      </c>
      <c r="E156" s="10">
        <f t="shared" si="69"/>
        <v>0</v>
      </c>
      <c r="F156" s="10">
        <f t="shared" si="69"/>
        <v>58160</v>
      </c>
      <c r="G156" s="10">
        <f t="shared" si="69"/>
        <v>58160</v>
      </c>
      <c r="H156" s="10">
        <f t="shared" si="69"/>
        <v>0</v>
      </c>
      <c r="I156" s="10">
        <f t="shared" si="69"/>
        <v>0</v>
      </c>
      <c r="J156" s="10">
        <f t="shared" si="69"/>
        <v>58160</v>
      </c>
      <c r="K156" s="11">
        <f t="shared" si="1"/>
        <v>100</v>
      </c>
    </row>
    <row r="157" spans="1:11" ht="31.5" outlineLevel="4">
      <c r="A157" s="8" t="s">
        <v>96</v>
      </c>
      <c r="B157" s="9" t="s">
        <v>276</v>
      </c>
      <c r="C157" s="10">
        <f aca="true" t="shared" si="70" ref="C157:J157">SUM(C158:C159)</f>
        <v>58160</v>
      </c>
      <c r="D157" s="10">
        <f t="shared" si="70"/>
        <v>0</v>
      </c>
      <c r="E157" s="10">
        <f t="shared" si="70"/>
        <v>0</v>
      </c>
      <c r="F157" s="10">
        <f t="shared" si="70"/>
        <v>58160</v>
      </c>
      <c r="G157" s="10">
        <f t="shared" si="70"/>
        <v>58160</v>
      </c>
      <c r="H157" s="10">
        <f t="shared" si="70"/>
        <v>0</v>
      </c>
      <c r="I157" s="10">
        <f t="shared" si="70"/>
        <v>0</v>
      </c>
      <c r="J157" s="10">
        <f t="shared" si="70"/>
        <v>58160</v>
      </c>
      <c r="K157" s="11">
        <f t="shared" si="1"/>
        <v>100</v>
      </c>
    </row>
    <row r="158" spans="1:11" ht="47.25" outlineLevel="5">
      <c r="A158" s="12" t="s">
        <v>277</v>
      </c>
      <c r="B158" s="13" t="s">
        <v>278</v>
      </c>
      <c r="C158" s="14">
        <f>SUM(D158+E158+F158)</f>
        <v>21160</v>
      </c>
      <c r="D158" s="14"/>
      <c r="E158" s="14"/>
      <c r="F158" s="23">
        <v>21160</v>
      </c>
      <c r="G158" s="14">
        <f>SUM(H158+I158+J158)</f>
        <v>21160</v>
      </c>
      <c r="H158" s="14"/>
      <c r="I158" s="14"/>
      <c r="J158" s="14">
        <v>21160</v>
      </c>
      <c r="K158" s="16">
        <f t="shared" si="1"/>
        <v>100</v>
      </c>
    </row>
    <row r="159" spans="1:11" ht="78.75" outlineLevel="5">
      <c r="A159" s="12" t="s">
        <v>279</v>
      </c>
      <c r="B159" s="13" t="s">
        <v>280</v>
      </c>
      <c r="C159" s="14">
        <f>SUM(D159+E159+F159)</f>
        <v>37000</v>
      </c>
      <c r="D159" s="14"/>
      <c r="E159" s="14"/>
      <c r="F159" s="23">
        <v>37000</v>
      </c>
      <c r="G159" s="14">
        <f>SUM(H159+I159+J159)</f>
        <v>37000</v>
      </c>
      <c r="H159" s="14"/>
      <c r="I159" s="14"/>
      <c r="J159" s="14">
        <v>37000</v>
      </c>
      <c r="K159" s="16">
        <f t="shared" si="1"/>
        <v>100</v>
      </c>
    </row>
    <row r="160" spans="1:11" ht="32.25" customHeight="1" outlineLevel="2">
      <c r="A160" s="8" t="s">
        <v>281</v>
      </c>
      <c r="B160" s="9" t="s">
        <v>282</v>
      </c>
      <c r="C160" s="10">
        <f aca="true" t="shared" si="71" ref="C160:J161">SUM(C161)</f>
        <v>1222000</v>
      </c>
      <c r="D160" s="10">
        <f t="shared" si="71"/>
        <v>0</v>
      </c>
      <c r="E160" s="10">
        <f t="shared" si="71"/>
        <v>0</v>
      </c>
      <c r="F160" s="10">
        <f t="shared" si="71"/>
        <v>1222000</v>
      </c>
      <c r="G160" s="10">
        <f t="shared" si="71"/>
        <v>1214588.28</v>
      </c>
      <c r="H160" s="10">
        <f t="shared" si="71"/>
        <v>0</v>
      </c>
      <c r="I160" s="10">
        <f t="shared" si="71"/>
        <v>0</v>
      </c>
      <c r="J160" s="10">
        <f t="shared" si="71"/>
        <v>1214588.28</v>
      </c>
      <c r="K160" s="11">
        <f t="shared" si="1"/>
        <v>99.39347626841244</v>
      </c>
    </row>
    <row r="161" spans="1:11" ht="33.75" customHeight="1" outlineLevel="4">
      <c r="A161" s="8" t="s">
        <v>283</v>
      </c>
      <c r="B161" s="9" t="s">
        <v>284</v>
      </c>
      <c r="C161" s="10">
        <f t="shared" si="71"/>
        <v>1222000</v>
      </c>
      <c r="D161" s="10">
        <f t="shared" si="71"/>
        <v>0</v>
      </c>
      <c r="E161" s="10">
        <f t="shared" si="71"/>
        <v>0</v>
      </c>
      <c r="F161" s="10">
        <f t="shared" si="71"/>
        <v>1222000</v>
      </c>
      <c r="G161" s="10">
        <f t="shared" si="71"/>
        <v>1214588.28</v>
      </c>
      <c r="H161" s="10">
        <f t="shared" si="71"/>
        <v>0</v>
      </c>
      <c r="I161" s="10">
        <f t="shared" si="71"/>
        <v>0</v>
      </c>
      <c r="J161" s="10">
        <f t="shared" si="71"/>
        <v>1214588.28</v>
      </c>
      <c r="K161" s="11">
        <f t="shared" si="1"/>
        <v>99.39347626841244</v>
      </c>
    </row>
    <row r="162" spans="1:11" ht="78.75" outlineLevel="5">
      <c r="A162" s="12" t="s">
        <v>285</v>
      </c>
      <c r="B162" s="13" t="s">
        <v>286</v>
      </c>
      <c r="C162" s="14">
        <f>SUM(D162+E162+F162)</f>
        <v>1222000</v>
      </c>
      <c r="D162" s="14"/>
      <c r="E162" s="14"/>
      <c r="F162" s="15">
        <v>1222000</v>
      </c>
      <c r="G162" s="14">
        <f>SUM(H162+I162+J162)</f>
        <v>1214588.28</v>
      </c>
      <c r="H162" s="14"/>
      <c r="I162" s="14"/>
      <c r="J162" s="15">
        <v>1214588.28</v>
      </c>
      <c r="K162" s="16">
        <f t="shared" si="1"/>
        <v>99.39347626841244</v>
      </c>
    </row>
    <row r="163" spans="1:11" ht="63" outlineLevel="2">
      <c r="A163" s="8" t="s">
        <v>287</v>
      </c>
      <c r="B163" s="9" t="s">
        <v>288</v>
      </c>
      <c r="C163" s="10">
        <f aca="true" t="shared" si="72" ref="C163:J163">SUM(C164+C166+C168)</f>
        <v>262171.43</v>
      </c>
      <c r="D163" s="10">
        <f t="shared" si="72"/>
        <v>0</v>
      </c>
      <c r="E163" s="10">
        <f t="shared" si="72"/>
        <v>0</v>
      </c>
      <c r="F163" s="10">
        <f t="shared" si="72"/>
        <v>262171.43</v>
      </c>
      <c r="G163" s="10">
        <f t="shared" si="72"/>
        <v>261669.08</v>
      </c>
      <c r="H163" s="10">
        <f t="shared" si="72"/>
        <v>0</v>
      </c>
      <c r="I163" s="10">
        <f t="shared" si="72"/>
        <v>0</v>
      </c>
      <c r="J163" s="10">
        <f t="shared" si="72"/>
        <v>261669.08</v>
      </c>
      <c r="K163" s="11">
        <f t="shared" si="1"/>
        <v>99.8083887325175</v>
      </c>
    </row>
    <row r="164" spans="1:11" ht="63" outlineLevel="4">
      <c r="A164" s="8" t="s">
        <v>289</v>
      </c>
      <c r="B164" s="9" t="s">
        <v>290</v>
      </c>
      <c r="C164" s="10">
        <f aca="true" t="shared" si="73" ref="C164:J164">SUM(C165:C165)</f>
        <v>115100</v>
      </c>
      <c r="D164" s="10">
        <f t="shared" si="73"/>
        <v>0</v>
      </c>
      <c r="E164" s="10">
        <f t="shared" si="73"/>
        <v>0</v>
      </c>
      <c r="F164" s="10">
        <f t="shared" si="73"/>
        <v>115100</v>
      </c>
      <c r="G164" s="10">
        <f t="shared" si="73"/>
        <v>114597.65</v>
      </c>
      <c r="H164" s="10">
        <f t="shared" si="73"/>
        <v>0</v>
      </c>
      <c r="I164" s="10">
        <f t="shared" si="73"/>
        <v>0</v>
      </c>
      <c r="J164" s="10">
        <f t="shared" si="73"/>
        <v>114597.65</v>
      </c>
      <c r="K164" s="11">
        <f t="shared" si="1"/>
        <v>99.56355343179844</v>
      </c>
    </row>
    <row r="165" spans="1:11" ht="94.5" outlineLevel="5">
      <c r="A165" s="12" t="s">
        <v>291</v>
      </c>
      <c r="B165" s="13" t="s">
        <v>292</v>
      </c>
      <c r="C165" s="14">
        <f>SUM(D165+E165+F165)</f>
        <v>115100</v>
      </c>
      <c r="D165" s="14"/>
      <c r="E165" s="14"/>
      <c r="F165" s="15">
        <v>115100</v>
      </c>
      <c r="G165" s="14">
        <f>SUM(H165+I165+J165)</f>
        <v>114597.65</v>
      </c>
      <c r="H165" s="14"/>
      <c r="I165" s="14"/>
      <c r="J165" s="15">
        <v>114597.65</v>
      </c>
      <c r="K165" s="16">
        <f t="shared" si="1"/>
        <v>99.56355343179844</v>
      </c>
    </row>
    <row r="166" spans="1:11" ht="47.25" outlineLevel="4">
      <c r="A166" s="8" t="s">
        <v>293</v>
      </c>
      <c r="B166" s="9" t="s">
        <v>294</v>
      </c>
      <c r="C166" s="10">
        <f aca="true" t="shared" si="74" ref="C166:J166">SUM(C167)</f>
        <v>6771.43</v>
      </c>
      <c r="D166" s="10">
        <f t="shared" si="74"/>
        <v>0</v>
      </c>
      <c r="E166" s="10">
        <f t="shared" si="74"/>
        <v>0</v>
      </c>
      <c r="F166" s="10">
        <f t="shared" si="74"/>
        <v>6771.43</v>
      </c>
      <c r="G166" s="10">
        <f t="shared" si="74"/>
        <v>6771.43</v>
      </c>
      <c r="H166" s="10">
        <f t="shared" si="74"/>
        <v>0</v>
      </c>
      <c r="I166" s="10">
        <f t="shared" si="74"/>
        <v>0</v>
      </c>
      <c r="J166" s="10">
        <f t="shared" si="74"/>
        <v>6771.43</v>
      </c>
      <c r="K166" s="11">
        <f t="shared" si="1"/>
        <v>100</v>
      </c>
    </row>
    <row r="167" spans="1:11" ht="15.75" outlineLevel="5">
      <c r="A167" s="12" t="s">
        <v>295</v>
      </c>
      <c r="B167" s="13" t="s">
        <v>296</v>
      </c>
      <c r="C167" s="14">
        <f>SUM(D167+E167+F167)</f>
        <v>6771.43</v>
      </c>
      <c r="D167" s="14"/>
      <c r="E167" s="14"/>
      <c r="F167" s="15">
        <v>6771.43</v>
      </c>
      <c r="G167" s="14">
        <f>SUM(H167+I167+J167)</f>
        <v>6771.43</v>
      </c>
      <c r="H167" s="14"/>
      <c r="I167" s="14"/>
      <c r="J167" s="15">
        <v>6771.43</v>
      </c>
      <c r="K167" s="16">
        <f t="shared" si="1"/>
        <v>100</v>
      </c>
    </row>
    <row r="168" spans="1:11" ht="48" customHeight="1" outlineLevel="4">
      <c r="A168" s="8" t="s">
        <v>297</v>
      </c>
      <c r="B168" s="9" t="s">
        <v>298</v>
      </c>
      <c r="C168" s="10">
        <f aca="true" t="shared" si="75" ref="C168:J168">SUM(C169)</f>
        <v>140300</v>
      </c>
      <c r="D168" s="10">
        <f t="shared" si="75"/>
        <v>0</v>
      </c>
      <c r="E168" s="10">
        <f t="shared" si="75"/>
        <v>0</v>
      </c>
      <c r="F168" s="10">
        <f t="shared" si="75"/>
        <v>140300</v>
      </c>
      <c r="G168" s="10">
        <f t="shared" si="75"/>
        <v>140300</v>
      </c>
      <c r="H168" s="10">
        <f t="shared" si="75"/>
        <v>0</v>
      </c>
      <c r="I168" s="10">
        <f t="shared" si="75"/>
        <v>0</v>
      </c>
      <c r="J168" s="10">
        <f t="shared" si="75"/>
        <v>140300</v>
      </c>
      <c r="K168" s="11">
        <f t="shared" si="1"/>
        <v>100</v>
      </c>
    </row>
    <row r="169" spans="1:11" ht="33" customHeight="1" outlineLevel="5">
      <c r="A169" s="12" t="s">
        <v>299</v>
      </c>
      <c r="B169" s="13" t="s">
        <v>300</v>
      </c>
      <c r="C169" s="14">
        <f>SUM(D169+E169+F169)</f>
        <v>140300</v>
      </c>
      <c r="D169" s="14"/>
      <c r="E169" s="14"/>
      <c r="F169" s="15">
        <v>140300</v>
      </c>
      <c r="G169" s="14">
        <f>SUM(H169+I169+J169)</f>
        <v>140300</v>
      </c>
      <c r="H169" s="14"/>
      <c r="I169" s="14"/>
      <c r="J169" s="15">
        <v>140300</v>
      </c>
      <c r="K169" s="16">
        <f t="shared" si="1"/>
        <v>100</v>
      </c>
    </row>
    <row r="170" spans="1:11" ht="78.75" outlineLevel="2">
      <c r="A170" s="8" t="s">
        <v>301</v>
      </c>
      <c r="B170" s="9" t="s">
        <v>302</v>
      </c>
      <c r="C170" s="10">
        <f aca="true" t="shared" si="76" ref="C170:J170">SUM(C171)</f>
        <v>72000</v>
      </c>
      <c r="D170" s="10">
        <f t="shared" si="76"/>
        <v>0</v>
      </c>
      <c r="E170" s="10">
        <f t="shared" si="76"/>
        <v>0</v>
      </c>
      <c r="F170" s="10">
        <f t="shared" si="76"/>
        <v>72000</v>
      </c>
      <c r="G170" s="10">
        <f t="shared" si="76"/>
        <v>72000</v>
      </c>
      <c r="H170" s="10">
        <f t="shared" si="76"/>
        <v>0</v>
      </c>
      <c r="I170" s="10">
        <f t="shared" si="76"/>
        <v>0</v>
      </c>
      <c r="J170" s="10">
        <f t="shared" si="76"/>
        <v>72000</v>
      </c>
      <c r="K170" s="11">
        <f t="shared" si="1"/>
        <v>100</v>
      </c>
    </row>
    <row r="171" spans="1:11" ht="47.25" outlineLevel="4">
      <c r="A171" s="8" t="s">
        <v>184</v>
      </c>
      <c r="B171" s="9" t="s">
        <v>303</v>
      </c>
      <c r="C171" s="10">
        <f aca="true" t="shared" si="77" ref="C171:J171">SUM(C172:C173)</f>
        <v>72000</v>
      </c>
      <c r="D171" s="10">
        <f t="shared" si="77"/>
        <v>0</v>
      </c>
      <c r="E171" s="10">
        <f t="shared" si="77"/>
        <v>0</v>
      </c>
      <c r="F171" s="10">
        <f t="shared" si="77"/>
        <v>72000</v>
      </c>
      <c r="G171" s="10">
        <f t="shared" si="77"/>
        <v>72000</v>
      </c>
      <c r="H171" s="10">
        <f t="shared" si="77"/>
        <v>0</v>
      </c>
      <c r="I171" s="10">
        <f t="shared" si="77"/>
        <v>0</v>
      </c>
      <c r="J171" s="10">
        <f t="shared" si="77"/>
        <v>72000</v>
      </c>
      <c r="K171" s="11">
        <f t="shared" si="1"/>
        <v>100</v>
      </c>
    </row>
    <row r="172" spans="1:11" ht="49.5" customHeight="1" outlineLevel="5">
      <c r="A172" s="12" t="s">
        <v>304</v>
      </c>
      <c r="B172" s="13" t="s">
        <v>305</v>
      </c>
      <c r="C172" s="14">
        <f>SUM(D172+E172+F172)</f>
        <v>62250</v>
      </c>
      <c r="D172" s="14"/>
      <c r="E172" s="14"/>
      <c r="F172" s="23">
        <v>62250</v>
      </c>
      <c r="G172" s="14">
        <f>SUM(H172+I172+J172)</f>
        <v>62250</v>
      </c>
      <c r="H172" s="14"/>
      <c r="I172" s="14"/>
      <c r="J172" s="14">
        <v>62250</v>
      </c>
      <c r="K172" s="16">
        <f t="shared" si="1"/>
        <v>100</v>
      </c>
    </row>
    <row r="173" spans="1:11" ht="31.5" outlineLevel="5">
      <c r="A173" s="12" t="s">
        <v>306</v>
      </c>
      <c r="B173" s="13" t="s">
        <v>307</v>
      </c>
      <c r="C173" s="14">
        <f>SUM(D173+E173+F173)</f>
        <v>9750</v>
      </c>
      <c r="D173" s="14"/>
      <c r="E173" s="14"/>
      <c r="F173" s="23">
        <v>9750</v>
      </c>
      <c r="G173" s="14">
        <f>SUM(H173+I173+J173)</f>
        <v>9750</v>
      </c>
      <c r="H173" s="14"/>
      <c r="I173" s="14"/>
      <c r="J173" s="14">
        <v>9750</v>
      </c>
      <c r="K173" s="16">
        <f t="shared" si="1"/>
        <v>100</v>
      </c>
    </row>
    <row r="174" spans="1:11" ht="31.5" outlineLevel="2">
      <c r="A174" s="8" t="s">
        <v>308</v>
      </c>
      <c r="B174" s="9" t="s">
        <v>309</v>
      </c>
      <c r="C174" s="10">
        <f aca="true" t="shared" si="78" ref="C174:J174">SUM(C175)</f>
        <v>24236.99</v>
      </c>
      <c r="D174" s="10">
        <f t="shared" si="78"/>
        <v>0</v>
      </c>
      <c r="E174" s="10">
        <f t="shared" si="78"/>
        <v>0</v>
      </c>
      <c r="F174" s="10">
        <f>SUM(F175)</f>
        <v>24236.99</v>
      </c>
      <c r="G174" s="10">
        <f t="shared" si="78"/>
        <v>24236.99</v>
      </c>
      <c r="H174" s="10">
        <f t="shared" si="78"/>
        <v>0</v>
      </c>
      <c r="I174" s="10">
        <f t="shared" si="78"/>
        <v>0</v>
      </c>
      <c r="J174" s="10">
        <f t="shared" si="78"/>
        <v>24236.99</v>
      </c>
      <c r="K174" s="11">
        <f t="shared" si="1"/>
        <v>100</v>
      </c>
    </row>
    <row r="175" spans="1:11" ht="33" customHeight="1" outlineLevel="4">
      <c r="A175" s="8" t="s">
        <v>310</v>
      </c>
      <c r="B175" s="9" t="s">
        <v>311</v>
      </c>
      <c r="C175" s="10">
        <f aca="true" t="shared" si="79" ref="C175:J175">SUM(C176:C176)</f>
        <v>24236.99</v>
      </c>
      <c r="D175" s="10">
        <f t="shared" si="79"/>
        <v>0</v>
      </c>
      <c r="E175" s="10">
        <f t="shared" si="79"/>
        <v>0</v>
      </c>
      <c r="F175" s="10">
        <f t="shared" si="79"/>
        <v>24236.99</v>
      </c>
      <c r="G175" s="10">
        <f t="shared" si="79"/>
        <v>24236.99</v>
      </c>
      <c r="H175" s="10">
        <f t="shared" si="79"/>
        <v>0</v>
      </c>
      <c r="I175" s="10">
        <f t="shared" si="79"/>
        <v>0</v>
      </c>
      <c r="J175" s="10">
        <f t="shared" si="79"/>
        <v>24236.99</v>
      </c>
      <c r="K175" s="11">
        <f t="shared" si="1"/>
        <v>100</v>
      </c>
    </row>
    <row r="176" spans="1:11" ht="20.25" customHeight="1" outlineLevel="5">
      <c r="A176" s="12" t="s">
        <v>312</v>
      </c>
      <c r="B176" s="13" t="s">
        <v>313</v>
      </c>
      <c r="C176" s="14">
        <f>SUM(D176+E176+F176)</f>
        <v>24236.99</v>
      </c>
      <c r="D176" s="14"/>
      <c r="E176" s="14"/>
      <c r="F176" s="15">
        <v>24236.99</v>
      </c>
      <c r="G176" s="14">
        <f>SUM(H176+I176+J176)</f>
        <v>24236.99</v>
      </c>
      <c r="H176" s="14"/>
      <c r="I176" s="14"/>
      <c r="J176" s="15">
        <v>24236.99</v>
      </c>
      <c r="K176" s="16">
        <f t="shared" si="1"/>
        <v>100</v>
      </c>
    </row>
    <row r="177" spans="1:11" ht="63" outlineLevel="2">
      <c r="A177" s="8" t="s">
        <v>314</v>
      </c>
      <c r="B177" s="9" t="s">
        <v>315</v>
      </c>
      <c r="C177" s="10">
        <f aca="true" t="shared" si="80" ref="C177:J177">SUM(C178+C180)</f>
        <v>24769470.82</v>
      </c>
      <c r="D177" s="10">
        <f t="shared" si="80"/>
        <v>195300</v>
      </c>
      <c r="E177" s="10">
        <f t="shared" si="80"/>
        <v>0</v>
      </c>
      <c r="F177" s="10">
        <f t="shared" si="80"/>
        <v>24574170.82</v>
      </c>
      <c r="G177" s="10">
        <f t="shared" si="80"/>
        <v>24607573.74</v>
      </c>
      <c r="H177" s="10">
        <f t="shared" si="80"/>
        <v>195300</v>
      </c>
      <c r="I177" s="10">
        <f t="shared" si="80"/>
        <v>0</v>
      </c>
      <c r="J177" s="10">
        <f t="shared" si="80"/>
        <v>24412273.74</v>
      </c>
      <c r="K177" s="11">
        <f t="shared" si="1"/>
        <v>99.34638458295491</v>
      </c>
    </row>
    <row r="178" spans="1:11" ht="64.5" customHeight="1" outlineLevel="4">
      <c r="A178" s="8" t="s">
        <v>316</v>
      </c>
      <c r="B178" s="9" t="s">
        <v>317</v>
      </c>
      <c r="C178" s="10">
        <f aca="true" t="shared" si="81" ref="C178:J178">SUM(C179:C179)</f>
        <v>1423965</v>
      </c>
      <c r="D178" s="10">
        <f t="shared" si="81"/>
        <v>0</v>
      </c>
      <c r="E178" s="10">
        <f t="shared" si="81"/>
        <v>0</v>
      </c>
      <c r="F178" s="10">
        <f t="shared" si="81"/>
        <v>1423965</v>
      </c>
      <c r="G178" s="10">
        <f t="shared" si="81"/>
        <v>1423928.24</v>
      </c>
      <c r="H178" s="10">
        <f t="shared" si="81"/>
        <v>0</v>
      </c>
      <c r="I178" s="10">
        <f t="shared" si="81"/>
        <v>0</v>
      </c>
      <c r="J178" s="10">
        <f t="shared" si="81"/>
        <v>1423928.24</v>
      </c>
      <c r="K178" s="11">
        <f t="shared" si="1"/>
        <v>99.99741847587545</v>
      </c>
    </row>
    <row r="179" spans="1:11" ht="30" customHeight="1" outlineLevel="5">
      <c r="A179" s="12" t="s">
        <v>318</v>
      </c>
      <c r="B179" s="13" t="s">
        <v>319</v>
      </c>
      <c r="C179" s="14">
        <f>SUM(D179+E179+F179)</f>
        <v>1423965</v>
      </c>
      <c r="D179" s="14"/>
      <c r="E179" s="14"/>
      <c r="F179" s="15">
        <v>1423965</v>
      </c>
      <c r="G179" s="14">
        <f>SUM(H179+I179+J179)</f>
        <v>1423928.24</v>
      </c>
      <c r="H179" s="14"/>
      <c r="I179" s="14"/>
      <c r="J179" s="15">
        <v>1423928.24</v>
      </c>
      <c r="K179" s="16">
        <f t="shared" si="1"/>
        <v>99.99741847587545</v>
      </c>
    </row>
    <row r="180" spans="1:11" ht="78.75" outlineLevel="4">
      <c r="A180" s="8" t="s">
        <v>82</v>
      </c>
      <c r="B180" s="9" t="s">
        <v>320</v>
      </c>
      <c r="C180" s="10">
        <f>SUM(C181:C182)</f>
        <v>23345505.82</v>
      </c>
      <c r="D180" s="10">
        <f aca="true" t="shared" si="82" ref="D180:J180">SUM(D181:D182)</f>
        <v>195300</v>
      </c>
      <c r="E180" s="10">
        <f t="shared" si="82"/>
        <v>0</v>
      </c>
      <c r="F180" s="10">
        <f t="shared" si="82"/>
        <v>23150205.82</v>
      </c>
      <c r="G180" s="10">
        <f t="shared" si="82"/>
        <v>23183645.5</v>
      </c>
      <c r="H180" s="10">
        <f t="shared" si="82"/>
        <v>195300</v>
      </c>
      <c r="I180" s="10">
        <f t="shared" si="82"/>
        <v>0</v>
      </c>
      <c r="J180" s="10">
        <f t="shared" si="82"/>
        <v>22988345.5</v>
      </c>
      <c r="K180" s="11">
        <f t="shared" si="1"/>
        <v>99.30667460689014</v>
      </c>
    </row>
    <row r="181" spans="1:11" ht="47.25" outlineLevel="5">
      <c r="A181" s="12" t="s">
        <v>321</v>
      </c>
      <c r="B181" s="13" t="s">
        <v>322</v>
      </c>
      <c r="C181" s="14">
        <f>SUM(D181+E181+F181)</f>
        <v>23150205.82</v>
      </c>
      <c r="D181" s="14"/>
      <c r="E181" s="14"/>
      <c r="F181" s="23">
        <v>23150205.82</v>
      </c>
      <c r="G181" s="14">
        <f>SUM(H181+I181+J181)</f>
        <v>22988345.5</v>
      </c>
      <c r="H181" s="14"/>
      <c r="I181" s="14"/>
      <c r="J181" s="14">
        <v>22988345.5</v>
      </c>
      <c r="K181" s="16">
        <f t="shared" si="1"/>
        <v>99.30082556821085</v>
      </c>
    </row>
    <row r="182" spans="1:11" ht="47.25" outlineLevel="5">
      <c r="A182" s="12" t="s">
        <v>458</v>
      </c>
      <c r="B182" s="13">
        <v>1160255490</v>
      </c>
      <c r="C182" s="14">
        <f>SUM(D182+E182+F182)</f>
        <v>195300</v>
      </c>
      <c r="D182" s="14">
        <v>195300</v>
      </c>
      <c r="E182" s="14"/>
      <c r="F182" s="23"/>
      <c r="G182" s="14">
        <f>SUM(H182+I182+J182)</f>
        <v>195300</v>
      </c>
      <c r="H182" s="14">
        <v>195300</v>
      </c>
      <c r="I182" s="14"/>
      <c r="J182" s="14"/>
      <c r="K182" s="16">
        <f t="shared" si="1"/>
        <v>100</v>
      </c>
    </row>
    <row r="183" spans="1:11" ht="64.5" customHeight="1" outlineLevel="1">
      <c r="A183" s="8" t="s">
        <v>323</v>
      </c>
      <c r="B183" s="9" t="s">
        <v>324</v>
      </c>
      <c r="C183" s="10">
        <f aca="true" t="shared" si="83" ref="C183:J183">SUM(C184+C190)</f>
        <v>1172931.63</v>
      </c>
      <c r="D183" s="10">
        <f t="shared" si="83"/>
        <v>0</v>
      </c>
      <c r="E183" s="10">
        <f t="shared" si="83"/>
        <v>0</v>
      </c>
      <c r="F183" s="10">
        <f t="shared" si="83"/>
        <v>1172931.63</v>
      </c>
      <c r="G183" s="10">
        <f t="shared" si="83"/>
        <v>1117778.96</v>
      </c>
      <c r="H183" s="10">
        <f t="shared" si="83"/>
        <v>0</v>
      </c>
      <c r="I183" s="10">
        <f t="shared" si="83"/>
        <v>0</v>
      </c>
      <c r="J183" s="10">
        <f t="shared" si="83"/>
        <v>1117778.96</v>
      </c>
      <c r="K183" s="11">
        <f t="shared" si="1"/>
        <v>95.29787853022601</v>
      </c>
    </row>
    <row r="184" spans="1:11" ht="63" outlineLevel="2">
      <c r="A184" s="8" t="s">
        <v>325</v>
      </c>
      <c r="B184" s="9" t="s">
        <v>326</v>
      </c>
      <c r="C184" s="10">
        <f aca="true" t="shared" si="84" ref="C184:J184">SUM(C185)</f>
        <v>1090931.63</v>
      </c>
      <c r="D184" s="10">
        <f t="shared" si="84"/>
        <v>0</v>
      </c>
      <c r="E184" s="10">
        <f t="shared" si="84"/>
        <v>0</v>
      </c>
      <c r="F184" s="10">
        <f t="shared" si="84"/>
        <v>1090931.63</v>
      </c>
      <c r="G184" s="10">
        <f t="shared" si="84"/>
        <v>1055778.96</v>
      </c>
      <c r="H184" s="10">
        <f t="shared" si="84"/>
        <v>0</v>
      </c>
      <c r="I184" s="10">
        <f t="shared" si="84"/>
        <v>0</v>
      </c>
      <c r="J184" s="10">
        <f t="shared" si="84"/>
        <v>1055778.96</v>
      </c>
      <c r="K184" s="11">
        <f t="shared" si="1"/>
        <v>96.77773849127466</v>
      </c>
    </row>
    <row r="185" spans="1:11" ht="47.25" outlineLevel="4">
      <c r="A185" s="8" t="s">
        <v>327</v>
      </c>
      <c r="B185" s="9" t="s">
        <v>328</v>
      </c>
      <c r="C185" s="10">
        <f aca="true" t="shared" si="85" ref="C185:J185">SUM(C186:C189)</f>
        <v>1090931.63</v>
      </c>
      <c r="D185" s="10">
        <f t="shared" si="85"/>
        <v>0</v>
      </c>
      <c r="E185" s="10">
        <f t="shared" si="85"/>
        <v>0</v>
      </c>
      <c r="F185" s="10">
        <f t="shared" si="85"/>
        <v>1090931.63</v>
      </c>
      <c r="G185" s="10">
        <f t="shared" si="85"/>
        <v>1055778.96</v>
      </c>
      <c r="H185" s="10">
        <f t="shared" si="85"/>
        <v>0</v>
      </c>
      <c r="I185" s="10">
        <f t="shared" si="85"/>
        <v>0</v>
      </c>
      <c r="J185" s="10">
        <f t="shared" si="85"/>
        <v>1055778.96</v>
      </c>
      <c r="K185" s="11">
        <f t="shared" si="1"/>
        <v>96.77773849127466</v>
      </c>
    </row>
    <row r="186" spans="1:11" ht="48.75" customHeight="1" outlineLevel="5">
      <c r="A186" s="12" t="s">
        <v>329</v>
      </c>
      <c r="B186" s="13" t="s">
        <v>330</v>
      </c>
      <c r="C186" s="14">
        <f>SUM(D186+E186+F186)</f>
        <v>201558.19</v>
      </c>
      <c r="D186" s="14"/>
      <c r="E186" s="14"/>
      <c r="F186" s="23">
        <v>201558.19</v>
      </c>
      <c r="G186" s="14">
        <f>SUM(H186+I186+J186)</f>
        <v>201558.19</v>
      </c>
      <c r="H186" s="14"/>
      <c r="I186" s="14"/>
      <c r="J186" s="14">
        <v>201558.19</v>
      </c>
      <c r="K186" s="16">
        <f t="shared" si="1"/>
        <v>100</v>
      </c>
    </row>
    <row r="187" spans="1:11" ht="48.75" customHeight="1" outlineLevel="5">
      <c r="A187" s="12" t="s">
        <v>331</v>
      </c>
      <c r="B187" s="13" t="s">
        <v>332</v>
      </c>
      <c r="C187" s="14">
        <f>SUM(D187+E187+F187)</f>
        <v>59998</v>
      </c>
      <c r="D187" s="14"/>
      <c r="E187" s="14"/>
      <c r="F187" s="23">
        <v>59998</v>
      </c>
      <c r="G187" s="14">
        <f>SUM(H187+I187+J187)</f>
        <v>40000</v>
      </c>
      <c r="H187" s="14"/>
      <c r="I187" s="14"/>
      <c r="J187" s="14">
        <v>40000</v>
      </c>
      <c r="K187" s="16">
        <f t="shared" si="1"/>
        <v>66.66888896296544</v>
      </c>
    </row>
    <row r="188" spans="1:11" ht="78.75" outlineLevel="5">
      <c r="A188" s="12" t="s">
        <v>333</v>
      </c>
      <c r="B188" s="13" t="s">
        <v>334</v>
      </c>
      <c r="C188" s="14">
        <f>SUM(D188+E188+F188)</f>
        <v>50000</v>
      </c>
      <c r="D188" s="14"/>
      <c r="E188" s="14"/>
      <c r="F188" s="23">
        <v>50000</v>
      </c>
      <c r="G188" s="14">
        <f>SUM(H188+I188+J188)</f>
        <v>34930</v>
      </c>
      <c r="H188" s="14"/>
      <c r="I188" s="14"/>
      <c r="J188" s="14">
        <v>34930</v>
      </c>
      <c r="K188" s="16">
        <f t="shared" si="1"/>
        <v>69.86</v>
      </c>
    </row>
    <row r="189" spans="1:11" ht="47.25" outlineLevel="5">
      <c r="A189" s="12" t="s">
        <v>335</v>
      </c>
      <c r="B189" s="13" t="s">
        <v>336</v>
      </c>
      <c r="C189" s="14">
        <f>SUM(D189+E189+F189)</f>
        <v>779375.44</v>
      </c>
      <c r="D189" s="14"/>
      <c r="E189" s="14"/>
      <c r="F189" s="23">
        <v>779375.44</v>
      </c>
      <c r="G189" s="14">
        <f>SUM(H189+I189+J189)</f>
        <v>779290.77</v>
      </c>
      <c r="H189" s="14"/>
      <c r="I189" s="14"/>
      <c r="J189" s="14">
        <v>779290.77</v>
      </c>
      <c r="K189" s="16">
        <f t="shared" si="1"/>
        <v>99.98913617293356</v>
      </c>
    </row>
    <row r="190" spans="1:11" ht="47.25" outlineLevel="2">
      <c r="A190" s="8" t="s">
        <v>337</v>
      </c>
      <c r="B190" s="9" t="s">
        <v>338</v>
      </c>
      <c r="C190" s="10">
        <f aca="true" t="shared" si="86" ref="C190:J190">SUM(C191)</f>
        <v>82000</v>
      </c>
      <c r="D190" s="10">
        <f t="shared" si="86"/>
        <v>0</v>
      </c>
      <c r="E190" s="10">
        <f t="shared" si="86"/>
        <v>0</v>
      </c>
      <c r="F190" s="10">
        <f t="shared" si="86"/>
        <v>82000</v>
      </c>
      <c r="G190" s="10">
        <f t="shared" si="86"/>
        <v>62000</v>
      </c>
      <c r="H190" s="10">
        <f t="shared" si="86"/>
        <v>0</v>
      </c>
      <c r="I190" s="10">
        <f t="shared" si="86"/>
        <v>0</v>
      </c>
      <c r="J190" s="10">
        <f t="shared" si="86"/>
        <v>62000</v>
      </c>
      <c r="K190" s="11">
        <f t="shared" si="1"/>
        <v>75.60975609756098</v>
      </c>
    </row>
    <row r="191" spans="1:11" ht="30.75" customHeight="1" outlineLevel="4">
      <c r="A191" s="8" t="s">
        <v>339</v>
      </c>
      <c r="B191" s="9" t="s">
        <v>340</v>
      </c>
      <c r="C191" s="10">
        <f aca="true" t="shared" si="87" ref="C191:J191">SUM(C192:C194)</f>
        <v>82000</v>
      </c>
      <c r="D191" s="10">
        <f t="shared" si="87"/>
        <v>0</v>
      </c>
      <c r="E191" s="10">
        <f t="shared" si="87"/>
        <v>0</v>
      </c>
      <c r="F191" s="10">
        <f t="shared" si="87"/>
        <v>82000</v>
      </c>
      <c r="G191" s="10">
        <f t="shared" si="87"/>
        <v>62000</v>
      </c>
      <c r="H191" s="10">
        <f t="shared" si="87"/>
        <v>0</v>
      </c>
      <c r="I191" s="10">
        <f t="shared" si="87"/>
        <v>0</v>
      </c>
      <c r="J191" s="10">
        <f t="shared" si="87"/>
        <v>62000</v>
      </c>
      <c r="K191" s="11">
        <f t="shared" si="1"/>
        <v>75.60975609756098</v>
      </c>
    </row>
    <row r="192" spans="1:11" ht="47.25" outlineLevel="5">
      <c r="A192" s="12" t="s">
        <v>341</v>
      </c>
      <c r="B192" s="13" t="s">
        <v>342</v>
      </c>
      <c r="C192" s="14">
        <f>SUM(D192+E192+F192)</f>
        <v>35000</v>
      </c>
      <c r="D192" s="14"/>
      <c r="E192" s="14"/>
      <c r="F192" s="23">
        <v>35000</v>
      </c>
      <c r="G192" s="14">
        <f>SUM(H192+I192+J192)</f>
        <v>35000</v>
      </c>
      <c r="H192" s="14"/>
      <c r="I192" s="14"/>
      <c r="J192" s="23">
        <v>35000</v>
      </c>
      <c r="K192" s="16">
        <f t="shared" si="1"/>
        <v>100</v>
      </c>
    </row>
    <row r="193" spans="1:11" ht="47.25" outlineLevel="5">
      <c r="A193" s="12" t="s">
        <v>343</v>
      </c>
      <c r="B193" s="13" t="s">
        <v>344</v>
      </c>
      <c r="C193" s="14">
        <f>SUM(D193+E193+F193)</f>
        <v>32000</v>
      </c>
      <c r="D193" s="14"/>
      <c r="E193" s="14"/>
      <c r="F193" s="23">
        <v>32000</v>
      </c>
      <c r="G193" s="14">
        <f>SUM(H193+I193+J193)</f>
        <v>12000</v>
      </c>
      <c r="H193" s="14"/>
      <c r="I193" s="14"/>
      <c r="J193" s="23">
        <v>12000</v>
      </c>
      <c r="K193" s="16">
        <f t="shared" si="1"/>
        <v>37.5</v>
      </c>
    </row>
    <row r="194" spans="1:11" ht="31.5" outlineLevel="5">
      <c r="A194" s="12" t="s">
        <v>345</v>
      </c>
      <c r="B194" s="13" t="s">
        <v>346</v>
      </c>
      <c r="C194" s="14">
        <f>SUM(D194+E194+F194)</f>
        <v>15000</v>
      </c>
      <c r="D194" s="14"/>
      <c r="E194" s="14"/>
      <c r="F194" s="23">
        <v>15000</v>
      </c>
      <c r="G194" s="14">
        <f>SUM(H194+I194+J194)</f>
        <v>15000</v>
      </c>
      <c r="H194" s="14"/>
      <c r="I194" s="14"/>
      <c r="J194" s="23">
        <v>15000</v>
      </c>
      <c r="K194" s="16">
        <f t="shared" si="1"/>
        <v>100</v>
      </c>
    </row>
    <row r="195" spans="1:11" ht="63" outlineLevel="1">
      <c r="A195" s="8" t="s">
        <v>347</v>
      </c>
      <c r="B195" s="9" t="s">
        <v>348</v>
      </c>
      <c r="C195" s="10">
        <f aca="true" t="shared" si="88" ref="C195:J196">SUM(C196)</f>
        <v>75000</v>
      </c>
      <c r="D195" s="10">
        <f t="shared" si="88"/>
        <v>0</v>
      </c>
      <c r="E195" s="10">
        <f t="shared" si="88"/>
        <v>0</v>
      </c>
      <c r="F195" s="10">
        <f t="shared" si="88"/>
        <v>75000</v>
      </c>
      <c r="G195" s="10">
        <f t="shared" si="88"/>
        <v>75000</v>
      </c>
      <c r="H195" s="10">
        <f t="shared" si="88"/>
        <v>0</v>
      </c>
      <c r="I195" s="10">
        <f t="shared" si="88"/>
        <v>0</v>
      </c>
      <c r="J195" s="10">
        <f t="shared" si="88"/>
        <v>75000</v>
      </c>
      <c r="K195" s="11">
        <f t="shared" si="1"/>
        <v>100</v>
      </c>
    </row>
    <row r="196" spans="1:11" ht="47.25" outlineLevel="2">
      <c r="A196" s="8" t="s">
        <v>349</v>
      </c>
      <c r="B196" s="9" t="s">
        <v>350</v>
      </c>
      <c r="C196" s="10">
        <f t="shared" si="88"/>
        <v>75000</v>
      </c>
      <c r="D196" s="10">
        <f t="shared" si="88"/>
        <v>0</v>
      </c>
      <c r="E196" s="10">
        <f t="shared" si="88"/>
        <v>0</v>
      </c>
      <c r="F196" s="10">
        <f t="shared" si="88"/>
        <v>75000</v>
      </c>
      <c r="G196" s="10">
        <f t="shared" si="88"/>
        <v>75000</v>
      </c>
      <c r="H196" s="10">
        <f t="shared" si="88"/>
        <v>0</v>
      </c>
      <c r="I196" s="10">
        <f t="shared" si="88"/>
        <v>0</v>
      </c>
      <c r="J196" s="10">
        <f t="shared" si="88"/>
        <v>75000</v>
      </c>
      <c r="K196" s="11">
        <f t="shared" si="1"/>
        <v>100</v>
      </c>
    </row>
    <row r="197" spans="1:11" ht="110.25" outlineLevel="4">
      <c r="A197" s="8" t="s">
        <v>351</v>
      </c>
      <c r="B197" s="9" t="s">
        <v>352</v>
      </c>
      <c r="C197" s="10">
        <f aca="true" t="shared" si="89" ref="C197:J197">SUM(C198:C198)</f>
        <v>75000</v>
      </c>
      <c r="D197" s="10">
        <f t="shared" si="89"/>
        <v>0</v>
      </c>
      <c r="E197" s="10">
        <f t="shared" si="89"/>
        <v>0</v>
      </c>
      <c r="F197" s="10">
        <f t="shared" si="89"/>
        <v>75000</v>
      </c>
      <c r="G197" s="10">
        <f t="shared" si="89"/>
        <v>75000</v>
      </c>
      <c r="H197" s="10">
        <f t="shared" si="89"/>
        <v>0</v>
      </c>
      <c r="I197" s="10">
        <f t="shared" si="89"/>
        <v>0</v>
      </c>
      <c r="J197" s="10">
        <f t="shared" si="89"/>
        <v>75000</v>
      </c>
      <c r="K197" s="11">
        <f t="shared" si="1"/>
        <v>100</v>
      </c>
    </row>
    <row r="198" spans="1:11" ht="35.25" customHeight="1" outlineLevel="5">
      <c r="A198" s="12" t="s">
        <v>353</v>
      </c>
      <c r="B198" s="13" t="s">
        <v>354</v>
      </c>
      <c r="C198" s="14">
        <f>SUM(D198+E198+F198)</f>
        <v>75000</v>
      </c>
      <c r="D198" s="14"/>
      <c r="E198" s="14"/>
      <c r="F198" s="15">
        <v>75000</v>
      </c>
      <c r="G198" s="14">
        <f>SUM(H198+I198+J198)</f>
        <v>75000</v>
      </c>
      <c r="H198" s="14"/>
      <c r="I198" s="14"/>
      <c r="J198" s="15">
        <v>75000</v>
      </c>
      <c r="K198" s="16">
        <f t="shared" si="1"/>
        <v>100</v>
      </c>
    </row>
    <row r="199" spans="1:11" ht="63" outlineLevel="1">
      <c r="A199" s="8" t="s">
        <v>355</v>
      </c>
      <c r="B199" s="9" t="s">
        <v>356</v>
      </c>
      <c r="C199" s="10">
        <f aca="true" t="shared" si="90" ref="C199:J200">SUM(C200)</f>
        <v>675830</v>
      </c>
      <c r="D199" s="10">
        <f t="shared" si="90"/>
        <v>0</v>
      </c>
      <c r="E199" s="10">
        <f t="shared" si="90"/>
        <v>0</v>
      </c>
      <c r="F199" s="10">
        <f t="shared" si="90"/>
        <v>675830</v>
      </c>
      <c r="G199" s="10">
        <f t="shared" si="90"/>
        <v>659030</v>
      </c>
      <c r="H199" s="10">
        <f t="shared" si="90"/>
        <v>0</v>
      </c>
      <c r="I199" s="10">
        <f t="shared" si="90"/>
        <v>0</v>
      </c>
      <c r="J199" s="10">
        <f t="shared" si="90"/>
        <v>659030</v>
      </c>
      <c r="K199" s="11">
        <f t="shared" si="1"/>
        <v>97.51416776408269</v>
      </c>
    </row>
    <row r="200" spans="1:11" ht="47.25" outlineLevel="2">
      <c r="A200" s="8" t="s">
        <v>357</v>
      </c>
      <c r="B200" s="9" t="s">
        <v>358</v>
      </c>
      <c r="C200" s="10">
        <f t="shared" si="90"/>
        <v>675830</v>
      </c>
      <c r="D200" s="10">
        <f t="shared" si="90"/>
        <v>0</v>
      </c>
      <c r="E200" s="10">
        <f t="shared" si="90"/>
        <v>0</v>
      </c>
      <c r="F200" s="10">
        <f t="shared" si="90"/>
        <v>675830</v>
      </c>
      <c r="G200" s="10">
        <f t="shared" si="90"/>
        <v>659030</v>
      </c>
      <c r="H200" s="10">
        <f t="shared" si="90"/>
        <v>0</v>
      </c>
      <c r="I200" s="10">
        <f t="shared" si="90"/>
        <v>0</v>
      </c>
      <c r="J200" s="10">
        <f t="shared" si="90"/>
        <v>659030</v>
      </c>
      <c r="K200" s="11">
        <f t="shared" si="1"/>
        <v>97.51416776408269</v>
      </c>
    </row>
    <row r="201" spans="1:11" ht="31.5" outlineLevel="4">
      <c r="A201" s="8" t="s">
        <v>359</v>
      </c>
      <c r="B201" s="9" t="s">
        <v>360</v>
      </c>
      <c r="C201" s="10">
        <f>SUM(C202:C204)</f>
        <v>675830</v>
      </c>
      <c r="D201" s="10">
        <f aca="true" t="shared" si="91" ref="D201:J201">SUM(D202:D204)</f>
        <v>0</v>
      </c>
      <c r="E201" s="10">
        <f t="shared" si="91"/>
        <v>0</v>
      </c>
      <c r="F201" s="10">
        <f t="shared" si="91"/>
        <v>675830</v>
      </c>
      <c r="G201" s="10">
        <f t="shared" si="91"/>
        <v>659030</v>
      </c>
      <c r="H201" s="10">
        <f t="shared" si="91"/>
        <v>0</v>
      </c>
      <c r="I201" s="10">
        <f t="shared" si="91"/>
        <v>0</v>
      </c>
      <c r="J201" s="10">
        <f t="shared" si="91"/>
        <v>659030</v>
      </c>
      <c r="K201" s="11">
        <f t="shared" si="1"/>
        <v>97.51416776408269</v>
      </c>
    </row>
    <row r="202" spans="1:11" ht="15.75" outlineLevel="4">
      <c r="A202" s="50" t="s">
        <v>420</v>
      </c>
      <c r="B202" s="51" t="s">
        <v>421</v>
      </c>
      <c r="C202" s="14">
        <f>SUM(D202+E202+F202)</f>
        <v>176300</v>
      </c>
      <c r="D202" s="14"/>
      <c r="E202" s="14"/>
      <c r="F202" s="23">
        <v>176300</v>
      </c>
      <c r="G202" s="14">
        <f>SUM(H202+I202+J202)</f>
        <v>159500</v>
      </c>
      <c r="H202" s="14"/>
      <c r="I202" s="14"/>
      <c r="J202" s="14">
        <v>159500</v>
      </c>
      <c r="K202" s="16">
        <f t="shared" si="1"/>
        <v>90.47078842881452</v>
      </c>
    </row>
    <row r="203" spans="1:11" ht="47.25" outlineLevel="5">
      <c r="A203" s="12" t="s">
        <v>361</v>
      </c>
      <c r="B203" s="13" t="s">
        <v>362</v>
      </c>
      <c r="C203" s="14">
        <f>SUM(D203+E203+F203)</f>
        <v>14100</v>
      </c>
      <c r="D203" s="14"/>
      <c r="E203" s="14"/>
      <c r="F203" s="23">
        <v>14100</v>
      </c>
      <c r="G203" s="14">
        <f>SUM(H203+I203+J203)</f>
        <v>14100</v>
      </c>
      <c r="H203" s="14"/>
      <c r="I203" s="14"/>
      <c r="J203" s="14">
        <v>14100</v>
      </c>
      <c r="K203" s="16">
        <f t="shared" si="1"/>
        <v>100</v>
      </c>
    </row>
    <row r="204" spans="1:11" ht="47.25" outlineLevel="5">
      <c r="A204" s="12" t="s">
        <v>363</v>
      </c>
      <c r="B204" s="13" t="s">
        <v>364</v>
      </c>
      <c r="C204" s="14">
        <f>SUM(D204+E204+F204)</f>
        <v>485430</v>
      </c>
      <c r="D204" s="14"/>
      <c r="E204" s="14"/>
      <c r="F204" s="23">
        <v>485430</v>
      </c>
      <c r="G204" s="14">
        <f>SUM(H204+I204+J204)</f>
        <v>485430</v>
      </c>
      <c r="H204" s="14"/>
      <c r="I204" s="14"/>
      <c r="J204" s="14">
        <v>485430</v>
      </c>
      <c r="K204" s="16">
        <f t="shared" si="1"/>
        <v>100</v>
      </c>
    </row>
    <row r="205" spans="1:11" ht="63" outlineLevel="1">
      <c r="A205" s="59" t="s">
        <v>365</v>
      </c>
      <c r="B205" s="60" t="s">
        <v>366</v>
      </c>
      <c r="C205" s="61">
        <f aca="true" t="shared" si="92" ref="C205:J205">SUM(C206+C209)</f>
        <v>1172853.0899999999</v>
      </c>
      <c r="D205" s="61">
        <f t="shared" si="92"/>
        <v>772805.82</v>
      </c>
      <c r="E205" s="10">
        <f t="shared" si="92"/>
        <v>335487.27</v>
      </c>
      <c r="F205" s="10">
        <f t="shared" si="92"/>
        <v>64560</v>
      </c>
      <c r="G205" s="10">
        <f t="shared" si="92"/>
        <v>1172853.0899999999</v>
      </c>
      <c r="H205" s="10">
        <f t="shared" si="92"/>
        <v>772805.82</v>
      </c>
      <c r="I205" s="10">
        <f t="shared" si="92"/>
        <v>335487.27</v>
      </c>
      <c r="J205" s="10">
        <f t="shared" si="92"/>
        <v>64560</v>
      </c>
      <c r="K205" s="11">
        <f t="shared" si="1"/>
        <v>100</v>
      </c>
    </row>
    <row r="206" spans="1:11" ht="47.25" outlineLevel="2">
      <c r="A206" s="8" t="s">
        <v>367</v>
      </c>
      <c r="B206" s="9" t="s">
        <v>368</v>
      </c>
      <c r="C206" s="10">
        <f aca="true" t="shared" si="93" ref="C206:J207">SUM(C207)</f>
        <v>1054593.0899999999</v>
      </c>
      <c r="D206" s="10">
        <f t="shared" si="93"/>
        <v>772805.82</v>
      </c>
      <c r="E206" s="10">
        <f t="shared" si="93"/>
        <v>281787.27</v>
      </c>
      <c r="F206" s="10">
        <f t="shared" si="93"/>
        <v>0</v>
      </c>
      <c r="G206" s="10">
        <f t="shared" si="93"/>
        <v>1054593.0899999999</v>
      </c>
      <c r="H206" s="10">
        <f t="shared" si="93"/>
        <v>772805.82</v>
      </c>
      <c r="I206" s="10">
        <f t="shared" si="93"/>
        <v>281787.27</v>
      </c>
      <c r="J206" s="10">
        <f t="shared" si="93"/>
        <v>0</v>
      </c>
      <c r="K206" s="11">
        <f t="shared" si="1"/>
        <v>100</v>
      </c>
    </row>
    <row r="207" spans="1:11" ht="63" outlineLevel="4">
      <c r="A207" s="27" t="s">
        <v>369</v>
      </c>
      <c r="B207" s="28" t="s">
        <v>370</v>
      </c>
      <c r="C207" s="29">
        <f t="shared" si="93"/>
        <v>1054593.0899999999</v>
      </c>
      <c r="D207" s="29">
        <f t="shared" si="93"/>
        <v>772805.82</v>
      </c>
      <c r="E207" s="29">
        <f t="shared" si="93"/>
        <v>281787.27</v>
      </c>
      <c r="F207" s="29">
        <f t="shared" si="93"/>
        <v>0</v>
      </c>
      <c r="G207" s="10">
        <f t="shared" si="93"/>
        <v>1054593.0899999999</v>
      </c>
      <c r="H207" s="10">
        <f t="shared" si="93"/>
        <v>772805.82</v>
      </c>
      <c r="I207" s="10">
        <f t="shared" si="93"/>
        <v>281787.27</v>
      </c>
      <c r="J207" s="10">
        <f t="shared" si="93"/>
        <v>0</v>
      </c>
      <c r="K207" s="11">
        <f t="shared" si="1"/>
        <v>100</v>
      </c>
    </row>
    <row r="208" spans="1:11" ht="78.75" customHeight="1" outlineLevel="5">
      <c r="A208" s="30" t="s">
        <v>371</v>
      </c>
      <c r="B208" s="31" t="s">
        <v>372</v>
      </c>
      <c r="C208" s="14">
        <f>SUM(D208+E208+F208)</f>
        <v>1054593.0899999999</v>
      </c>
      <c r="D208" s="55">
        <v>772805.82</v>
      </c>
      <c r="E208" s="55">
        <v>281787.27</v>
      </c>
      <c r="F208" s="15"/>
      <c r="G208" s="14">
        <f>SUM(H208+I208+J208)</f>
        <v>1054593.0899999999</v>
      </c>
      <c r="H208" s="55">
        <v>772805.82</v>
      </c>
      <c r="I208" s="55">
        <v>281787.27</v>
      </c>
      <c r="J208" s="56"/>
      <c r="K208" s="16">
        <f t="shared" si="1"/>
        <v>100</v>
      </c>
    </row>
    <row r="209" spans="1:11" ht="66" customHeight="1" outlineLevel="5">
      <c r="A209" s="20" t="s">
        <v>373</v>
      </c>
      <c r="B209" s="21" t="s">
        <v>374</v>
      </c>
      <c r="C209" s="10">
        <f aca="true" t="shared" si="94" ref="C209:J209">SUM(C210)</f>
        <v>118260</v>
      </c>
      <c r="D209" s="10">
        <f t="shared" si="94"/>
        <v>0</v>
      </c>
      <c r="E209" s="10">
        <f t="shared" si="94"/>
        <v>53700</v>
      </c>
      <c r="F209" s="10">
        <f t="shared" si="94"/>
        <v>64560</v>
      </c>
      <c r="G209" s="10">
        <f t="shared" si="94"/>
        <v>118260</v>
      </c>
      <c r="H209" s="10">
        <f t="shared" si="94"/>
        <v>0</v>
      </c>
      <c r="I209" s="10">
        <f t="shared" si="94"/>
        <v>53700</v>
      </c>
      <c r="J209" s="10">
        <f t="shared" si="94"/>
        <v>64560</v>
      </c>
      <c r="K209" s="11">
        <f t="shared" si="1"/>
        <v>100</v>
      </c>
    </row>
    <row r="210" spans="1:11" ht="60.75" customHeight="1" outlineLevel="5">
      <c r="A210" s="20" t="s">
        <v>375</v>
      </c>
      <c r="B210" s="21" t="s">
        <v>376</v>
      </c>
      <c r="C210" s="10">
        <f>SUM(C211:C212)</f>
        <v>118260</v>
      </c>
      <c r="D210" s="10">
        <f aca="true" t="shared" si="95" ref="D210:J210">SUM(D211:D212)</f>
        <v>0</v>
      </c>
      <c r="E210" s="10">
        <f t="shared" si="95"/>
        <v>53700</v>
      </c>
      <c r="F210" s="10">
        <f t="shared" si="95"/>
        <v>64560</v>
      </c>
      <c r="G210" s="10">
        <f t="shared" si="95"/>
        <v>118260</v>
      </c>
      <c r="H210" s="10">
        <f t="shared" si="95"/>
        <v>0</v>
      </c>
      <c r="I210" s="10">
        <f t="shared" si="95"/>
        <v>53700</v>
      </c>
      <c r="J210" s="10">
        <f t="shared" si="95"/>
        <v>64560</v>
      </c>
      <c r="K210" s="11">
        <f t="shared" si="1"/>
        <v>100</v>
      </c>
    </row>
    <row r="211" spans="1:11" ht="36.75" customHeight="1" outlineLevel="5">
      <c r="A211" s="19" t="s">
        <v>377</v>
      </c>
      <c r="B211" s="22" t="s">
        <v>378</v>
      </c>
      <c r="C211" s="14">
        <f>SUM(D211+E211+F211)</f>
        <v>64560</v>
      </c>
      <c r="D211" s="14"/>
      <c r="E211" s="14"/>
      <c r="F211" s="15">
        <v>64560</v>
      </c>
      <c r="G211" s="14">
        <f>SUM(H211+I211+J211)</f>
        <v>64560</v>
      </c>
      <c r="H211" s="14"/>
      <c r="I211" s="14"/>
      <c r="J211" s="15">
        <v>64560</v>
      </c>
      <c r="K211" s="16">
        <f t="shared" si="1"/>
        <v>100</v>
      </c>
    </row>
    <row r="212" spans="1:11" ht="252" outlineLevel="5">
      <c r="A212" s="19" t="s">
        <v>441</v>
      </c>
      <c r="B212" s="22" t="s">
        <v>440</v>
      </c>
      <c r="C212" s="14">
        <f>SUM(D212+E212+F212)</f>
        <v>53700</v>
      </c>
      <c r="D212" s="62"/>
      <c r="E212" s="62">
        <v>53700</v>
      </c>
      <c r="F212" s="63"/>
      <c r="G212" s="14">
        <f>SUM(H212+I212+J212)</f>
        <v>53700</v>
      </c>
      <c r="H212" s="14"/>
      <c r="I212" s="14">
        <v>53700</v>
      </c>
      <c r="J212" s="15"/>
      <c r="K212" s="16">
        <f t="shared" si="1"/>
        <v>100</v>
      </c>
    </row>
    <row r="213" spans="1:11" ht="21.75" customHeight="1" outlineLevel="5">
      <c r="A213" s="70" t="s">
        <v>379</v>
      </c>
      <c r="B213" s="70"/>
      <c r="C213" s="33">
        <f aca="true" t="shared" si="96" ref="C213:J213">SUM(C7+C60+C76+C80+C97+C103+C119+C125+C140+C148+C155+C183+C195+C199+C205)</f>
        <v>203351484.95000002</v>
      </c>
      <c r="D213" s="33">
        <f t="shared" si="96"/>
        <v>8459134.66</v>
      </c>
      <c r="E213" s="33">
        <f t="shared" si="96"/>
        <v>87057214.66000001</v>
      </c>
      <c r="F213" s="33">
        <f t="shared" si="96"/>
        <v>107835135.63</v>
      </c>
      <c r="G213" s="10">
        <f t="shared" si="96"/>
        <v>198537530.25</v>
      </c>
      <c r="H213" s="10">
        <f t="shared" si="96"/>
        <v>7660046.45</v>
      </c>
      <c r="I213" s="10">
        <f t="shared" si="96"/>
        <v>85305152.34000002</v>
      </c>
      <c r="J213" s="10">
        <f t="shared" si="96"/>
        <v>105572331.46</v>
      </c>
      <c r="K213" s="11">
        <f t="shared" si="1"/>
        <v>97.63269262519343</v>
      </c>
    </row>
    <row r="214" spans="1:11" ht="21.75" customHeight="1" outlineLevel="5">
      <c r="A214" s="32" t="s">
        <v>380</v>
      </c>
      <c r="B214" s="34"/>
      <c r="C214" s="14">
        <f aca="true" t="shared" si="97" ref="C214:K214">SUM(C213/C237)*100</f>
        <v>97.77461977480733</v>
      </c>
      <c r="D214" s="14">
        <f t="shared" si="97"/>
        <v>98.96580195510633</v>
      </c>
      <c r="E214" s="14">
        <f t="shared" si="97"/>
        <v>97.0929251630358</v>
      </c>
      <c r="F214" s="14">
        <f t="shared" si="97"/>
        <v>98.23870257687321</v>
      </c>
      <c r="G214" s="14">
        <f t="shared" si="97"/>
        <v>97.72477034113828</v>
      </c>
      <c r="H214" s="14">
        <f t="shared" si="97"/>
        <v>98.93389149206072</v>
      </c>
      <c r="I214" s="14">
        <f t="shared" si="97"/>
        <v>97.03498778271796</v>
      </c>
      <c r="J214" s="14">
        <f t="shared" si="97"/>
        <v>98.20175278888698</v>
      </c>
      <c r="K214" s="14">
        <f t="shared" si="97"/>
        <v>99.94901597798706</v>
      </c>
    </row>
    <row r="215" spans="1:11" ht="63" outlineLevel="1">
      <c r="A215" s="8" t="s">
        <v>381</v>
      </c>
      <c r="B215" s="9" t="s">
        <v>382</v>
      </c>
      <c r="C215" s="10">
        <f aca="true" t="shared" si="98" ref="C215:J215">SUM(C216)</f>
        <v>2885645.83</v>
      </c>
      <c r="D215" s="10">
        <f t="shared" si="98"/>
        <v>82544.42</v>
      </c>
      <c r="E215" s="10">
        <f t="shared" si="98"/>
        <v>956594.02</v>
      </c>
      <c r="F215" s="10">
        <f t="shared" si="98"/>
        <v>1846507.39</v>
      </c>
      <c r="G215" s="10">
        <f t="shared" si="98"/>
        <v>2885511.83</v>
      </c>
      <c r="H215" s="10">
        <f t="shared" si="98"/>
        <v>82544.42</v>
      </c>
      <c r="I215" s="10">
        <f t="shared" si="98"/>
        <v>956594.02</v>
      </c>
      <c r="J215" s="10">
        <f t="shared" si="98"/>
        <v>1846373.39</v>
      </c>
      <c r="K215" s="11">
        <f aca="true" t="shared" si="99" ref="K215:K237">SUM(G215/C215)*100</f>
        <v>99.99535632548503</v>
      </c>
    </row>
    <row r="216" spans="1:11" ht="18.75" customHeight="1" outlineLevel="2">
      <c r="A216" s="8" t="s">
        <v>383</v>
      </c>
      <c r="B216" s="9" t="s">
        <v>384</v>
      </c>
      <c r="C216" s="10">
        <f aca="true" t="shared" si="100" ref="C216:J216">SUM(C217:C229)</f>
        <v>2885645.83</v>
      </c>
      <c r="D216" s="10">
        <f t="shared" si="100"/>
        <v>82544.42</v>
      </c>
      <c r="E216" s="10">
        <f t="shared" si="100"/>
        <v>956594.02</v>
      </c>
      <c r="F216" s="10">
        <f t="shared" si="100"/>
        <v>1846507.39</v>
      </c>
      <c r="G216" s="10">
        <f t="shared" si="100"/>
        <v>2885511.83</v>
      </c>
      <c r="H216" s="10">
        <f t="shared" si="100"/>
        <v>82544.42</v>
      </c>
      <c r="I216" s="10">
        <f t="shared" si="100"/>
        <v>956594.02</v>
      </c>
      <c r="J216" s="10">
        <f t="shared" si="100"/>
        <v>1846373.39</v>
      </c>
      <c r="K216" s="11">
        <f t="shared" si="99"/>
        <v>99.99535632548503</v>
      </c>
    </row>
    <row r="217" spans="1:11" ht="31.5" outlineLevel="5">
      <c r="A217" s="64" t="s">
        <v>385</v>
      </c>
      <c r="B217" s="13">
        <v>4190002076</v>
      </c>
      <c r="C217" s="14">
        <f aca="true" t="shared" si="101" ref="C217:C229">SUM(D217+E217+F217)</f>
        <v>82010</v>
      </c>
      <c r="D217" s="14"/>
      <c r="E217" s="14"/>
      <c r="F217" s="23">
        <v>82010</v>
      </c>
      <c r="G217" s="14">
        <f aca="true" t="shared" si="102" ref="G217:G229">SUM(H217+I217+J217)</f>
        <v>82010</v>
      </c>
      <c r="H217" s="14"/>
      <c r="I217" s="14"/>
      <c r="J217" s="15">
        <v>82010</v>
      </c>
      <c r="K217" s="16">
        <f t="shared" si="99"/>
        <v>100</v>
      </c>
    </row>
    <row r="218" spans="1:11" ht="63" outlineLevel="5">
      <c r="A218" s="58" t="s">
        <v>444</v>
      </c>
      <c r="B218" s="13">
        <v>4190002091</v>
      </c>
      <c r="C218" s="14">
        <f t="shared" si="101"/>
        <v>95624</v>
      </c>
      <c r="D218" s="14"/>
      <c r="E218" s="14"/>
      <c r="F218" s="23">
        <v>95624</v>
      </c>
      <c r="G218" s="14">
        <f t="shared" si="102"/>
        <v>95510</v>
      </c>
      <c r="H218" s="14"/>
      <c r="I218" s="14"/>
      <c r="J218" s="15">
        <v>95510</v>
      </c>
      <c r="K218" s="16">
        <f t="shared" si="99"/>
        <v>99.88078306701247</v>
      </c>
    </row>
    <row r="219" spans="1:11" ht="47.25" outlineLevel="5">
      <c r="A219" s="12" t="s">
        <v>386</v>
      </c>
      <c r="B219" s="13" t="s">
        <v>387</v>
      </c>
      <c r="C219" s="14">
        <f t="shared" si="101"/>
        <v>105600</v>
      </c>
      <c r="D219" s="14"/>
      <c r="E219" s="14"/>
      <c r="F219" s="23">
        <v>105600</v>
      </c>
      <c r="G219" s="14">
        <f t="shared" si="102"/>
        <v>105600</v>
      </c>
      <c r="H219" s="14"/>
      <c r="I219" s="14"/>
      <c r="J219" s="15">
        <v>105600</v>
      </c>
      <c r="K219" s="16">
        <f t="shared" si="99"/>
        <v>100</v>
      </c>
    </row>
    <row r="220" spans="1:11" ht="45.75" customHeight="1" outlineLevel="5">
      <c r="A220" s="12" t="s">
        <v>432</v>
      </c>
      <c r="B220" s="13" t="s">
        <v>388</v>
      </c>
      <c r="C220" s="14">
        <f t="shared" si="101"/>
        <v>321044</v>
      </c>
      <c r="D220" s="14"/>
      <c r="E220" s="14"/>
      <c r="F220" s="23">
        <v>321044</v>
      </c>
      <c r="G220" s="14">
        <f t="shared" si="102"/>
        <v>321044</v>
      </c>
      <c r="H220" s="14"/>
      <c r="I220" s="14"/>
      <c r="J220" s="15">
        <v>321044</v>
      </c>
      <c r="K220" s="16">
        <f t="shared" si="99"/>
        <v>100</v>
      </c>
    </row>
    <row r="221" spans="1:11" ht="63.75" customHeight="1" outlineLevel="5">
      <c r="A221" s="12" t="s">
        <v>389</v>
      </c>
      <c r="B221" s="13" t="s">
        <v>390</v>
      </c>
      <c r="C221" s="14">
        <f t="shared" si="101"/>
        <v>200000</v>
      </c>
      <c r="D221" s="14"/>
      <c r="E221" s="14"/>
      <c r="F221" s="23">
        <v>200000</v>
      </c>
      <c r="G221" s="14">
        <f t="shared" si="102"/>
        <v>200000</v>
      </c>
      <c r="H221" s="14"/>
      <c r="I221" s="14"/>
      <c r="J221" s="15">
        <v>200000</v>
      </c>
      <c r="K221" s="16">
        <f t="shared" si="99"/>
        <v>100</v>
      </c>
    </row>
    <row r="222" spans="1:11" ht="47.25" outlineLevel="5">
      <c r="A222" s="12" t="s">
        <v>391</v>
      </c>
      <c r="B222" s="13" t="s">
        <v>392</v>
      </c>
      <c r="C222" s="14">
        <f t="shared" si="101"/>
        <v>922852</v>
      </c>
      <c r="D222" s="14"/>
      <c r="E222" s="14"/>
      <c r="F222" s="23">
        <v>922852</v>
      </c>
      <c r="G222" s="14">
        <f t="shared" si="102"/>
        <v>922852</v>
      </c>
      <c r="H222" s="14"/>
      <c r="I222" s="14"/>
      <c r="J222" s="15">
        <v>922852</v>
      </c>
      <c r="K222" s="16">
        <f t="shared" si="99"/>
        <v>100</v>
      </c>
    </row>
    <row r="223" spans="1:11" ht="110.25" customHeight="1" outlineLevel="5">
      <c r="A223" s="12" t="s">
        <v>393</v>
      </c>
      <c r="B223" s="13" t="s">
        <v>394</v>
      </c>
      <c r="C223" s="14">
        <f t="shared" si="101"/>
        <v>65000</v>
      </c>
      <c r="D223" s="14"/>
      <c r="E223" s="14"/>
      <c r="F223" s="23">
        <v>65000</v>
      </c>
      <c r="G223" s="14">
        <f t="shared" si="102"/>
        <v>65000</v>
      </c>
      <c r="H223" s="14"/>
      <c r="I223" s="14"/>
      <c r="J223" s="15">
        <v>65000</v>
      </c>
      <c r="K223" s="16">
        <f t="shared" si="99"/>
        <v>100</v>
      </c>
    </row>
    <row r="224" spans="1:11" ht="93.75" customHeight="1" outlineLevel="5">
      <c r="A224" s="12" t="s">
        <v>395</v>
      </c>
      <c r="B224" s="13" t="s">
        <v>396</v>
      </c>
      <c r="C224" s="14">
        <f t="shared" si="101"/>
        <v>944033</v>
      </c>
      <c r="D224" s="14"/>
      <c r="E224" s="14">
        <v>944033</v>
      </c>
      <c r="F224" s="35"/>
      <c r="G224" s="14">
        <f t="shared" si="102"/>
        <v>944033</v>
      </c>
      <c r="H224" s="14"/>
      <c r="I224" s="14">
        <v>944033</v>
      </c>
      <c r="J224" s="15"/>
      <c r="K224" s="16">
        <f t="shared" si="99"/>
        <v>100</v>
      </c>
    </row>
    <row r="225" spans="1:11" ht="47.25" outlineLevel="5">
      <c r="A225" s="12" t="s">
        <v>397</v>
      </c>
      <c r="B225" s="13" t="s">
        <v>398</v>
      </c>
      <c r="C225" s="14">
        <f t="shared" si="101"/>
        <v>6348</v>
      </c>
      <c r="D225" s="14"/>
      <c r="E225" s="14">
        <v>6348</v>
      </c>
      <c r="F225" s="35"/>
      <c r="G225" s="14">
        <f t="shared" si="102"/>
        <v>6348</v>
      </c>
      <c r="H225" s="14"/>
      <c r="I225" s="14">
        <v>6348</v>
      </c>
      <c r="J225" s="15"/>
      <c r="K225" s="16">
        <f t="shared" si="99"/>
        <v>100</v>
      </c>
    </row>
    <row r="226" spans="1:11" ht="32.25" customHeight="1" outlineLevel="5">
      <c r="A226" s="12" t="s">
        <v>399</v>
      </c>
      <c r="B226" s="13" t="s">
        <v>400</v>
      </c>
      <c r="C226" s="14">
        <f t="shared" si="101"/>
        <v>20</v>
      </c>
      <c r="D226" s="14"/>
      <c r="E226" s="14"/>
      <c r="F226" s="15">
        <v>20</v>
      </c>
      <c r="G226" s="14">
        <f t="shared" si="102"/>
        <v>0</v>
      </c>
      <c r="H226" s="14"/>
      <c r="I226" s="14"/>
      <c r="J226" s="15"/>
      <c r="K226" s="16">
        <f t="shared" si="99"/>
        <v>0</v>
      </c>
    </row>
    <row r="227" spans="1:11" ht="78" customHeight="1" outlineLevel="5">
      <c r="A227" s="12" t="s">
        <v>433</v>
      </c>
      <c r="B227" s="13" t="s">
        <v>434</v>
      </c>
      <c r="C227" s="14">
        <f t="shared" si="101"/>
        <v>93428.88</v>
      </c>
      <c r="D227" s="14">
        <v>82544.42</v>
      </c>
      <c r="E227" s="14">
        <v>6213.02</v>
      </c>
      <c r="F227" s="15">
        <v>4671.44</v>
      </c>
      <c r="G227" s="14">
        <f t="shared" si="102"/>
        <v>93428.88</v>
      </c>
      <c r="H227" s="14">
        <v>82544.42</v>
      </c>
      <c r="I227" s="14">
        <v>6213.02</v>
      </c>
      <c r="J227" s="15">
        <v>4671.44</v>
      </c>
      <c r="K227" s="16">
        <f t="shared" si="99"/>
        <v>100</v>
      </c>
    </row>
    <row r="228" spans="1:11" ht="78.75" outlineLevel="5">
      <c r="A228" s="12" t="s">
        <v>401</v>
      </c>
      <c r="B228" s="36" t="s">
        <v>402</v>
      </c>
      <c r="C228" s="14">
        <f t="shared" si="101"/>
        <v>49685.95</v>
      </c>
      <c r="D228" s="14"/>
      <c r="E228" s="14"/>
      <c r="F228" s="15">
        <v>49685.95</v>
      </c>
      <c r="G228" s="14">
        <f t="shared" si="102"/>
        <v>49685.95</v>
      </c>
      <c r="H228" s="14"/>
      <c r="I228" s="14"/>
      <c r="J228" s="15">
        <v>49685.95</v>
      </c>
      <c r="K228" s="16">
        <f t="shared" si="99"/>
        <v>100</v>
      </c>
    </row>
    <row r="229" spans="1:11" ht="63" outlineLevel="5">
      <c r="A229" s="53" t="s">
        <v>422</v>
      </c>
      <c r="B229" s="51" t="s">
        <v>423</v>
      </c>
      <c r="C229" s="14">
        <f t="shared" si="101"/>
        <v>0</v>
      </c>
      <c r="D229" s="14"/>
      <c r="E229" s="14"/>
      <c r="F229" s="15"/>
      <c r="G229" s="14">
        <f t="shared" si="102"/>
        <v>0</v>
      </c>
      <c r="H229" s="14"/>
      <c r="I229" s="14"/>
      <c r="J229" s="15"/>
      <c r="K229" s="16" t="e">
        <f t="shared" si="99"/>
        <v>#DIV/0!</v>
      </c>
    </row>
    <row r="230" spans="1:11" ht="78" customHeight="1" outlineLevel="1">
      <c r="A230" s="8" t="s">
        <v>403</v>
      </c>
      <c r="B230" s="37" t="s">
        <v>404</v>
      </c>
      <c r="C230" s="10">
        <f aca="true" t="shared" si="103" ref="C230:J231">SUM(C231)</f>
        <v>5854</v>
      </c>
      <c r="D230" s="10">
        <f t="shared" si="103"/>
        <v>5854</v>
      </c>
      <c r="E230" s="10">
        <f t="shared" si="103"/>
        <v>0</v>
      </c>
      <c r="F230" s="10">
        <f t="shared" si="103"/>
        <v>0</v>
      </c>
      <c r="G230" s="10">
        <f t="shared" si="103"/>
        <v>0</v>
      </c>
      <c r="H230" s="10">
        <f t="shared" si="103"/>
        <v>0</v>
      </c>
      <c r="I230" s="10">
        <f t="shared" si="103"/>
        <v>0</v>
      </c>
      <c r="J230" s="10">
        <f t="shared" si="103"/>
        <v>0</v>
      </c>
      <c r="K230" s="11">
        <f t="shared" si="99"/>
        <v>0</v>
      </c>
    </row>
    <row r="231" spans="1:11" ht="17.25" customHeight="1" outlineLevel="2">
      <c r="A231" s="8" t="s">
        <v>383</v>
      </c>
      <c r="B231" s="37" t="s">
        <v>405</v>
      </c>
      <c r="C231" s="10">
        <f t="shared" si="103"/>
        <v>5854</v>
      </c>
      <c r="D231" s="10">
        <f t="shared" si="103"/>
        <v>5854</v>
      </c>
      <c r="E231" s="10">
        <f t="shared" si="103"/>
        <v>0</v>
      </c>
      <c r="F231" s="10">
        <f t="shared" si="103"/>
        <v>0</v>
      </c>
      <c r="G231" s="10">
        <f t="shared" si="103"/>
        <v>0</v>
      </c>
      <c r="H231" s="10">
        <f t="shared" si="103"/>
        <v>0</v>
      </c>
      <c r="I231" s="10">
        <f t="shared" si="103"/>
        <v>0</v>
      </c>
      <c r="J231" s="10">
        <f t="shared" si="103"/>
        <v>0</v>
      </c>
      <c r="K231" s="11">
        <f t="shared" si="99"/>
        <v>0</v>
      </c>
    </row>
    <row r="232" spans="1:11" ht="63" outlineLevel="5">
      <c r="A232" s="38" t="s">
        <v>406</v>
      </c>
      <c r="B232" s="39" t="s">
        <v>407</v>
      </c>
      <c r="C232" s="40">
        <f>SUM(D232+E232+F232)</f>
        <v>5854</v>
      </c>
      <c r="D232" s="40">
        <v>5854</v>
      </c>
      <c r="E232" s="40"/>
      <c r="F232" s="41"/>
      <c r="G232" s="40">
        <f>SUM(H232+I232+J232)</f>
        <v>0</v>
      </c>
      <c r="H232" s="40"/>
      <c r="I232" s="40"/>
      <c r="J232" s="41"/>
      <c r="K232" s="16">
        <f t="shared" si="99"/>
        <v>0</v>
      </c>
    </row>
    <row r="233" spans="1:11" ht="31.5" outlineLevel="5">
      <c r="A233" s="42" t="s">
        <v>408</v>
      </c>
      <c r="B233" s="43" t="s">
        <v>409</v>
      </c>
      <c r="C233" s="29">
        <f aca="true" t="shared" si="104" ref="C233:J234">SUM(C234)</f>
        <v>1736842.11</v>
      </c>
      <c r="D233" s="29">
        <f t="shared" si="104"/>
        <v>0</v>
      </c>
      <c r="E233" s="29">
        <f t="shared" si="104"/>
        <v>1650000</v>
      </c>
      <c r="F233" s="29">
        <f t="shared" si="104"/>
        <v>86842.11</v>
      </c>
      <c r="G233" s="29">
        <f t="shared" si="104"/>
        <v>1736842.11</v>
      </c>
      <c r="H233" s="29">
        <f t="shared" si="104"/>
        <v>0</v>
      </c>
      <c r="I233" s="29">
        <f t="shared" si="104"/>
        <v>1650000</v>
      </c>
      <c r="J233" s="29">
        <f t="shared" si="104"/>
        <v>86842.11</v>
      </c>
      <c r="K233" s="11">
        <f t="shared" si="99"/>
        <v>100</v>
      </c>
    </row>
    <row r="234" spans="1:11" ht="15.75" customHeight="1" outlineLevel="5">
      <c r="A234" s="42" t="s">
        <v>410</v>
      </c>
      <c r="B234" s="43" t="s">
        <v>411</v>
      </c>
      <c r="C234" s="29">
        <f t="shared" si="104"/>
        <v>1736842.11</v>
      </c>
      <c r="D234" s="29">
        <f t="shared" si="104"/>
        <v>0</v>
      </c>
      <c r="E234" s="29">
        <f t="shared" si="104"/>
        <v>1650000</v>
      </c>
      <c r="F234" s="29">
        <f t="shared" si="104"/>
        <v>86842.11</v>
      </c>
      <c r="G234" s="29">
        <f t="shared" si="104"/>
        <v>1736842.11</v>
      </c>
      <c r="H234" s="29">
        <f t="shared" si="104"/>
        <v>0</v>
      </c>
      <c r="I234" s="29">
        <f t="shared" si="104"/>
        <v>1650000</v>
      </c>
      <c r="J234" s="29">
        <f t="shared" si="104"/>
        <v>86842.11</v>
      </c>
      <c r="K234" s="11">
        <f t="shared" si="99"/>
        <v>100</v>
      </c>
    </row>
    <row r="235" spans="1:11" ht="63" outlineLevel="5">
      <c r="A235" s="30" t="s">
        <v>412</v>
      </c>
      <c r="B235" s="44" t="s">
        <v>413</v>
      </c>
      <c r="C235" s="40">
        <f>SUM(D235+E235+F235)</f>
        <v>1736842.11</v>
      </c>
      <c r="D235" s="40"/>
      <c r="E235" s="40">
        <v>1650000</v>
      </c>
      <c r="F235" s="41">
        <v>86842.11</v>
      </c>
      <c r="G235" s="40">
        <f>SUM(H235+I235+J235)</f>
        <v>1736842.11</v>
      </c>
      <c r="H235" s="40"/>
      <c r="I235" s="40">
        <v>1650000</v>
      </c>
      <c r="J235" s="41">
        <v>86842.11</v>
      </c>
      <c r="K235" s="16">
        <f t="shared" si="99"/>
        <v>100</v>
      </c>
    </row>
    <row r="236" spans="1:11" ht="30" customHeight="1">
      <c r="A236" s="45" t="s">
        <v>414</v>
      </c>
      <c r="B236" s="46"/>
      <c r="C236" s="47">
        <f aca="true" t="shared" si="105" ref="C236:J236">SUM(C215+C230+C233)</f>
        <v>4628341.94</v>
      </c>
      <c r="D236" s="47">
        <f t="shared" si="105"/>
        <v>88398.42</v>
      </c>
      <c r="E236" s="47">
        <f t="shared" si="105"/>
        <v>2606594.02</v>
      </c>
      <c r="F236" s="47">
        <f t="shared" si="105"/>
        <v>1933349.5</v>
      </c>
      <c r="G236" s="47">
        <f t="shared" si="105"/>
        <v>4622353.94</v>
      </c>
      <c r="H236" s="47">
        <f t="shared" si="105"/>
        <v>82544.42</v>
      </c>
      <c r="I236" s="47">
        <f t="shared" si="105"/>
        <v>2606594.02</v>
      </c>
      <c r="J236" s="47">
        <f t="shared" si="105"/>
        <v>1933215.5</v>
      </c>
      <c r="K236" s="48">
        <f t="shared" si="99"/>
        <v>99.87062321501682</v>
      </c>
    </row>
    <row r="237" spans="1:11" ht="30" customHeight="1">
      <c r="A237" s="32" t="s">
        <v>415</v>
      </c>
      <c r="B237" s="46"/>
      <c r="C237" s="47">
        <f aca="true" t="shared" si="106" ref="C237:J237">SUM(C213+C236)</f>
        <v>207979826.89000002</v>
      </c>
      <c r="D237" s="47">
        <f t="shared" si="106"/>
        <v>8547533.08</v>
      </c>
      <c r="E237" s="47">
        <f t="shared" si="106"/>
        <v>89663808.68</v>
      </c>
      <c r="F237" s="47">
        <f t="shared" si="106"/>
        <v>109768485.13</v>
      </c>
      <c r="G237" s="47">
        <f t="shared" si="106"/>
        <v>203159884.19</v>
      </c>
      <c r="H237" s="47">
        <f t="shared" si="106"/>
        <v>7742590.87</v>
      </c>
      <c r="I237" s="47">
        <f t="shared" si="106"/>
        <v>87911746.36000001</v>
      </c>
      <c r="J237" s="47">
        <f t="shared" si="106"/>
        <v>107505546.96</v>
      </c>
      <c r="K237" s="49">
        <f t="shared" si="99"/>
        <v>97.6824950899929</v>
      </c>
    </row>
  </sheetData>
  <sheetProtection selectLockedCells="1" selectUnlockedCells="1"/>
  <mergeCells count="10">
    <mergeCell ref="K5:K6"/>
    <mergeCell ref="A213:B213"/>
    <mergeCell ref="A1:J1"/>
    <mergeCell ref="A2:J2"/>
    <mergeCell ref="A5:A6"/>
    <mergeCell ref="B5:B6"/>
    <mergeCell ref="C5:C6"/>
    <mergeCell ref="D5:F5"/>
    <mergeCell ref="G5:G6"/>
    <mergeCell ref="H5:J5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</dc:creator>
  <cp:keywords/>
  <dc:description/>
  <cp:lastModifiedBy>Сидорова</cp:lastModifiedBy>
  <cp:lastPrinted>2020-10-12T06:37:41Z</cp:lastPrinted>
  <dcterms:created xsi:type="dcterms:W3CDTF">2020-01-17T14:40:26Z</dcterms:created>
  <dcterms:modified xsi:type="dcterms:W3CDTF">2021-01-17T15:55:33Z</dcterms:modified>
  <cp:category/>
  <cp:version/>
  <cp:contentType/>
  <cp:contentStatus/>
</cp:coreProperties>
</file>