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7" sheetId="1" r:id="rId1"/>
  </sheets>
  <definedNames>
    <definedName name="_xlnm.Print_Titles" localSheetId="0">'17'!$5:$6</definedName>
  </definedNames>
  <calcPr fullCalcOnLoad="1"/>
</workbook>
</file>

<file path=xl/sharedStrings.xml><?xml version="1.0" encoding="utf-8"?>
<sst xmlns="http://schemas.openxmlformats.org/spreadsheetml/2006/main" count="379" uniqueCount="367">
  <si>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</si>
  <si>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</si>
  <si>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</si>
  <si>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</si>
  <si>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</si>
  <si>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</si>
  <si>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</si>
  <si>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</si>
  <si>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</si>
  <si>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</si>
  <si>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</si>
  <si>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</si>
  <si>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</si>
  <si>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</si>
  <si>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</si>
  <si>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</si>
  <si>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</si>
  <si>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</si>
  <si>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</si>
  <si>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</si>
  <si>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</si>
  <si>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</si>
  <si>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</si>
  <si>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</si>
  <si>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</si>
  <si>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</si>
  <si>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</si>
  <si>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1-4 классов муниципальных общеобразовательных организаций</t>
  </si>
  <si>
    <t>0120102003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</si>
  <si>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</si>
  <si>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</si>
  <si>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</si>
  <si>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</si>
  <si>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</si>
  <si>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</si>
  <si>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</si>
  <si>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</si>
  <si>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</si>
  <si>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</si>
  <si>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</si>
  <si>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</si>
  <si>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</si>
  <si>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</si>
  <si>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</si>
  <si>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</si>
  <si>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        Организация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</si>
  <si>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</si>
  <si>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</si>
  <si>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</si>
  <si>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</si>
  <si>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</si>
  <si>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</si>
  <si>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</si>
  <si>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</si>
  <si>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</si>
  <si>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</si>
  <si>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</si>
  <si>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</si>
  <si>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</si>
  <si>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</si>
  <si>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</si>
  <si>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</si>
  <si>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</si>
  <si>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</si>
  <si>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</si>
  <si>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</si>
  <si>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</si>
  <si>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</si>
  <si>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</si>
  <si>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</si>
  <si>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</si>
  <si>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</si>
  <si>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</si>
  <si>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</si>
  <si>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</si>
  <si>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</si>
  <si>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</si>
  <si>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</si>
  <si>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</si>
  <si>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</si>
  <si>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</si>
  <si>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</si>
  <si>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</si>
  <si>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</si>
  <si>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</si>
  <si>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</si>
  <si>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"Строительство газораспределительной сети для газификации населенных пунктов"</t>
  </si>
  <si>
    <t>0230200000</t>
  </si>
  <si>
    <t xml:space="preserve">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</si>
  <si>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0230202033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</si>
  <si>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</si>
  <si>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</si>
  <si>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</si>
  <si>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</si>
  <si>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</si>
  <si>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</si>
  <si>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</si>
  <si>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</si>
  <si>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</si>
  <si>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</si>
  <si>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</si>
  <si>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</si>
  <si>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</si>
  <si>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</si>
  <si>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</si>
  <si>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</si>
  <si>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</si>
  <si>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</si>
  <si>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</si>
  <si>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</si>
  <si>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</si>
  <si>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</si>
  <si>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</si>
  <si>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</si>
  <si>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</si>
  <si>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</si>
  <si>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</si>
  <si>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</si>
  <si>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</si>
  <si>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</si>
  <si>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</si>
  <si>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</si>
  <si>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</si>
  <si>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</si>
  <si>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</si>
  <si>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</si>
  <si>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</si>
  <si>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</si>
  <si>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</si>
  <si>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</si>
  <si>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</si>
  <si>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</si>
  <si>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Содержание мест захоронения</t>
  </si>
  <si>
    <t>0440102047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</si>
  <si>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</si>
  <si>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</si>
  <si>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</si>
  <si>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</si>
  <si>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</si>
  <si>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</si>
  <si>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</si>
  <si>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</si>
  <si>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</si>
  <si>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</si>
  <si>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</si>
  <si>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</si>
  <si>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</si>
  <si>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</si>
  <si>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</si>
  <si>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</si>
  <si>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</si>
  <si>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</si>
  <si>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</si>
  <si>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</si>
  <si>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</si>
  <si>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</si>
  <si>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</si>
  <si>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</si>
  <si>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</si>
  <si>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</si>
  <si>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</si>
  <si>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</si>
  <si>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 и ОБУЗ "Савинская ЦРБ""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</si>
  <si>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</si>
  <si>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</si>
  <si>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</si>
  <si>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</si>
  <si>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</si>
  <si>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</si>
  <si>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</si>
  <si>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</si>
  <si>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</si>
  <si>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</si>
  <si>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</si>
  <si>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</si>
  <si>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</si>
  <si>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</si>
  <si>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</si>
  <si>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</si>
  <si>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</si>
  <si>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 Подпрограмма "Развитие малого и среднего предпринимательства в Савинском муниципальном районе"</t>
  </si>
  <si>
    <t>0720000000</t>
  </si>
  <si>
    <t xml:space="preserve">          Основное мероприятие "Поддержка начинающих субъектов малого и среднего предпринимательства"</t>
  </si>
  <si>
    <t>0720200000</t>
  </si>
  <si>
    <t xml:space="preserve">            Предоставление целевых грантов начинающим субъектам малого и среднего предпринимательства на создание собственного дела</t>
  </si>
  <si>
    <t>0720202056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</si>
  <si>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</si>
  <si>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</si>
  <si>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</si>
  <si>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</si>
  <si>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</si>
  <si>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</si>
  <si>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  Ремонт, капитальный ремонт дорог общего пользования местного значения</t>
  </si>
  <si>
    <t>0810102058</t>
  </si>
  <si>
    <t xml:space="preserve">  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</si>
  <si>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</si>
  <si>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  Строительство (реконструкция) автомобильных дорог общего пользования местного значения</t>
  </si>
  <si>
    <t>0810104004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</si>
  <si>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</si>
  <si>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</si>
  <si>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</si>
  <si>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</si>
  <si>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</si>
  <si>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</si>
  <si>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</si>
  <si>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</si>
  <si>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</si>
  <si>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</si>
  <si>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</si>
  <si>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</si>
  <si>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</si>
  <si>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</si>
  <si>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</si>
  <si>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</si>
  <si>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</si>
  <si>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</si>
  <si>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</si>
  <si>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</si>
  <si>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</si>
  <si>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</si>
  <si>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</si>
  <si>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</si>
  <si>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</si>
  <si>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</si>
  <si>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</si>
  <si>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</si>
  <si>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</si>
  <si>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</si>
  <si>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</si>
  <si>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</si>
  <si>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</si>
  <si>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</si>
  <si>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</si>
  <si>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</si>
  <si>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</si>
  <si>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</si>
  <si>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</si>
  <si>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</si>
  <si>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</si>
  <si>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</si>
  <si>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</si>
  <si>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</si>
  <si>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</si>
  <si>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</si>
  <si>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</si>
  <si>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</si>
  <si>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</si>
  <si>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</si>
  <si>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</si>
  <si>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</si>
  <si>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</si>
  <si>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</si>
  <si>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</si>
  <si>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</si>
  <si>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</si>
  <si>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</si>
  <si>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</si>
  <si>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</si>
  <si>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</si>
  <si>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</si>
  <si>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</si>
  <si>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</si>
  <si>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</si>
  <si>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</si>
  <si>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</si>
  <si>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</si>
  <si>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</si>
  <si>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</si>
  <si>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</si>
  <si>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</si>
  <si>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</si>
  <si>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</si>
  <si>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</si>
  <si>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</si>
  <si>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</si>
  <si>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</si>
  <si>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</si>
  <si>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</si>
  <si>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</si>
  <si>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</si>
  <si>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</si>
  <si>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</si>
  <si>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</si>
  <si>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</si>
  <si>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</si>
  <si>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</si>
  <si>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</si>
  <si>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</si>
  <si>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</si>
  <si>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</si>
  <si>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</si>
  <si>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</si>
  <si>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</si>
  <si>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</si>
  <si>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</si>
  <si>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</si>
  <si>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</si>
  <si>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</si>
  <si>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</si>
  <si>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</si>
  <si>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</si>
  <si>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</si>
  <si>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</si>
  <si>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</si>
  <si>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 xml:space="preserve">            Организация изготовления и установки ориентирующих знаков туристической навигации</t>
  </si>
  <si>
    <t>1510102081</t>
  </si>
  <si>
    <t xml:space="preserve">            Разработка и создание туристических маршрутов</t>
  </si>
  <si>
    <t>1510102082</t>
  </si>
  <si>
    <t xml:space="preserve">            Разработка и создание имиджевого туристического продукта</t>
  </si>
  <si>
    <t>1510102083</t>
  </si>
  <si>
    <t xml:space="preserve">        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</si>
  <si>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</si>
  <si>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</si>
  <si>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</si>
  <si>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</si>
  <si>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</si>
  <si>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</si>
  <si>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</si>
  <si>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</si>
  <si>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</si>
  <si>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</si>
  <si>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</si>
  <si>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         Осуществление отдельных государственных полномочий в сфере административных правонарушений</t>
  </si>
  <si>
    <t>4190080350</t>
  </si>
  <si>
    <t>ВСЕГО РАСХОДОВ ПО НЕПРОГРАММНЫМ НАПРАВЛЕНИЯМ ДЕЯТЕЛЬНОСТИ:</t>
  </si>
  <si>
    <t>ВСЕГО РАСХОДОВ:</t>
  </si>
  <si>
    <t>Исполнено, руб.</t>
  </si>
  <si>
    <t>Объем расходов на реализацию мероприятий муниципальных программ Савинского муниципального района</t>
  </si>
  <si>
    <t>по состоянию на 01.04.2017 год</t>
  </si>
  <si>
    <t>% исполнения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</si>
  <si>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</si>
  <si>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</si>
  <si>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помещений), за счет средств местного бюджета</t>
  </si>
  <si>
    <t>01202L5200</t>
  </si>
  <si>
    <t xml:space="preserve">    Подпрограмма "Организация проведения мероприятий по содержанию сибиреязвенных скотомогильников"</t>
  </si>
  <si>
    <t>0420000000</t>
  </si>
  <si>
    <t xml:space="preserve">   Основное мероприятие "Организация проведения мероприятий по содержанию сибиреязвенных скотомогильников"</t>
  </si>
  <si>
    <t xml:space="preserve">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</si>
  <si>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0420100000</t>
  </si>
  <si>
    <t>0420182400</t>
  </si>
  <si>
    <t xml:space="preserve">     Подпрограмма "Охрана и использование особо охраняемых природных территорий местного значения"</t>
  </si>
  <si>
    <t xml:space="preserve">     Основное мероприятие "Поддержка особо охраняемых природных территорий местного значения"</t>
  </si>
  <si>
    <t xml:space="preserve">       Оформление государственных актов на землепользование</t>
  </si>
  <si>
    <t>0450000000</t>
  </si>
  <si>
    <t>0450100000</t>
  </si>
  <si>
    <t>0450102089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</si>
  <si>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</si>
  <si>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</si>
  <si>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</si>
  <si>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4190002088</t>
  </si>
  <si>
    <t xml:space="preserve">     Наказы избирателей депутатам Ивановской областной Думы</t>
  </si>
  <si>
    <t>4300000000</t>
  </si>
  <si>
    <t>4390000000</t>
  </si>
  <si>
    <t xml:space="preserve">     Укрепление материально-технической базы муниципальных образовательных организаций Ивановской области</t>
  </si>
  <si>
    <t>4390081950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</si>
  <si>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</si>
  <si>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 xml:space="preserve">      Подпрограмма "Улучшение условий и охраны труда в муниципальных учреждениях"</t>
  </si>
  <si>
    <t>1600000000</t>
  </si>
  <si>
    <t>1610000000</t>
  </si>
  <si>
    <t xml:space="preserve">    Основное мероприятие "Совершенствование охраны труда"</t>
  </si>
  <si>
    <t xml:space="preserve">    Специальная оценка условий труда</t>
  </si>
  <si>
    <t xml:space="preserve">    Обучение по охране труда и повышение уровня квалификации специалистов</t>
  </si>
  <si>
    <t xml:space="preserve">    Проведение обязательных предварительных и периодических медицинских осмотров</t>
  </si>
  <si>
    <t>1610100000</t>
  </si>
  <si>
    <t>1610102085</t>
  </si>
  <si>
    <t>1610102086</t>
  </si>
  <si>
    <t>1610102087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</si>
</sst>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horizontal="left" vertical="top" wrapText="1" indent="2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4" borderId="12" applyNumberFormat="0" applyFont="0" applyAlignment="0" applyProtection="0"/>
    <xf numFmtId="9" fontId="27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4" xfId="0" applyFont="1" applyBorder="1" applyAlignment="1">
      <alignment horizontal="center" vertical="center" wrapText="1"/>
    </xf>
    <xf numFmtId="0" fontId="47" fillId="36" borderId="2" xfId="51" applyNumberFormat="1" applyFont="1" applyFill="1" applyAlignment="1" applyProtection="1">
      <alignment horizontal="justify" vertical="top" wrapText="1"/>
      <protection/>
    </xf>
    <xf numFmtId="49" fontId="47" fillId="36" borderId="2" xfId="52" applyNumberFormat="1" applyFont="1" applyFill="1" applyProtection="1">
      <alignment horizontal="center" vertical="top" shrinkToFit="1"/>
      <protection/>
    </xf>
    <xf numFmtId="4" fontId="47" fillId="36" borderId="2" xfId="53" applyNumberFormat="1" applyFont="1" applyFill="1" applyProtection="1">
      <alignment horizontal="right" vertical="top" shrinkToFit="1"/>
      <protection/>
    </xf>
    <xf numFmtId="0" fontId="48" fillId="36" borderId="2" xfId="51" applyNumberFormat="1" applyFont="1" applyFill="1" applyAlignment="1" applyProtection="1">
      <alignment horizontal="justify" vertical="top" wrapText="1"/>
      <protection/>
    </xf>
    <xf numFmtId="49" fontId="48" fillId="36" borderId="2" xfId="52" applyNumberFormat="1" applyFont="1" applyFill="1" applyProtection="1">
      <alignment horizontal="center" vertical="top" shrinkToFit="1"/>
      <protection/>
    </xf>
    <xf numFmtId="4" fontId="48" fillId="36" borderId="2" xfId="53" applyNumberFormat="1" applyFont="1" applyFill="1" applyProtection="1">
      <alignment horizontal="right" vertical="top" shrinkToFit="1"/>
      <protection/>
    </xf>
    <xf numFmtId="4" fontId="47" fillId="36" borderId="14" xfId="48" applyNumberFormat="1" applyFont="1" applyFill="1" applyBorder="1" applyProtection="1">
      <alignment horizontal="right" vertical="top" shrinkToFit="1"/>
      <protection/>
    </xf>
    <xf numFmtId="0" fontId="49" fillId="0" borderId="2" xfId="52" applyNumberFormat="1" applyFont="1" applyAlignment="1" applyProtection="1">
      <alignment horizontal="left"/>
      <protection locked="0"/>
    </xf>
    <xf numFmtId="0" fontId="49" fillId="0" borderId="2" xfId="52" applyNumberFormat="1" applyFont="1" applyAlignment="1">
      <alignment horizontal="left"/>
      <protection/>
    </xf>
    <xf numFmtId="164" fontId="47" fillId="36" borderId="2" xfId="53" applyNumberFormat="1" applyFont="1" applyFill="1" applyProtection="1">
      <alignment horizontal="right" vertical="top" shrinkToFit="1"/>
      <protection/>
    </xf>
    <xf numFmtId="0" fontId="49" fillId="0" borderId="15" xfId="52" applyNumberFormat="1" applyFont="1" applyBorder="1" applyAlignment="1" applyProtection="1">
      <alignment horizontal="justify" wrapText="1"/>
      <protection locked="0"/>
    </xf>
    <xf numFmtId="49" fontId="48" fillId="36" borderId="15" xfId="52" applyNumberFormat="1" applyFont="1" applyFill="1" applyBorder="1" applyProtection="1">
      <alignment horizontal="center" vertical="top" shrinkToFit="1"/>
      <protection/>
    </xf>
    <xf numFmtId="4" fontId="47" fillId="36" borderId="15" xfId="53" applyNumberFormat="1" applyFont="1" applyFill="1" applyBorder="1" applyProtection="1">
      <alignment horizontal="right" vertical="top" shrinkToFit="1"/>
      <protection/>
    </xf>
    <xf numFmtId="0" fontId="49" fillId="0" borderId="14" xfId="52" applyNumberFormat="1" applyFont="1" applyBorder="1" applyAlignment="1" applyProtection="1">
      <alignment horizontal="left"/>
      <protection locked="0"/>
    </xf>
    <xf numFmtId="0" fontId="49" fillId="0" borderId="14" xfId="52" applyNumberFormat="1" applyFont="1" applyBorder="1" applyAlignment="1">
      <alignment horizontal="left"/>
      <protection/>
    </xf>
    <xf numFmtId="0" fontId="48" fillId="0" borderId="0" xfId="40" applyNumberFormat="1" applyFo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16" xfId="0" applyFont="1" applyBorder="1" applyAlignment="1">
      <alignment horizontal="center" vertical="center" wrapText="1"/>
    </xf>
    <xf numFmtId="4" fontId="47" fillId="36" borderId="17" xfId="53" applyNumberFormat="1" applyFont="1" applyFill="1" applyBorder="1" applyProtection="1">
      <alignment horizontal="right" vertical="top" shrinkToFit="1"/>
      <protection/>
    </xf>
    <xf numFmtId="4" fontId="48" fillId="36" borderId="17" xfId="53" applyNumberFormat="1" applyFont="1" applyFill="1" applyBorder="1" applyProtection="1">
      <alignment horizontal="right" vertical="top" shrinkToFit="1"/>
      <protection/>
    </xf>
    <xf numFmtId="164" fontId="47" fillId="36" borderId="17" xfId="53" applyNumberFormat="1" applyFont="1" applyFill="1" applyBorder="1" applyProtection="1">
      <alignment horizontal="right" vertical="top" shrinkToFit="1"/>
      <protection/>
    </xf>
    <xf numFmtId="166" fontId="2" fillId="0" borderId="14" xfId="0" applyNumberFormat="1" applyFont="1" applyBorder="1" applyAlignment="1" applyProtection="1">
      <alignment vertical="top"/>
      <protection locked="0"/>
    </xf>
    <xf numFmtId="166" fontId="4" fillId="0" borderId="14" xfId="0" applyNumberFormat="1" applyFont="1" applyBorder="1" applyAlignment="1" applyProtection="1">
      <alignment vertical="top"/>
      <protection locked="0"/>
    </xf>
    <xf numFmtId="4" fontId="48" fillId="36" borderId="18" xfId="53" applyNumberFormat="1" applyFont="1" applyFill="1" applyBorder="1" applyProtection="1">
      <alignment horizontal="right" vertical="top" shrinkToFit="1"/>
      <protection/>
    </xf>
    <xf numFmtId="4" fontId="48" fillId="36" borderId="14" xfId="53" applyNumberFormat="1" applyFont="1" applyFill="1" applyBorder="1" applyProtection="1">
      <alignment horizontal="right" vertical="top" shrinkToFit="1"/>
      <protection/>
    </xf>
    <xf numFmtId="0" fontId="49" fillId="0" borderId="2" xfId="52" applyNumberFormat="1" applyFont="1" applyAlignment="1" applyProtection="1">
      <alignment horizontal="left"/>
      <protection locked="0"/>
    </xf>
    <xf numFmtId="0" fontId="49" fillId="0" borderId="2" xfId="52" applyNumberFormat="1" applyFont="1" applyAlignment="1">
      <alignment horizontal="left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0" borderId="0" xfId="41" applyNumberFormat="1" applyFont="1" applyBorder="1" applyAlignment="1" applyProtection="1">
      <alignment horizontal="center" wrapText="1"/>
      <protection locked="0"/>
    </xf>
    <xf numFmtId="0" fontId="50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0" fillId="0" borderId="0" xfId="41" applyNumberFormat="1" applyFont="1" applyBorder="1" applyAlignment="1" applyProtection="1">
      <alignment horizontal="center" wrapText="1"/>
      <protection/>
    </xf>
    <xf numFmtId="0" fontId="50" fillId="0" borderId="0" xfId="41" applyFont="1" applyBorder="1" applyAlignment="1">
      <alignment horizont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0" fillId="0" borderId="0" xfId="41" applyNumberFormat="1" applyBorder="1" applyProtection="1">
      <alignment horizontal="center"/>
      <protection/>
    </xf>
    <xf numFmtId="0" fontId="30" fillId="0" borderId="0" xfId="41" applyBorder="1">
      <alignment horizontal="center"/>
      <protection/>
    </xf>
    <xf numFmtId="0" fontId="48" fillId="0" borderId="0" xfId="42" applyNumberFormat="1" applyFont="1" applyBorder="1" applyProtection="1">
      <alignment horizontal="right"/>
      <protection/>
    </xf>
    <xf numFmtId="0" fontId="48" fillId="0" borderId="0" xfId="42" applyFont="1" applyBorder="1">
      <alignment horizontal="right"/>
      <protection/>
    </xf>
    <xf numFmtId="0" fontId="47" fillId="0" borderId="15" xfId="44" applyNumberFormat="1" applyFont="1" applyBorder="1" applyAlignment="1" applyProtection="1">
      <alignment horizontal="center" vertical="center" wrapText="1"/>
      <protection/>
    </xf>
    <xf numFmtId="0" fontId="47" fillId="0" borderId="23" xfId="44" applyNumberFormat="1" applyFont="1" applyBorder="1" applyAlignment="1" applyProtection="1">
      <alignment horizontal="center" vertical="center" wrapText="1"/>
      <protection/>
    </xf>
    <xf numFmtId="0" fontId="47" fillId="0" borderId="24" xfId="44" applyNumberFormat="1" applyFont="1" applyBorder="1" applyAlignment="1" applyProtection="1">
      <alignment horizontal="center" vertical="center" wrapText="1"/>
      <protection/>
    </xf>
    <xf numFmtId="0" fontId="47" fillId="0" borderId="25" xfId="44" applyNumberFormat="1" applyFont="1" applyBorder="1" applyAlignment="1" applyProtection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showGridLines="0" tabSelected="1" zoomScalePageLayoutView="0" workbookViewId="0" topLeftCell="A164">
      <selection activeCell="A180" sqref="A180:A190"/>
    </sheetView>
  </sheetViews>
  <sheetFormatPr defaultColWidth="9.140625" defaultRowHeight="15" outlineLevelRow="6"/>
  <cols>
    <col min="1" max="1" width="47.57421875" style="1" customWidth="1"/>
    <col min="2" max="2" width="10.7109375" style="1" hidden="1" customWidth="1"/>
    <col min="3" max="3" width="14.7109375" style="1" customWidth="1"/>
    <col min="4" max="6" width="13.00390625" style="1" customWidth="1"/>
    <col min="7" max="7" width="14.7109375" style="1" customWidth="1"/>
    <col min="8" max="10" width="13.00390625" style="1" customWidth="1"/>
    <col min="11" max="47" width="9.140625" style="1" customWidth="1"/>
    <col min="48" max="16384" width="9.140625" style="19" customWidth="1"/>
  </cols>
  <sheetData>
    <row r="1" spans="1:10" ht="16.5" customHeight="1">
      <c r="A1" s="34" t="s">
        <v>327</v>
      </c>
      <c r="B1" s="35"/>
      <c r="C1" s="36"/>
      <c r="D1" s="36"/>
      <c r="E1" s="36"/>
      <c r="F1" s="36"/>
      <c r="G1" s="36"/>
      <c r="H1" s="36"/>
      <c r="I1" s="36"/>
      <c r="J1" s="36"/>
    </row>
    <row r="2" spans="1:10" ht="15.75" customHeight="1">
      <c r="A2" s="37" t="s">
        <v>328</v>
      </c>
      <c r="B2" s="38"/>
      <c r="C2" s="38"/>
      <c r="D2" s="38"/>
      <c r="E2" s="38"/>
      <c r="F2" s="38"/>
      <c r="G2" s="36"/>
      <c r="H2" s="36"/>
      <c r="I2" s="36"/>
      <c r="J2" s="36"/>
    </row>
    <row r="3" spans="1:6" ht="15.75" customHeight="1">
      <c r="A3" s="41"/>
      <c r="B3" s="42"/>
      <c r="C3" s="42"/>
      <c r="D3" s="42"/>
      <c r="E3" s="42"/>
      <c r="F3" s="42"/>
    </row>
    <row r="4" spans="1:6" ht="12" customHeight="1">
      <c r="A4" s="43"/>
      <c r="B4" s="44"/>
      <c r="C4" s="44"/>
      <c r="D4" s="44"/>
      <c r="E4" s="44"/>
      <c r="F4" s="44"/>
    </row>
    <row r="5" spans="1:11" s="1" customFormat="1" ht="22.5" customHeight="1">
      <c r="A5" s="45" t="s">
        <v>0</v>
      </c>
      <c r="B5" s="47" t="s">
        <v>1</v>
      </c>
      <c r="C5" s="30" t="s">
        <v>2</v>
      </c>
      <c r="D5" s="32" t="s">
        <v>3</v>
      </c>
      <c r="E5" s="32"/>
      <c r="F5" s="32"/>
      <c r="G5" s="30" t="s">
        <v>326</v>
      </c>
      <c r="H5" s="32" t="s">
        <v>3</v>
      </c>
      <c r="I5" s="32"/>
      <c r="J5" s="33"/>
      <c r="K5" s="39" t="s">
        <v>329</v>
      </c>
    </row>
    <row r="6" spans="1:11" s="1" customFormat="1" ht="34.5" customHeight="1">
      <c r="A6" s="46"/>
      <c r="B6" s="48"/>
      <c r="C6" s="31"/>
      <c r="D6" s="2" t="s">
        <v>4</v>
      </c>
      <c r="E6" s="2" t="s">
        <v>5</v>
      </c>
      <c r="F6" s="2" t="s">
        <v>6</v>
      </c>
      <c r="G6" s="31"/>
      <c r="H6" s="2" t="s">
        <v>4</v>
      </c>
      <c r="I6" s="2" t="s">
        <v>5</v>
      </c>
      <c r="J6" s="20" t="s">
        <v>6</v>
      </c>
      <c r="K6" s="40"/>
    </row>
    <row r="7" spans="1:11" s="1" customFormat="1" ht="65.25" customHeight="1" outlineLevel="1">
      <c r="A7" s="3" t="s">
        <v>7</v>
      </c>
      <c r="B7" s="4" t="s">
        <v>8</v>
      </c>
      <c r="C7" s="5">
        <f>SUM(C8+C14+C22+C25+C31+C34+C37+C41+C44)</f>
        <v>119005698.59</v>
      </c>
      <c r="D7" s="5">
        <f aca="true" t="shared" si="0" ref="D7:J7">SUM(D8+D14+D22+D25+D31+D34+D37+D41+D44)</f>
        <v>0</v>
      </c>
      <c r="E7" s="5">
        <f t="shared" si="0"/>
        <v>59898915.2</v>
      </c>
      <c r="F7" s="5">
        <f t="shared" si="0"/>
        <v>59106783.39</v>
      </c>
      <c r="G7" s="5">
        <f t="shared" si="0"/>
        <v>29412248.459999997</v>
      </c>
      <c r="H7" s="5">
        <f t="shared" si="0"/>
        <v>0</v>
      </c>
      <c r="I7" s="5">
        <f t="shared" si="0"/>
        <v>13850695.370000001</v>
      </c>
      <c r="J7" s="5">
        <f t="shared" si="0"/>
        <v>15561553.090000002</v>
      </c>
      <c r="K7" s="25">
        <f>SUM(G7/C7)*100</f>
        <v>24.71499164198133</v>
      </c>
    </row>
    <row r="8" spans="1:11" s="1" customFormat="1" ht="15" customHeight="1" outlineLevel="2">
      <c r="A8" s="3" t="s">
        <v>9</v>
      </c>
      <c r="B8" s="4" t="s">
        <v>10</v>
      </c>
      <c r="C8" s="5">
        <f aca="true" t="shared" si="1" ref="C8:J8">SUM(C9)</f>
        <v>36385846.370000005</v>
      </c>
      <c r="D8" s="5">
        <f t="shared" si="1"/>
        <v>0</v>
      </c>
      <c r="E8" s="5">
        <f t="shared" si="1"/>
        <v>14019125.7</v>
      </c>
      <c r="F8" s="5">
        <f t="shared" si="1"/>
        <v>22366720.67</v>
      </c>
      <c r="G8" s="5">
        <f t="shared" si="1"/>
        <v>8876750.51</v>
      </c>
      <c r="H8" s="5">
        <f t="shared" si="1"/>
        <v>0</v>
      </c>
      <c r="I8" s="5">
        <f t="shared" si="1"/>
        <v>3043722.46</v>
      </c>
      <c r="J8" s="21">
        <f t="shared" si="1"/>
        <v>5833028.05</v>
      </c>
      <c r="K8" s="25">
        <f aca="true" t="shared" si="2" ref="K8:K71">SUM(G8/C8)*100</f>
        <v>24.396163331571827</v>
      </c>
    </row>
    <row r="9" spans="1:11" s="1" customFormat="1" ht="34.5" customHeight="1" outlineLevel="4">
      <c r="A9" s="6" t="s">
        <v>11</v>
      </c>
      <c r="B9" s="7" t="s">
        <v>12</v>
      </c>
      <c r="C9" s="8">
        <f aca="true" t="shared" si="3" ref="C9:J9">SUM(C10:C13)</f>
        <v>36385846.370000005</v>
      </c>
      <c r="D9" s="8">
        <f t="shared" si="3"/>
        <v>0</v>
      </c>
      <c r="E9" s="8">
        <f t="shared" si="3"/>
        <v>14019125.7</v>
      </c>
      <c r="F9" s="8">
        <f t="shared" si="3"/>
        <v>22366720.67</v>
      </c>
      <c r="G9" s="8">
        <f t="shared" si="3"/>
        <v>8876750.51</v>
      </c>
      <c r="H9" s="8">
        <f t="shared" si="3"/>
        <v>0</v>
      </c>
      <c r="I9" s="8">
        <f t="shared" si="3"/>
        <v>3043722.46</v>
      </c>
      <c r="J9" s="22">
        <f t="shared" si="3"/>
        <v>5833028.05</v>
      </c>
      <c r="K9" s="24">
        <f t="shared" si="2"/>
        <v>24.396163331571827</v>
      </c>
    </row>
    <row r="10" spans="1:11" s="1" customFormat="1" ht="33" customHeight="1" outlineLevel="6">
      <c r="A10" s="6" t="s">
        <v>13</v>
      </c>
      <c r="B10" s="7" t="s">
        <v>14</v>
      </c>
      <c r="C10" s="8">
        <f>SUM(D10:F10)</f>
        <v>22366720.67</v>
      </c>
      <c r="D10" s="8"/>
      <c r="E10" s="8"/>
      <c r="F10" s="8">
        <v>22366720.67</v>
      </c>
      <c r="G10" s="8">
        <f>SUM(H10:J10)</f>
        <v>5833028.05</v>
      </c>
      <c r="H10" s="8"/>
      <c r="I10" s="8"/>
      <c r="J10" s="22">
        <v>5833028.05</v>
      </c>
      <c r="K10" s="24">
        <f t="shared" si="2"/>
        <v>26.07904903030203</v>
      </c>
    </row>
    <row r="11" spans="1:11" s="1" customFormat="1" ht="161.25" customHeight="1" outlineLevel="6">
      <c r="A11" s="6" t="s">
        <v>15</v>
      </c>
      <c r="B11" s="7" t="s">
        <v>16</v>
      </c>
      <c r="C11" s="8">
        <f>SUM(D11:F11)</f>
        <v>478872</v>
      </c>
      <c r="D11" s="8"/>
      <c r="E11" s="8">
        <v>478872</v>
      </c>
      <c r="F11" s="8"/>
      <c r="G11" s="8">
        <f>SUM(H11:J11)</f>
        <v>66236.24</v>
      </c>
      <c r="H11" s="8"/>
      <c r="I11" s="8">
        <v>66236.24</v>
      </c>
      <c r="J11" s="22"/>
      <c r="K11" s="24">
        <f t="shared" si="2"/>
        <v>13.831721211513726</v>
      </c>
    </row>
    <row r="12" spans="1:11" s="1" customFormat="1" ht="108.75" customHeight="1" outlineLevel="6">
      <c r="A12" s="6" t="s">
        <v>17</v>
      </c>
      <c r="B12" s="7" t="s">
        <v>18</v>
      </c>
      <c r="C12" s="8">
        <f>SUM(D12:F12)</f>
        <v>1431129.7</v>
      </c>
      <c r="D12" s="8"/>
      <c r="E12" s="8">
        <v>1431129.7</v>
      </c>
      <c r="F12" s="8"/>
      <c r="G12" s="8">
        <f>SUM(H12:J12)</f>
        <v>147872.36</v>
      </c>
      <c r="H12" s="8"/>
      <c r="I12" s="8">
        <v>147872.36</v>
      </c>
      <c r="J12" s="22"/>
      <c r="K12" s="24">
        <f t="shared" si="2"/>
        <v>10.3325617517406</v>
      </c>
    </row>
    <row r="13" spans="1:11" s="1" customFormat="1" ht="204.75" customHeight="1" outlineLevel="6">
      <c r="A13" s="6" t="s">
        <v>19</v>
      </c>
      <c r="B13" s="7" t="s">
        <v>20</v>
      </c>
      <c r="C13" s="8">
        <f>SUM(D13:F13)</f>
        <v>12109124</v>
      </c>
      <c r="D13" s="8"/>
      <c r="E13" s="8">
        <v>12109124</v>
      </c>
      <c r="F13" s="8"/>
      <c r="G13" s="8">
        <f>SUM(H13:J13)</f>
        <v>2829613.86</v>
      </c>
      <c r="H13" s="8"/>
      <c r="I13" s="8">
        <v>2829613.86</v>
      </c>
      <c r="J13" s="22"/>
      <c r="K13" s="24">
        <f t="shared" si="2"/>
        <v>23.36761816957197</v>
      </c>
    </row>
    <row r="14" spans="1:11" s="1" customFormat="1" ht="18.75" customHeight="1" outlineLevel="2">
      <c r="A14" s="3" t="s">
        <v>21</v>
      </c>
      <c r="B14" s="4" t="s">
        <v>22</v>
      </c>
      <c r="C14" s="5">
        <f aca="true" t="shared" si="4" ref="C14:J14">SUM(C15+C19)</f>
        <v>67385206.22</v>
      </c>
      <c r="D14" s="5">
        <f t="shared" si="4"/>
        <v>0</v>
      </c>
      <c r="E14" s="5">
        <f t="shared" si="4"/>
        <v>45579489.5</v>
      </c>
      <c r="F14" s="5">
        <f t="shared" si="4"/>
        <v>21805716.72</v>
      </c>
      <c r="G14" s="5">
        <f t="shared" si="4"/>
        <v>17095118.57</v>
      </c>
      <c r="H14" s="5">
        <f t="shared" si="4"/>
        <v>0</v>
      </c>
      <c r="I14" s="5">
        <f t="shared" si="4"/>
        <v>10806972.91</v>
      </c>
      <c r="J14" s="21">
        <f t="shared" si="4"/>
        <v>6288145.66</v>
      </c>
      <c r="K14" s="25">
        <f t="shared" si="2"/>
        <v>25.369245757277437</v>
      </c>
    </row>
    <row r="15" spans="1:11" s="1" customFormat="1" ht="30.75" customHeight="1" outlineLevel="4">
      <c r="A15" s="6" t="s">
        <v>23</v>
      </c>
      <c r="B15" s="7" t="s">
        <v>24</v>
      </c>
      <c r="C15" s="8">
        <f aca="true" t="shared" si="5" ref="C15:J15">SUM(C16:C18)</f>
        <v>60760911.5</v>
      </c>
      <c r="D15" s="8">
        <f t="shared" si="5"/>
        <v>0</v>
      </c>
      <c r="E15" s="8">
        <f t="shared" si="5"/>
        <v>45579489.5</v>
      </c>
      <c r="F15" s="8">
        <f t="shared" si="5"/>
        <v>15181422</v>
      </c>
      <c r="G15" s="8">
        <f t="shared" si="5"/>
        <v>17059054.57</v>
      </c>
      <c r="H15" s="8">
        <f t="shared" si="5"/>
        <v>0</v>
      </c>
      <c r="I15" s="8">
        <f t="shared" si="5"/>
        <v>10806972.91</v>
      </c>
      <c r="J15" s="22">
        <f t="shared" si="5"/>
        <v>6252081.66</v>
      </c>
      <c r="K15" s="24">
        <f t="shared" si="2"/>
        <v>28.075705496946007</v>
      </c>
    </row>
    <row r="16" spans="1:11" s="1" customFormat="1" ht="48.75" customHeight="1" outlineLevel="6">
      <c r="A16" s="6" t="s">
        <v>25</v>
      </c>
      <c r="B16" s="7" t="s">
        <v>26</v>
      </c>
      <c r="C16" s="8">
        <f>SUM(D16:F16)</f>
        <v>13961422</v>
      </c>
      <c r="D16" s="8"/>
      <c r="E16" s="8"/>
      <c r="F16" s="8">
        <v>13961422</v>
      </c>
      <c r="G16" s="8">
        <f>SUM(H16:J16)</f>
        <v>5867486.86</v>
      </c>
      <c r="H16" s="8"/>
      <c r="I16" s="8"/>
      <c r="J16" s="22">
        <v>5867486.86</v>
      </c>
      <c r="K16" s="24">
        <f t="shared" si="2"/>
        <v>42.026427250748526</v>
      </c>
    </row>
    <row r="17" spans="1:11" s="1" customFormat="1" ht="48.75" customHeight="1" outlineLevel="6">
      <c r="A17" s="6" t="s">
        <v>27</v>
      </c>
      <c r="B17" s="7" t="s">
        <v>28</v>
      </c>
      <c r="C17" s="8">
        <f>SUM(D17:F17)</f>
        <v>1220000</v>
      </c>
      <c r="D17" s="8"/>
      <c r="E17" s="8"/>
      <c r="F17" s="8">
        <v>1220000</v>
      </c>
      <c r="G17" s="8">
        <f>SUM(H17:J17)</f>
        <v>384594.8</v>
      </c>
      <c r="H17" s="8"/>
      <c r="I17" s="8"/>
      <c r="J17" s="22">
        <v>384594.8</v>
      </c>
      <c r="K17" s="24">
        <f t="shared" si="2"/>
        <v>31.52416393442623</v>
      </c>
    </row>
    <row r="18" spans="1:11" s="1" customFormat="1" ht="224.25" customHeight="1" outlineLevel="6">
      <c r="A18" s="6" t="s">
        <v>29</v>
      </c>
      <c r="B18" s="7" t="s">
        <v>30</v>
      </c>
      <c r="C18" s="8">
        <f>SUM(D18:F18)</f>
        <v>45579489.5</v>
      </c>
      <c r="D18" s="8"/>
      <c r="E18" s="8">
        <v>45579489.5</v>
      </c>
      <c r="F18" s="8"/>
      <c r="G18" s="8">
        <f>SUM(H18:J18)</f>
        <v>10806972.91</v>
      </c>
      <c r="H18" s="8"/>
      <c r="I18" s="8">
        <v>10806972.91</v>
      </c>
      <c r="J18" s="22"/>
      <c r="K18" s="24">
        <f t="shared" si="2"/>
        <v>23.710166630979927</v>
      </c>
    </row>
    <row r="19" spans="1:11" s="1" customFormat="1" ht="28.5" customHeight="1" outlineLevel="4">
      <c r="A19" s="6" t="s">
        <v>31</v>
      </c>
      <c r="B19" s="7" t="s">
        <v>32</v>
      </c>
      <c r="C19" s="8">
        <f>SUM(C20:C21)</f>
        <v>6624294.72</v>
      </c>
      <c r="D19" s="8">
        <f aca="true" t="shared" si="6" ref="D19:J19">SUM(D20:D21)</f>
        <v>0</v>
      </c>
      <c r="E19" s="8">
        <f t="shared" si="6"/>
        <v>0</v>
      </c>
      <c r="F19" s="8">
        <f t="shared" si="6"/>
        <v>6624294.72</v>
      </c>
      <c r="G19" s="8">
        <f t="shared" si="6"/>
        <v>36064</v>
      </c>
      <c r="H19" s="8">
        <f t="shared" si="6"/>
        <v>0</v>
      </c>
      <c r="I19" s="8">
        <f t="shared" si="6"/>
        <v>0</v>
      </c>
      <c r="J19" s="8">
        <f t="shared" si="6"/>
        <v>36064</v>
      </c>
      <c r="K19" s="24">
        <f t="shared" si="2"/>
        <v>0.5444202216896533</v>
      </c>
    </row>
    <row r="20" spans="1:11" s="1" customFormat="1" ht="50.25" customHeight="1" outlineLevel="4">
      <c r="A20" s="6" t="s">
        <v>330</v>
      </c>
      <c r="B20" s="7" t="s">
        <v>331</v>
      </c>
      <c r="C20" s="8">
        <f>SUM(D20:F20)</f>
        <v>1090000</v>
      </c>
      <c r="D20" s="8"/>
      <c r="E20" s="8"/>
      <c r="F20" s="8">
        <v>1090000</v>
      </c>
      <c r="G20" s="8">
        <f>SUM(H20:J20)</f>
        <v>36064</v>
      </c>
      <c r="H20" s="8"/>
      <c r="I20" s="8"/>
      <c r="J20" s="22">
        <v>36064</v>
      </c>
      <c r="K20" s="24">
        <f t="shared" si="2"/>
        <v>3.308623853211009</v>
      </c>
    </row>
    <row r="21" spans="1:11" s="1" customFormat="1" ht="154.5" customHeight="1" outlineLevel="5">
      <c r="A21" s="6" t="s">
        <v>332</v>
      </c>
      <c r="B21" s="7" t="s">
        <v>333</v>
      </c>
      <c r="C21" s="8">
        <f>SUM(D21:F21)</f>
        <v>5534294.72</v>
      </c>
      <c r="D21" s="8"/>
      <c r="E21" s="8"/>
      <c r="F21" s="8">
        <v>5534294.72</v>
      </c>
      <c r="G21" s="8">
        <f>SUM(H21:J21)</f>
        <v>0</v>
      </c>
      <c r="H21" s="8"/>
      <c r="I21" s="8"/>
      <c r="J21" s="22"/>
      <c r="K21" s="24">
        <f t="shared" si="2"/>
        <v>0</v>
      </c>
    </row>
    <row r="22" spans="1:11" s="1" customFormat="1" ht="34.5" customHeight="1" outlineLevel="2">
      <c r="A22" s="3" t="s">
        <v>33</v>
      </c>
      <c r="B22" s="4" t="s">
        <v>34</v>
      </c>
      <c r="C22" s="5">
        <f>SUM(C23)</f>
        <v>5278343</v>
      </c>
      <c r="D22" s="5">
        <f aca="true" t="shared" si="7" ref="D22:J23">SUM(D23)</f>
        <v>0</v>
      </c>
      <c r="E22" s="5">
        <f t="shared" si="7"/>
        <v>0</v>
      </c>
      <c r="F22" s="5">
        <f t="shared" si="7"/>
        <v>5278343</v>
      </c>
      <c r="G22" s="5">
        <f>SUM(G23)</f>
        <v>1315302.02</v>
      </c>
      <c r="H22" s="5">
        <f t="shared" si="7"/>
        <v>0</v>
      </c>
      <c r="I22" s="5">
        <f t="shared" si="7"/>
        <v>0</v>
      </c>
      <c r="J22" s="21">
        <f t="shared" si="7"/>
        <v>1315302.02</v>
      </c>
      <c r="K22" s="25">
        <f t="shared" si="2"/>
        <v>24.918843280931156</v>
      </c>
    </row>
    <row r="23" spans="1:11" s="1" customFormat="1" ht="33.75" customHeight="1" outlineLevel="4">
      <c r="A23" s="6" t="s">
        <v>35</v>
      </c>
      <c r="B23" s="7" t="s">
        <v>36</v>
      </c>
      <c r="C23" s="8">
        <f>SUM(C24)</f>
        <v>5278343</v>
      </c>
      <c r="D23" s="8">
        <f t="shared" si="7"/>
        <v>0</v>
      </c>
      <c r="E23" s="8">
        <f t="shared" si="7"/>
        <v>0</v>
      </c>
      <c r="F23" s="8">
        <f t="shared" si="7"/>
        <v>5278343</v>
      </c>
      <c r="G23" s="8">
        <f>SUM(G24)</f>
        <v>1315302.02</v>
      </c>
      <c r="H23" s="8">
        <f t="shared" si="7"/>
        <v>0</v>
      </c>
      <c r="I23" s="8">
        <f t="shared" si="7"/>
        <v>0</v>
      </c>
      <c r="J23" s="22">
        <f t="shared" si="7"/>
        <v>1315302.02</v>
      </c>
      <c r="K23" s="24">
        <f t="shared" si="2"/>
        <v>24.918843280931156</v>
      </c>
    </row>
    <row r="24" spans="1:11" s="1" customFormat="1" ht="48" customHeight="1" outlineLevel="6">
      <c r="A24" s="6" t="s">
        <v>37</v>
      </c>
      <c r="B24" s="7" t="s">
        <v>38</v>
      </c>
      <c r="C24" s="8">
        <f>SUM(D24:F24)</f>
        <v>5278343</v>
      </c>
      <c r="D24" s="8"/>
      <c r="E24" s="8"/>
      <c r="F24" s="8">
        <v>5278343</v>
      </c>
      <c r="G24" s="8">
        <f>SUM(H24:J24)</f>
        <v>1315302.02</v>
      </c>
      <c r="H24" s="8"/>
      <c r="I24" s="8"/>
      <c r="J24" s="22">
        <v>1315302.02</v>
      </c>
      <c r="K24" s="24">
        <f t="shared" si="2"/>
        <v>24.918843280931156</v>
      </c>
    </row>
    <row r="25" spans="1:11" s="1" customFormat="1" ht="32.25" customHeight="1" outlineLevel="2">
      <c r="A25" s="3" t="s">
        <v>39</v>
      </c>
      <c r="B25" s="4" t="s">
        <v>40</v>
      </c>
      <c r="C25" s="5">
        <f aca="true" t="shared" si="8" ref="C25:J25">SUM(C26)</f>
        <v>903270</v>
      </c>
      <c r="D25" s="5">
        <f t="shared" si="8"/>
        <v>0</v>
      </c>
      <c r="E25" s="5">
        <f t="shared" si="8"/>
        <v>300300</v>
      </c>
      <c r="F25" s="5">
        <f t="shared" si="8"/>
        <v>602970</v>
      </c>
      <c r="G25" s="5">
        <f t="shared" si="8"/>
        <v>96194.64</v>
      </c>
      <c r="H25" s="5">
        <f t="shared" si="8"/>
        <v>0</v>
      </c>
      <c r="I25" s="5">
        <f t="shared" si="8"/>
        <v>0</v>
      </c>
      <c r="J25" s="21">
        <f t="shared" si="8"/>
        <v>96194.64</v>
      </c>
      <c r="K25" s="24">
        <f t="shared" si="2"/>
        <v>10.649599787438973</v>
      </c>
    </row>
    <row r="26" spans="1:11" s="1" customFormat="1" ht="33" customHeight="1" outlineLevel="4">
      <c r="A26" s="6" t="s">
        <v>41</v>
      </c>
      <c r="B26" s="7" t="s">
        <v>42</v>
      </c>
      <c r="C26" s="8">
        <f aca="true" t="shared" si="9" ref="C26:J26">SUM(C27:C30)</f>
        <v>903270</v>
      </c>
      <c r="D26" s="8">
        <f t="shared" si="9"/>
        <v>0</v>
      </c>
      <c r="E26" s="8">
        <f t="shared" si="9"/>
        <v>300300</v>
      </c>
      <c r="F26" s="8">
        <f t="shared" si="9"/>
        <v>602970</v>
      </c>
      <c r="G26" s="8">
        <f t="shared" si="9"/>
        <v>96194.64</v>
      </c>
      <c r="H26" s="8">
        <f t="shared" si="9"/>
        <v>0</v>
      </c>
      <c r="I26" s="8">
        <f t="shared" si="9"/>
        <v>0</v>
      </c>
      <c r="J26" s="22">
        <f t="shared" si="9"/>
        <v>96194.64</v>
      </c>
      <c r="K26" s="24">
        <f t="shared" si="2"/>
        <v>10.649599787438973</v>
      </c>
    </row>
    <row r="27" spans="1:11" s="1" customFormat="1" ht="33.75" customHeight="1" outlineLevel="6">
      <c r="A27" s="6" t="s">
        <v>43</v>
      </c>
      <c r="B27" s="7" t="s">
        <v>44</v>
      </c>
      <c r="C27" s="8">
        <f>SUM(D27:F27)</f>
        <v>402000</v>
      </c>
      <c r="D27" s="8"/>
      <c r="E27" s="8"/>
      <c r="F27" s="8">
        <v>402000</v>
      </c>
      <c r="G27" s="8">
        <f>SUM(H27:J27)</f>
        <v>96194.64</v>
      </c>
      <c r="H27" s="8"/>
      <c r="I27" s="8"/>
      <c r="J27" s="22">
        <v>96194.64</v>
      </c>
      <c r="K27" s="24">
        <f t="shared" si="2"/>
        <v>23.929014925373135</v>
      </c>
    </row>
    <row r="28" spans="1:11" s="1" customFormat="1" ht="61.5" customHeight="1" outlineLevel="6">
      <c r="A28" s="6" t="s">
        <v>45</v>
      </c>
      <c r="B28" s="7" t="s">
        <v>46</v>
      </c>
      <c r="C28" s="8">
        <f>SUM(D28:F28)</f>
        <v>277200</v>
      </c>
      <c r="D28" s="8"/>
      <c r="E28" s="8">
        <v>277200</v>
      </c>
      <c r="F28" s="8"/>
      <c r="G28" s="8">
        <f>SUM(H28:J28)</f>
        <v>0</v>
      </c>
      <c r="H28" s="8"/>
      <c r="I28" s="8"/>
      <c r="J28" s="22"/>
      <c r="K28" s="24">
        <f t="shared" si="2"/>
        <v>0</v>
      </c>
    </row>
    <row r="29" spans="1:11" s="1" customFormat="1" ht="63.75" customHeight="1" outlineLevel="6">
      <c r="A29" s="6" t="s">
        <v>47</v>
      </c>
      <c r="B29" s="7" t="s">
        <v>48</v>
      </c>
      <c r="C29" s="8">
        <f>SUM(D29:F29)</f>
        <v>23100</v>
      </c>
      <c r="D29" s="8"/>
      <c r="E29" s="8">
        <v>23100</v>
      </c>
      <c r="F29" s="8"/>
      <c r="G29" s="8">
        <f>SUM(H29:J29)</f>
        <v>0</v>
      </c>
      <c r="H29" s="8"/>
      <c r="I29" s="8"/>
      <c r="J29" s="22"/>
      <c r="K29" s="24">
        <f t="shared" si="2"/>
        <v>0</v>
      </c>
    </row>
    <row r="30" spans="1:11" s="1" customFormat="1" ht="61.5" customHeight="1" outlineLevel="6">
      <c r="A30" s="6" t="s">
        <v>45</v>
      </c>
      <c r="B30" s="7" t="s">
        <v>49</v>
      </c>
      <c r="C30" s="8">
        <f>SUM(D30:F30)</f>
        <v>200970</v>
      </c>
      <c r="D30" s="8"/>
      <c r="E30" s="8"/>
      <c r="F30" s="8">
        <v>200970</v>
      </c>
      <c r="G30" s="8">
        <f>SUM(H30:J30)</f>
        <v>0</v>
      </c>
      <c r="H30" s="8"/>
      <c r="I30" s="8"/>
      <c r="J30" s="22"/>
      <c r="K30" s="24">
        <f t="shared" si="2"/>
        <v>0</v>
      </c>
    </row>
    <row r="31" spans="1:11" s="1" customFormat="1" ht="79.5" customHeight="1" outlineLevel="2">
      <c r="A31" s="3" t="s">
        <v>50</v>
      </c>
      <c r="B31" s="4" t="s">
        <v>51</v>
      </c>
      <c r="C31" s="5">
        <f>SUM(C32)</f>
        <v>884200</v>
      </c>
      <c r="D31" s="5">
        <f aca="true" t="shared" si="10" ref="D31:J32">SUM(D32)</f>
        <v>0</v>
      </c>
      <c r="E31" s="5">
        <f t="shared" si="10"/>
        <v>0</v>
      </c>
      <c r="F31" s="5">
        <f t="shared" si="10"/>
        <v>884200</v>
      </c>
      <c r="G31" s="5">
        <f>SUM(G32)</f>
        <v>267311.4</v>
      </c>
      <c r="H31" s="5">
        <f t="shared" si="10"/>
        <v>0</v>
      </c>
      <c r="I31" s="5">
        <f t="shared" si="10"/>
        <v>0</v>
      </c>
      <c r="J31" s="21">
        <f t="shared" si="10"/>
        <v>267311.4</v>
      </c>
      <c r="K31" s="25">
        <f t="shared" si="2"/>
        <v>30.232006333408734</v>
      </c>
    </row>
    <row r="32" spans="1:11" s="1" customFormat="1" ht="51" customHeight="1" outlineLevel="4">
      <c r="A32" s="6" t="s">
        <v>52</v>
      </c>
      <c r="B32" s="7" t="s">
        <v>53</v>
      </c>
      <c r="C32" s="8">
        <f>SUM(C33)</f>
        <v>884200</v>
      </c>
      <c r="D32" s="8">
        <f t="shared" si="10"/>
        <v>0</v>
      </c>
      <c r="E32" s="8">
        <f t="shared" si="10"/>
        <v>0</v>
      </c>
      <c r="F32" s="8">
        <f t="shared" si="10"/>
        <v>884200</v>
      </c>
      <c r="G32" s="8">
        <f>SUM(G33)</f>
        <v>267311.4</v>
      </c>
      <c r="H32" s="8">
        <f t="shared" si="10"/>
        <v>0</v>
      </c>
      <c r="I32" s="8">
        <f t="shared" si="10"/>
        <v>0</v>
      </c>
      <c r="J32" s="22">
        <f t="shared" si="10"/>
        <v>267311.4</v>
      </c>
      <c r="K32" s="24">
        <f t="shared" si="2"/>
        <v>30.232006333408734</v>
      </c>
    </row>
    <row r="33" spans="1:11" s="1" customFormat="1" ht="46.5" customHeight="1" outlineLevel="6">
      <c r="A33" s="6" t="s">
        <v>54</v>
      </c>
      <c r="B33" s="7" t="s">
        <v>55</v>
      </c>
      <c r="C33" s="8">
        <f>SUM(D33:F33)</f>
        <v>884200</v>
      </c>
      <c r="D33" s="8"/>
      <c r="E33" s="8"/>
      <c r="F33" s="8">
        <v>884200</v>
      </c>
      <c r="G33" s="8">
        <f>SUM(H33:J33)</f>
        <v>267311.4</v>
      </c>
      <c r="H33" s="8"/>
      <c r="I33" s="8"/>
      <c r="J33" s="22">
        <v>267311.4</v>
      </c>
      <c r="K33" s="24">
        <f t="shared" si="2"/>
        <v>30.232006333408734</v>
      </c>
    </row>
    <row r="34" spans="1:11" s="1" customFormat="1" ht="48.75" customHeight="1" outlineLevel="2">
      <c r="A34" s="3" t="s">
        <v>56</v>
      </c>
      <c r="B34" s="4" t="s">
        <v>57</v>
      </c>
      <c r="C34" s="5">
        <f>SUM(C35)</f>
        <v>30000</v>
      </c>
      <c r="D34" s="5">
        <f aca="true" t="shared" si="11" ref="D34:J35">SUM(D35)</f>
        <v>0</v>
      </c>
      <c r="E34" s="5">
        <f t="shared" si="11"/>
        <v>0</v>
      </c>
      <c r="F34" s="5">
        <f t="shared" si="11"/>
        <v>30000</v>
      </c>
      <c r="G34" s="5">
        <f>SUM(G35)</f>
        <v>0</v>
      </c>
      <c r="H34" s="5">
        <f t="shared" si="11"/>
        <v>0</v>
      </c>
      <c r="I34" s="5">
        <f t="shared" si="11"/>
        <v>0</v>
      </c>
      <c r="J34" s="21">
        <f t="shared" si="11"/>
        <v>0</v>
      </c>
      <c r="K34" s="25">
        <f t="shared" si="2"/>
        <v>0</v>
      </c>
    </row>
    <row r="35" spans="1:11" s="1" customFormat="1" ht="66.75" customHeight="1" outlineLevel="4">
      <c r="A35" s="6" t="s">
        <v>58</v>
      </c>
      <c r="B35" s="7" t="s">
        <v>59</v>
      </c>
      <c r="C35" s="8">
        <f>SUM(C36)</f>
        <v>30000</v>
      </c>
      <c r="D35" s="8">
        <f t="shared" si="11"/>
        <v>0</v>
      </c>
      <c r="E35" s="8">
        <f t="shared" si="11"/>
        <v>0</v>
      </c>
      <c r="F35" s="8">
        <f t="shared" si="11"/>
        <v>30000</v>
      </c>
      <c r="G35" s="8">
        <f>SUM(G36)</f>
        <v>0</v>
      </c>
      <c r="H35" s="8">
        <f t="shared" si="11"/>
        <v>0</v>
      </c>
      <c r="I35" s="8">
        <f t="shared" si="11"/>
        <v>0</v>
      </c>
      <c r="J35" s="22">
        <f t="shared" si="11"/>
        <v>0</v>
      </c>
      <c r="K35" s="24">
        <f t="shared" si="2"/>
        <v>0</v>
      </c>
    </row>
    <row r="36" spans="1:11" s="1" customFormat="1" ht="33.75" customHeight="1" outlineLevel="6">
      <c r="A36" s="6" t="s">
        <v>60</v>
      </c>
      <c r="B36" s="7" t="s">
        <v>61</v>
      </c>
      <c r="C36" s="8">
        <f>SUM(D36:F36)</f>
        <v>30000</v>
      </c>
      <c r="D36" s="8"/>
      <c r="E36" s="8"/>
      <c r="F36" s="8">
        <v>30000</v>
      </c>
      <c r="G36" s="8">
        <f>SUM(H36:J36)</f>
        <v>0</v>
      </c>
      <c r="H36" s="8"/>
      <c r="I36" s="8"/>
      <c r="J36" s="22"/>
      <c r="K36" s="24">
        <f t="shared" si="2"/>
        <v>0</v>
      </c>
    </row>
    <row r="37" spans="1:11" s="1" customFormat="1" ht="62.25" customHeight="1" outlineLevel="2">
      <c r="A37" s="3" t="s">
        <v>62</v>
      </c>
      <c r="B37" s="4" t="s">
        <v>63</v>
      </c>
      <c r="C37" s="5">
        <f aca="true" t="shared" si="12" ref="C37:J37">SUM(C38)</f>
        <v>6062183</v>
      </c>
      <c r="D37" s="5">
        <f t="shared" si="12"/>
        <v>0</v>
      </c>
      <c r="E37" s="5">
        <f t="shared" si="12"/>
        <v>0</v>
      </c>
      <c r="F37" s="5">
        <f t="shared" si="12"/>
        <v>6062183</v>
      </c>
      <c r="G37" s="5">
        <f t="shared" si="12"/>
        <v>1256069.05</v>
      </c>
      <c r="H37" s="5">
        <f t="shared" si="12"/>
        <v>0</v>
      </c>
      <c r="I37" s="5">
        <f t="shared" si="12"/>
        <v>0</v>
      </c>
      <c r="J37" s="21">
        <f t="shared" si="12"/>
        <v>1256069.05</v>
      </c>
      <c r="K37" s="25">
        <f t="shared" si="2"/>
        <v>20.719748150130076</v>
      </c>
    </row>
    <row r="38" spans="1:11" s="1" customFormat="1" ht="66" customHeight="1" outlineLevel="4">
      <c r="A38" s="6" t="s">
        <v>64</v>
      </c>
      <c r="B38" s="7" t="s">
        <v>65</v>
      </c>
      <c r="C38" s="8">
        <f aca="true" t="shared" si="13" ref="C38:J38">SUM(C39:C40)</f>
        <v>6062183</v>
      </c>
      <c r="D38" s="8">
        <f t="shared" si="13"/>
        <v>0</v>
      </c>
      <c r="E38" s="8">
        <f t="shared" si="13"/>
        <v>0</v>
      </c>
      <c r="F38" s="8">
        <f t="shared" si="13"/>
        <v>6062183</v>
      </c>
      <c r="G38" s="8">
        <f t="shared" si="13"/>
        <v>1256069.05</v>
      </c>
      <c r="H38" s="8">
        <f t="shared" si="13"/>
        <v>0</v>
      </c>
      <c r="I38" s="8">
        <f t="shared" si="13"/>
        <v>0</v>
      </c>
      <c r="J38" s="22">
        <f t="shared" si="13"/>
        <v>1256069.05</v>
      </c>
      <c r="K38" s="24">
        <f t="shared" si="2"/>
        <v>20.719748150130076</v>
      </c>
    </row>
    <row r="39" spans="1:11" s="1" customFormat="1" ht="50.25" customHeight="1" outlineLevel="6">
      <c r="A39" s="6" t="s">
        <v>66</v>
      </c>
      <c r="B39" s="7" t="s">
        <v>67</v>
      </c>
      <c r="C39" s="8">
        <f>SUM(D39:F39)</f>
        <v>1512800</v>
      </c>
      <c r="D39" s="8"/>
      <c r="E39" s="8"/>
      <c r="F39" s="8">
        <v>1512800</v>
      </c>
      <c r="G39" s="8">
        <f>SUM(H39:J39)</f>
        <v>325170.19</v>
      </c>
      <c r="H39" s="8"/>
      <c r="I39" s="8"/>
      <c r="J39" s="22">
        <v>325170.19</v>
      </c>
      <c r="K39" s="24">
        <f t="shared" si="2"/>
        <v>21.494592147012163</v>
      </c>
    </row>
    <row r="40" spans="1:11" s="1" customFormat="1" ht="63" customHeight="1" outlineLevel="6">
      <c r="A40" s="6" t="s">
        <v>68</v>
      </c>
      <c r="B40" s="7" t="s">
        <v>69</v>
      </c>
      <c r="C40" s="8">
        <f>SUM(D40:F40)</f>
        <v>4549383</v>
      </c>
      <c r="D40" s="8"/>
      <c r="E40" s="8"/>
      <c r="F40" s="8">
        <v>4549383</v>
      </c>
      <c r="G40" s="8">
        <f>SUM(H40:J40)</f>
        <v>930898.86</v>
      </c>
      <c r="H40" s="8"/>
      <c r="I40" s="8"/>
      <c r="J40" s="22">
        <v>930898.86</v>
      </c>
      <c r="K40" s="24">
        <f t="shared" si="2"/>
        <v>20.46209035379083</v>
      </c>
    </row>
    <row r="41" spans="1:11" s="1" customFormat="1" ht="21" customHeight="1" outlineLevel="2">
      <c r="A41" s="3" t="s">
        <v>70</v>
      </c>
      <c r="B41" s="4" t="s">
        <v>71</v>
      </c>
      <c r="C41" s="5">
        <f>SUM(C42)</f>
        <v>100000</v>
      </c>
      <c r="D41" s="5">
        <f aca="true" t="shared" si="14" ref="D41:J42">SUM(D42)</f>
        <v>0</v>
      </c>
      <c r="E41" s="5">
        <f t="shared" si="14"/>
        <v>0</v>
      </c>
      <c r="F41" s="5">
        <f t="shared" si="14"/>
        <v>100000</v>
      </c>
      <c r="G41" s="5">
        <f>SUM(G42)</f>
        <v>8807</v>
      </c>
      <c r="H41" s="5">
        <f t="shared" si="14"/>
        <v>0</v>
      </c>
      <c r="I41" s="5">
        <f t="shared" si="14"/>
        <v>0</v>
      </c>
      <c r="J41" s="21">
        <f t="shared" si="14"/>
        <v>8807</v>
      </c>
      <c r="K41" s="25">
        <f t="shared" si="2"/>
        <v>8.807</v>
      </c>
    </row>
    <row r="42" spans="1:11" s="1" customFormat="1" ht="30.75" customHeight="1" outlineLevel="4">
      <c r="A42" s="6" t="s">
        <v>72</v>
      </c>
      <c r="B42" s="7" t="s">
        <v>73</v>
      </c>
      <c r="C42" s="8">
        <f>SUM(C43)</f>
        <v>100000</v>
      </c>
      <c r="D42" s="8">
        <f t="shared" si="14"/>
        <v>0</v>
      </c>
      <c r="E42" s="8">
        <f t="shared" si="14"/>
        <v>0</v>
      </c>
      <c r="F42" s="8">
        <f t="shared" si="14"/>
        <v>100000</v>
      </c>
      <c r="G42" s="8">
        <f>SUM(G43)</f>
        <v>8807</v>
      </c>
      <c r="H42" s="8">
        <f t="shared" si="14"/>
        <v>0</v>
      </c>
      <c r="I42" s="8">
        <f t="shared" si="14"/>
        <v>0</v>
      </c>
      <c r="J42" s="22">
        <f t="shared" si="14"/>
        <v>8807</v>
      </c>
      <c r="K42" s="24">
        <f t="shared" si="2"/>
        <v>8.807</v>
      </c>
    </row>
    <row r="43" spans="1:11" s="1" customFormat="1" ht="34.5" customHeight="1" outlineLevel="6">
      <c r="A43" s="6" t="s">
        <v>74</v>
      </c>
      <c r="B43" s="7" t="s">
        <v>75</v>
      </c>
      <c r="C43" s="8">
        <f>SUM(D43:F43)</f>
        <v>100000</v>
      </c>
      <c r="D43" s="8"/>
      <c r="E43" s="8"/>
      <c r="F43" s="8">
        <v>100000</v>
      </c>
      <c r="G43" s="8">
        <f>SUM(H43:J43)</f>
        <v>8807</v>
      </c>
      <c r="H43" s="8"/>
      <c r="I43" s="8"/>
      <c r="J43" s="22">
        <v>8807</v>
      </c>
      <c r="K43" s="24">
        <f t="shared" si="2"/>
        <v>8.807</v>
      </c>
    </row>
    <row r="44" spans="1:11" s="1" customFormat="1" ht="66.75" customHeight="1" outlineLevel="2">
      <c r="A44" s="3" t="s">
        <v>76</v>
      </c>
      <c r="B44" s="4" t="s">
        <v>77</v>
      </c>
      <c r="C44" s="5">
        <f>SUM(C45)</f>
        <v>1976650</v>
      </c>
      <c r="D44" s="5">
        <f aca="true" t="shared" si="15" ref="D44:J45">SUM(D45)</f>
        <v>0</v>
      </c>
      <c r="E44" s="5">
        <f t="shared" si="15"/>
        <v>0</v>
      </c>
      <c r="F44" s="5">
        <f t="shared" si="15"/>
        <v>1976650</v>
      </c>
      <c r="G44" s="5">
        <f>SUM(G45)</f>
        <v>496695.27</v>
      </c>
      <c r="H44" s="5">
        <f t="shared" si="15"/>
        <v>0</v>
      </c>
      <c r="I44" s="5">
        <f t="shared" si="15"/>
        <v>0</v>
      </c>
      <c r="J44" s="21">
        <f t="shared" si="15"/>
        <v>496695.27</v>
      </c>
      <c r="K44" s="25">
        <f t="shared" si="2"/>
        <v>25.12813446993651</v>
      </c>
    </row>
    <row r="45" spans="1:11" s="1" customFormat="1" ht="50.25" customHeight="1" outlineLevel="4">
      <c r="A45" s="6" t="s">
        <v>78</v>
      </c>
      <c r="B45" s="7" t="s">
        <v>79</v>
      </c>
      <c r="C45" s="8">
        <f>SUM(C46)</f>
        <v>1976650</v>
      </c>
      <c r="D45" s="8">
        <f t="shared" si="15"/>
        <v>0</v>
      </c>
      <c r="E45" s="8">
        <f t="shared" si="15"/>
        <v>0</v>
      </c>
      <c r="F45" s="8">
        <f t="shared" si="15"/>
        <v>1976650</v>
      </c>
      <c r="G45" s="8">
        <f>SUM(G46)</f>
        <v>496695.27</v>
      </c>
      <c r="H45" s="8">
        <f t="shared" si="15"/>
        <v>0</v>
      </c>
      <c r="I45" s="8">
        <f t="shared" si="15"/>
        <v>0</v>
      </c>
      <c r="J45" s="22">
        <f t="shared" si="15"/>
        <v>496695.27</v>
      </c>
      <c r="K45" s="24">
        <f t="shared" si="2"/>
        <v>25.12813446993651</v>
      </c>
    </row>
    <row r="46" spans="1:11" s="1" customFormat="1" ht="18.75" customHeight="1" outlineLevel="6">
      <c r="A46" s="6" t="s">
        <v>80</v>
      </c>
      <c r="B46" s="7" t="s">
        <v>81</v>
      </c>
      <c r="C46" s="8">
        <f>SUM(D46:F46)</f>
        <v>1976650</v>
      </c>
      <c r="D46" s="8"/>
      <c r="E46" s="8"/>
      <c r="F46" s="8">
        <v>1976650</v>
      </c>
      <c r="G46" s="8">
        <f>SUM(H46:J46)</f>
        <v>496695.27</v>
      </c>
      <c r="H46" s="8"/>
      <c r="I46" s="8"/>
      <c r="J46" s="22">
        <v>496695.27</v>
      </c>
      <c r="K46" s="24">
        <f t="shared" si="2"/>
        <v>25.12813446993651</v>
      </c>
    </row>
    <row r="47" spans="1:11" s="1" customFormat="1" ht="112.5" customHeight="1" outlineLevel="1">
      <c r="A47" s="3" t="s">
        <v>82</v>
      </c>
      <c r="B47" s="4" t="s">
        <v>83</v>
      </c>
      <c r="C47" s="5">
        <f aca="true" t="shared" si="16" ref="C47:J47">SUM(C48+C51+C55)</f>
        <v>690300</v>
      </c>
      <c r="D47" s="5">
        <f t="shared" si="16"/>
        <v>0</v>
      </c>
      <c r="E47" s="5">
        <f t="shared" si="16"/>
        <v>0</v>
      </c>
      <c r="F47" s="5">
        <f t="shared" si="16"/>
        <v>690300</v>
      </c>
      <c r="G47" s="5">
        <f t="shared" si="16"/>
        <v>149000</v>
      </c>
      <c r="H47" s="5">
        <f t="shared" si="16"/>
        <v>0</v>
      </c>
      <c r="I47" s="5">
        <f t="shared" si="16"/>
        <v>0</v>
      </c>
      <c r="J47" s="21">
        <f t="shared" si="16"/>
        <v>149000</v>
      </c>
      <c r="K47" s="25">
        <f t="shared" si="2"/>
        <v>21.584818194987687</v>
      </c>
    </row>
    <row r="48" spans="1:11" s="1" customFormat="1" ht="33.75" customHeight="1" outlineLevel="2">
      <c r="A48" s="3" t="s">
        <v>84</v>
      </c>
      <c r="B48" s="4" t="s">
        <v>85</v>
      </c>
      <c r="C48" s="5">
        <f>SUM(C49)</f>
        <v>150000</v>
      </c>
      <c r="D48" s="5">
        <f aca="true" t="shared" si="17" ref="D48:J49">SUM(D49)</f>
        <v>0</v>
      </c>
      <c r="E48" s="5">
        <f t="shared" si="17"/>
        <v>0</v>
      </c>
      <c r="F48" s="5">
        <f t="shared" si="17"/>
        <v>150000</v>
      </c>
      <c r="G48" s="5">
        <f>SUM(G49)</f>
        <v>149000</v>
      </c>
      <c r="H48" s="5">
        <f t="shared" si="17"/>
        <v>0</v>
      </c>
      <c r="I48" s="5">
        <f t="shared" si="17"/>
        <v>0</v>
      </c>
      <c r="J48" s="21">
        <f t="shared" si="17"/>
        <v>149000</v>
      </c>
      <c r="K48" s="25">
        <f t="shared" si="2"/>
        <v>99.33333333333333</v>
      </c>
    </row>
    <row r="49" spans="1:11" s="1" customFormat="1" ht="47.25" customHeight="1" outlineLevel="4">
      <c r="A49" s="6" t="s">
        <v>86</v>
      </c>
      <c r="B49" s="7" t="s">
        <v>87</v>
      </c>
      <c r="C49" s="8">
        <f>SUM(C50)</f>
        <v>150000</v>
      </c>
      <c r="D49" s="8">
        <f t="shared" si="17"/>
        <v>0</v>
      </c>
      <c r="E49" s="8">
        <f t="shared" si="17"/>
        <v>0</v>
      </c>
      <c r="F49" s="8">
        <f t="shared" si="17"/>
        <v>150000</v>
      </c>
      <c r="G49" s="8">
        <f>SUM(G50)</f>
        <v>149000</v>
      </c>
      <c r="H49" s="8">
        <f t="shared" si="17"/>
        <v>0</v>
      </c>
      <c r="I49" s="8">
        <f t="shared" si="17"/>
        <v>0</v>
      </c>
      <c r="J49" s="22">
        <f t="shared" si="17"/>
        <v>149000</v>
      </c>
      <c r="K49" s="24">
        <f t="shared" si="2"/>
        <v>99.33333333333333</v>
      </c>
    </row>
    <row r="50" spans="1:11" s="1" customFormat="1" ht="96.75" customHeight="1" outlineLevel="6">
      <c r="A50" s="6" t="s">
        <v>88</v>
      </c>
      <c r="B50" s="7" t="s">
        <v>89</v>
      </c>
      <c r="C50" s="8">
        <f>SUM(D50:F50)</f>
        <v>150000</v>
      </c>
      <c r="D50" s="8"/>
      <c r="E50" s="8"/>
      <c r="F50" s="8">
        <v>150000</v>
      </c>
      <c r="G50" s="8">
        <f>SUM(H50:J50)</f>
        <v>149000</v>
      </c>
      <c r="H50" s="8"/>
      <c r="I50" s="8"/>
      <c r="J50" s="22">
        <v>149000</v>
      </c>
      <c r="K50" s="24">
        <f t="shared" si="2"/>
        <v>99.33333333333333</v>
      </c>
    </row>
    <row r="51" spans="1:11" s="1" customFormat="1" ht="32.25" customHeight="1" outlineLevel="2">
      <c r="A51" s="3" t="s">
        <v>90</v>
      </c>
      <c r="B51" s="4" t="s">
        <v>91</v>
      </c>
      <c r="C51" s="5">
        <f aca="true" t="shared" si="18" ref="C51:J51">SUM(C52)</f>
        <v>330300</v>
      </c>
      <c r="D51" s="5">
        <f t="shared" si="18"/>
        <v>0</v>
      </c>
      <c r="E51" s="5">
        <f t="shared" si="18"/>
        <v>0</v>
      </c>
      <c r="F51" s="5">
        <f t="shared" si="18"/>
        <v>330300</v>
      </c>
      <c r="G51" s="5">
        <f t="shared" si="18"/>
        <v>0</v>
      </c>
      <c r="H51" s="5">
        <f t="shared" si="18"/>
        <v>0</v>
      </c>
      <c r="I51" s="5">
        <f t="shared" si="18"/>
        <v>0</v>
      </c>
      <c r="J51" s="21">
        <f t="shared" si="18"/>
        <v>0</v>
      </c>
      <c r="K51" s="25">
        <f t="shared" si="2"/>
        <v>0</v>
      </c>
    </row>
    <row r="52" spans="1:11" s="1" customFormat="1" ht="32.25" customHeight="1" outlineLevel="4">
      <c r="A52" s="6" t="s">
        <v>92</v>
      </c>
      <c r="B52" s="7" t="s">
        <v>93</v>
      </c>
      <c r="C52" s="8">
        <f aca="true" t="shared" si="19" ref="C52:J52">SUM(C53:C54)</f>
        <v>330300</v>
      </c>
      <c r="D52" s="8">
        <f t="shared" si="19"/>
        <v>0</v>
      </c>
      <c r="E52" s="8">
        <f t="shared" si="19"/>
        <v>0</v>
      </c>
      <c r="F52" s="8">
        <f t="shared" si="19"/>
        <v>330300</v>
      </c>
      <c r="G52" s="8">
        <f t="shared" si="19"/>
        <v>0</v>
      </c>
      <c r="H52" s="8">
        <f t="shared" si="19"/>
        <v>0</v>
      </c>
      <c r="I52" s="8">
        <f t="shared" si="19"/>
        <v>0</v>
      </c>
      <c r="J52" s="22">
        <f t="shared" si="19"/>
        <v>0</v>
      </c>
      <c r="K52" s="24">
        <f t="shared" si="2"/>
        <v>0</v>
      </c>
    </row>
    <row r="53" spans="1:11" s="1" customFormat="1" ht="15" customHeight="1" outlineLevel="5">
      <c r="A53" s="6" t="s">
        <v>94</v>
      </c>
      <c r="B53" s="7" t="s">
        <v>95</v>
      </c>
      <c r="C53" s="8">
        <f>SUM(D53:F53)</f>
        <v>239000</v>
      </c>
      <c r="D53" s="8"/>
      <c r="E53" s="8"/>
      <c r="F53" s="8">
        <v>239000</v>
      </c>
      <c r="G53" s="8">
        <f>SUM(H53:J53)</f>
        <v>0</v>
      </c>
      <c r="H53" s="8"/>
      <c r="I53" s="8"/>
      <c r="J53" s="22"/>
      <c r="K53" s="24">
        <f t="shared" si="2"/>
        <v>0</v>
      </c>
    </row>
    <row r="54" spans="1:11" s="1" customFormat="1" ht="31.5" customHeight="1" outlineLevel="5">
      <c r="A54" s="6" t="s">
        <v>96</v>
      </c>
      <c r="B54" s="7" t="s">
        <v>97</v>
      </c>
      <c r="C54" s="8">
        <f>SUM(D54:F54)</f>
        <v>91300</v>
      </c>
      <c r="D54" s="8"/>
      <c r="E54" s="8"/>
      <c r="F54" s="8">
        <v>91300</v>
      </c>
      <c r="G54" s="8">
        <f>SUM(H54:J54)</f>
        <v>0</v>
      </c>
      <c r="H54" s="8"/>
      <c r="I54" s="8"/>
      <c r="J54" s="22"/>
      <c r="K54" s="24">
        <f t="shared" si="2"/>
        <v>0</v>
      </c>
    </row>
    <row r="55" spans="1:11" s="1" customFormat="1" ht="32.25" customHeight="1" outlineLevel="2">
      <c r="A55" s="3" t="s">
        <v>98</v>
      </c>
      <c r="B55" s="4" t="s">
        <v>99</v>
      </c>
      <c r="C55" s="5">
        <f aca="true" t="shared" si="20" ref="C55:J55">SUM(C56)</f>
        <v>210000</v>
      </c>
      <c r="D55" s="5">
        <f t="shared" si="20"/>
        <v>0</v>
      </c>
      <c r="E55" s="5">
        <f t="shared" si="20"/>
        <v>0</v>
      </c>
      <c r="F55" s="5">
        <f t="shared" si="20"/>
        <v>210000</v>
      </c>
      <c r="G55" s="5">
        <f t="shared" si="20"/>
        <v>0</v>
      </c>
      <c r="H55" s="5">
        <f t="shared" si="20"/>
        <v>0</v>
      </c>
      <c r="I55" s="5">
        <f t="shared" si="20"/>
        <v>0</v>
      </c>
      <c r="J55" s="21">
        <f t="shared" si="20"/>
        <v>0</v>
      </c>
      <c r="K55" s="25">
        <f t="shared" si="2"/>
        <v>0</v>
      </c>
    </row>
    <row r="56" spans="1:11" s="1" customFormat="1" ht="36" customHeight="1" outlineLevel="4">
      <c r="A56" s="6" t="s">
        <v>100</v>
      </c>
      <c r="B56" s="7" t="s">
        <v>101</v>
      </c>
      <c r="C56" s="8">
        <f aca="true" t="shared" si="21" ref="C56:J56">SUM(C57:C58)</f>
        <v>210000</v>
      </c>
      <c r="D56" s="8">
        <f t="shared" si="21"/>
        <v>0</v>
      </c>
      <c r="E56" s="8">
        <f t="shared" si="21"/>
        <v>0</v>
      </c>
      <c r="F56" s="8">
        <f t="shared" si="21"/>
        <v>210000</v>
      </c>
      <c r="G56" s="8">
        <f t="shared" si="21"/>
        <v>0</v>
      </c>
      <c r="H56" s="8">
        <f t="shared" si="21"/>
        <v>0</v>
      </c>
      <c r="I56" s="8">
        <f t="shared" si="21"/>
        <v>0</v>
      </c>
      <c r="J56" s="22">
        <f t="shared" si="21"/>
        <v>0</v>
      </c>
      <c r="K56" s="24">
        <f t="shared" si="2"/>
        <v>0</v>
      </c>
    </row>
    <row r="57" spans="1:11" s="1" customFormat="1" ht="30.75" customHeight="1" outlineLevel="5">
      <c r="A57" s="6" t="s">
        <v>102</v>
      </c>
      <c r="B57" s="7" t="s">
        <v>103</v>
      </c>
      <c r="C57" s="8">
        <f>SUM(D57:F57)</f>
        <v>70000</v>
      </c>
      <c r="D57" s="8"/>
      <c r="E57" s="8"/>
      <c r="F57" s="8">
        <v>70000</v>
      </c>
      <c r="G57" s="8">
        <f>SUM(H57:J57)</f>
        <v>0</v>
      </c>
      <c r="H57" s="8"/>
      <c r="I57" s="8"/>
      <c r="J57" s="22"/>
      <c r="K57" s="24">
        <f t="shared" si="2"/>
        <v>0</v>
      </c>
    </row>
    <row r="58" spans="1:11" s="1" customFormat="1" ht="49.5" customHeight="1" outlineLevel="5">
      <c r="A58" s="6" t="s">
        <v>104</v>
      </c>
      <c r="B58" s="7" t="s">
        <v>105</v>
      </c>
      <c r="C58" s="8">
        <f>SUM(D58:F58)</f>
        <v>140000</v>
      </c>
      <c r="D58" s="8"/>
      <c r="E58" s="8"/>
      <c r="F58" s="8">
        <v>140000</v>
      </c>
      <c r="G58" s="8">
        <f>SUM(H58:J58)</f>
        <v>0</v>
      </c>
      <c r="H58" s="8"/>
      <c r="I58" s="8"/>
      <c r="J58" s="22"/>
      <c r="K58" s="24">
        <f t="shared" si="2"/>
        <v>0</v>
      </c>
    </row>
    <row r="59" spans="1:11" s="1" customFormat="1" ht="81" customHeight="1" outlineLevel="1">
      <c r="A59" s="3" t="s">
        <v>106</v>
      </c>
      <c r="B59" s="4" t="s">
        <v>107</v>
      </c>
      <c r="C59" s="5">
        <f>SUM(C60)</f>
        <v>36800</v>
      </c>
      <c r="D59" s="5">
        <f aca="true" t="shared" si="22" ref="D59:J61">SUM(D60)</f>
        <v>0</v>
      </c>
      <c r="E59" s="5">
        <f t="shared" si="22"/>
        <v>0</v>
      </c>
      <c r="F59" s="5">
        <f t="shared" si="22"/>
        <v>36800</v>
      </c>
      <c r="G59" s="5">
        <f>SUM(G60)</f>
        <v>0</v>
      </c>
      <c r="H59" s="5">
        <f t="shared" si="22"/>
        <v>0</v>
      </c>
      <c r="I59" s="5">
        <f t="shared" si="22"/>
        <v>0</v>
      </c>
      <c r="J59" s="21">
        <f t="shared" si="22"/>
        <v>0</v>
      </c>
      <c r="K59" s="25">
        <f t="shared" si="2"/>
        <v>0</v>
      </c>
    </row>
    <row r="60" spans="1:11" s="1" customFormat="1" ht="42.75" customHeight="1" outlineLevel="2">
      <c r="A60" s="3" t="s">
        <v>108</v>
      </c>
      <c r="B60" s="4" t="s">
        <v>109</v>
      </c>
      <c r="C60" s="5">
        <f>SUM(C61)</f>
        <v>36800</v>
      </c>
      <c r="D60" s="5">
        <f t="shared" si="22"/>
        <v>0</v>
      </c>
      <c r="E60" s="5">
        <f t="shared" si="22"/>
        <v>0</v>
      </c>
      <c r="F60" s="5">
        <f t="shared" si="22"/>
        <v>36800</v>
      </c>
      <c r="G60" s="5">
        <f>SUM(G61)</f>
        <v>0</v>
      </c>
      <c r="H60" s="5">
        <f t="shared" si="22"/>
        <v>0</v>
      </c>
      <c r="I60" s="5">
        <f t="shared" si="22"/>
        <v>0</v>
      </c>
      <c r="J60" s="21">
        <f t="shared" si="22"/>
        <v>0</v>
      </c>
      <c r="K60" s="25">
        <f t="shared" si="2"/>
        <v>0</v>
      </c>
    </row>
    <row r="61" spans="1:11" s="1" customFormat="1" ht="50.25" customHeight="1" outlineLevel="4">
      <c r="A61" s="6" t="s">
        <v>110</v>
      </c>
      <c r="B61" s="7" t="s">
        <v>111</v>
      </c>
      <c r="C61" s="8">
        <f>SUM(C62)</f>
        <v>36800</v>
      </c>
      <c r="D61" s="8">
        <f t="shared" si="22"/>
        <v>0</v>
      </c>
      <c r="E61" s="8">
        <f t="shared" si="22"/>
        <v>0</v>
      </c>
      <c r="F61" s="8">
        <f t="shared" si="22"/>
        <v>36800</v>
      </c>
      <c r="G61" s="8">
        <f>SUM(G62)</f>
        <v>0</v>
      </c>
      <c r="H61" s="8">
        <f t="shared" si="22"/>
        <v>0</v>
      </c>
      <c r="I61" s="8">
        <f t="shared" si="22"/>
        <v>0</v>
      </c>
      <c r="J61" s="22">
        <f t="shared" si="22"/>
        <v>0</v>
      </c>
      <c r="K61" s="24">
        <f t="shared" si="2"/>
        <v>0</v>
      </c>
    </row>
    <row r="62" spans="1:11" s="1" customFormat="1" ht="66" customHeight="1" outlineLevel="6">
      <c r="A62" s="6" t="s">
        <v>112</v>
      </c>
      <c r="B62" s="7" t="s">
        <v>113</v>
      </c>
      <c r="C62" s="8">
        <f>SUM(D62:F62)</f>
        <v>36800</v>
      </c>
      <c r="D62" s="8"/>
      <c r="E62" s="8"/>
      <c r="F62" s="8">
        <v>36800</v>
      </c>
      <c r="G62" s="8">
        <f>SUM(H62:J62)</f>
        <v>0</v>
      </c>
      <c r="H62" s="8"/>
      <c r="I62" s="8"/>
      <c r="J62" s="22"/>
      <c r="K62" s="24">
        <f t="shared" si="2"/>
        <v>0</v>
      </c>
    </row>
    <row r="63" spans="1:11" s="1" customFormat="1" ht="63" customHeight="1" outlineLevel="1">
      <c r="A63" s="3" t="s">
        <v>114</v>
      </c>
      <c r="B63" s="4" t="s">
        <v>115</v>
      </c>
      <c r="C63" s="5">
        <f>SUM(C64+C67+C70+C73+C76)</f>
        <v>477970.03</v>
      </c>
      <c r="D63" s="5">
        <f aca="true" t="shared" si="23" ref="D63:J63">SUM(D64+D67+D70+D73+D76)</f>
        <v>0</v>
      </c>
      <c r="E63" s="5">
        <f t="shared" si="23"/>
        <v>82196</v>
      </c>
      <c r="F63" s="5">
        <f t="shared" si="23"/>
        <v>395774.03</v>
      </c>
      <c r="G63" s="5">
        <f t="shared" si="23"/>
        <v>0</v>
      </c>
      <c r="H63" s="5">
        <f t="shared" si="23"/>
        <v>0</v>
      </c>
      <c r="I63" s="5">
        <f t="shared" si="23"/>
        <v>0</v>
      </c>
      <c r="J63" s="5">
        <f t="shared" si="23"/>
        <v>0</v>
      </c>
      <c r="K63" s="25">
        <f t="shared" si="2"/>
        <v>0</v>
      </c>
    </row>
    <row r="64" spans="1:11" s="1" customFormat="1" ht="51" customHeight="1" outlineLevel="2">
      <c r="A64" s="3" t="s">
        <v>116</v>
      </c>
      <c r="B64" s="4" t="s">
        <v>117</v>
      </c>
      <c r="C64" s="5">
        <f>SUM(C65)</f>
        <v>12000</v>
      </c>
      <c r="D64" s="5">
        <f aca="true" t="shared" si="24" ref="D64:J65">SUM(D65)</f>
        <v>0</v>
      </c>
      <c r="E64" s="5">
        <f t="shared" si="24"/>
        <v>12000</v>
      </c>
      <c r="F64" s="5">
        <f t="shared" si="24"/>
        <v>0</v>
      </c>
      <c r="G64" s="5">
        <f>SUM(G65)</f>
        <v>0</v>
      </c>
      <c r="H64" s="5">
        <f t="shared" si="24"/>
        <v>0</v>
      </c>
      <c r="I64" s="5">
        <f t="shared" si="24"/>
        <v>0</v>
      </c>
      <c r="J64" s="21">
        <f t="shared" si="24"/>
        <v>0</v>
      </c>
      <c r="K64" s="25">
        <f t="shared" si="2"/>
        <v>0</v>
      </c>
    </row>
    <row r="65" spans="1:11" s="1" customFormat="1" ht="47.25" customHeight="1" outlineLevel="4">
      <c r="A65" s="6" t="s">
        <v>118</v>
      </c>
      <c r="B65" s="7" t="s">
        <v>119</v>
      </c>
      <c r="C65" s="8">
        <f>SUM(C66)</f>
        <v>12000</v>
      </c>
      <c r="D65" s="8">
        <f t="shared" si="24"/>
        <v>0</v>
      </c>
      <c r="E65" s="8">
        <f t="shared" si="24"/>
        <v>12000</v>
      </c>
      <c r="F65" s="8">
        <f t="shared" si="24"/>
        <v>0</v>
      </c>
      <c r="G65" s="8">
        <f>SUM(G66)</f>
        <v>0</v>
      </c>
      <c r="H65" s="8">
        <f t="shared" si="24"/>
        <v>0</v>
      </c>
      <c r="I65" s="8">
        <f t="shared" si="24"/>
        <v>0</v>
      </c>
      <c r="J65" s="22">
        <f t="shared" si="24"/>
        <v>0</v>
      </c>
      <c r="K65" s="24">
        <f t="shared" si="2"/>
        <v>0</v>
      </c>
    </row>
    <row r="66" spans="1:11" s="1" customFormat="1" ht="141.75" customHeight="1" outlineLevel="6">
      <c r="A66" s="6" t="s">
        <v>120</v>
      </c>
      <c r="B66" s="7" t="s">
        <v>121</v>
      </c>
      <c r="C66" s="8">
        <f>SUM(D66:F66)</f>
        <v>12000</v>
      </c>
      <c r="D66" s="8"/>
      <c r="E66" s="8">
        <v>12000</v>
      </c>
      <c r="F66" s="8"/>
      <c r="G66" s="8">
        <f>SUM(H66:J66)</f>
        <v>0</v>
      </c>
      <c r="H66" s="8"/>
      <c r="I66" s="8"/>
      <c r="J66" s="22"/>
      <c r="K66" s="24">
        <f t="shared" si="2"/>
        <v>0</v>
      </c>
    </row>
    <row r="67" spans="1:11" s="1" customFormat="1" ht="45" customHeight="1" outlineLevel="6">
      <c r="A67" s="3" t="s">
        <v>334</v>
      </c>
      <c r="B67" s="4" t="s">
        <v>335</v>
      </c>
      <c r="C67" s="5">
        <f>SUM(C68)</f>
        <v>70196</v>
      </c>
      <c r="D67" s="5">
        <f aca="true" t="shared" si="25" ref="D67:J68">SUM(D68)</f>
        <v>0</v>
      </c>
      <c r="E67" s="5">
        <f t="shared" si="25"/>
        <v>70196</v>
      </c>
      <c r="F67" s="5">
        <f t="shared" si="25"/>
        <v>0</v>
      </c>
      <c r="G67" s="5">
        <f t="shared" si="25"/>
        <v>0</v>
      </c>
      <c r="H67" s="5">
        <f t="shared" si="25"/>
        <v>0</v>
      </c>
      <c r="I67" s="5">
        <f t="shared" si="25"/>
        <v>0</v>
      </c>
      <c r="J67" s="5">
        <f t="shared" si="25"/>
        <v>0</v>
      </c>
      <c r="K67" s="25">
        <f t="shared" si="2"/>
        <v>0</v>
      </c>
    </row>
    <row r="68" spans="1:11" s="1" customFormat="1" ht="48.75" customHeight="1" outlineLevel="6">
      <c r="A68" s="6" t="s">
        <v>336</v>
      </c>
      <c r="B68" s="7" t="s">
        <v>338</v>
      </c>
      <c r="C68" s="8">
        <f>SUM(C69)</f>
        <v>70196</v>
      </c>
      <c r="D68" s="8">
        <f t="shared" si="25"/>
        <v>0</v>
      </c>
      <c r="E68" s="8">
        <f t="shared" si="25"/>
        <v>70196</v>
      </c>
      <c r="F68" s="8">
        <f t="shared" si="25"/>
        <v>0</v>
      </c>
      <c r="G68" s="8">
        <f t="shared" si="25"/>
        <v>0</v>
      </c>
      <c r="H68" s="8">
        <f t="shared" si="25"/>
        <v>0</v>
      </c>
      <c r="I68" s="8">
        <f t="shared" si="25"/>
        <v>0</v>
      </c>
      <c r="J68" s="8">
        <f t="shared" si="25"/>
        <v>0</v>
      </c>
      <c r="K68" s="24">
        <f t="shared" si="2"/>
        <v>0</v>
      </c>
    </row>
    <row r="69" spans="1:11" s="1" customFormat="1" ht="142.5" customHeight="1" outlineLevel="6">
      <c r="A69" s="6" t="s">
        <v>337</v>
      </c>
      <c r="B69" s="7" t="s">
        <v>339</v>
      </c>
      <c r="C69" s="8">
        <f>SUM(D69:F69)</f>
        <v>70196</v>
      </c>
      <c r="D69" s="8"/>
      <c r="E69" s="8">
        <v>70196</v>
      </c>
      <c r="F69" s="8"/>
      <c r="G69" s="8">
        <f>SUM(H69:J69)</f>
        <v>0</v>
      </c>
      <c r="H69" s="8"/>
      <c r="I69" s="8"/>
      <c r="J69" s="22"/>
      <c r="K69" s="24">
        <f t="shared" si="2"/>
        <v>0</v>
      </c>
    </row>
    <row r="70" spans="1:11" s="1" customFormat="1" ht="33.75" customHeight="1" outlineLevel="2">
      <c r="A70" s="3" t="s">
        <v>122</v>
      </c>
      <c r="B70" s="4" t="s">
        <v>123</v>
      </c>
      <c r="C70" s="5">
        <f>SUM(C71)</f>
        <v>275774.03</v>
      </c>
      <c r="D70" s="5">
        <f aca="true" t="shared" si="26" ref="D70:J71">SUM(D71)</f>
        <v>0</v>
      </c>
      <c r="E70" s="5">
        <f t="shared" si="26"/>
        <v>0</v>
      </c>
      <c r="F70" s="5">
        <f t="shared" si="26"/>
        <v>275774.03</v>
      </c>
      <c r="G70" s="5">
        <f>SUM(G71)</f>
        <v>0</v>
      </c>
      <c r="H70" s="5">
        <f t="shared" si="26"/>
        <v>0</v>
      </c>
      <c r="I70" s="5">
        <f t="shared" si="26"/>
        <v>0</v>
      </c>
      <c r="J70" s="21">
        <f t="shared" si="26"/>
        <v>0</v>
      </c>
      <c r="K70" s="25">
        <f t="shared" si="2"/>
        <v>0</v>
      </c>
    </row>
    <row r="71" spans="1:11" s="1" customFormat="1" ht="51" customHeight="1" outlineLevel="4">
      <c r="A71" s="6" t="s">
        <v>124</v>
      </c>
      <c r="B71" s="7" t="s">
        <v>125</v>
      </c>
      <c r="C71" s="8">
        <f>SUM(C72)</f>
        <v>275774.03</v>
      </c>
      <c r="D71" s="8">
        <f t="shared" si="26"/>
        <v>0</v>
      </c>
      <c r="E71" s="8">
        <f t="shared" si="26"/>
        <v>0</v>
      </c>
      <c r="F71" s="8">
        <f t="shared" si="26"/>
        <v>275774.03</v>
      </c>
      <c r="G71" s="8">
        <f>SUM(G72)</f>
        <v>0</v>
      </c>
      <c r="H71" s="8">
        <f t="shared" si="26"/>
        <v>0</v>
      </c>
      <c r="I71" s="8">
        <f t="shared" si="26"/>
        <v>0</v>
      </c>
      <c r="J71" s="22">
        <f t="shared" si="26"/>
        <v>0</v>
      </c>
      <c r="K71" s="24">
        <f t="shared" si="2"/>
        <v>0</v>
      </c>
    </row>
    <row r="72" spans="1:11" s="1" customFormat="1" ht="48" customHeight="1" outlineLevel="5">
      <c r="A72" s="6" t="s">
        <v>126</v>
      </c>
      <c r="B72" s="7" t="s">
        <v>127</v>
      </c>
      <c r="C72" s="8">
        <f>SUM(D72:F72)</f>
        <v>275774.03</v>
      </c>
      <c r="D72" s="8"/>
      <c r="E72" s="8"/>
      <c r="F72" s="8">
        <v>275774.03</v>
      </c>
      <c r="G72" s="8">
        <f>SUM(H72:J72)</f>
        <v>0</v>
      </c>
      <c r="H72" s="8"/>
      <c r="I72" s="8"/>
      <c r="J72" s="22"/>
      <c r="K72" s="24">
        <f aca="true" t="shared" si="27" ref="K72:K130">SUM(G72/C72)*100</f>
        <v>0</v>
      </c>
    </row>
    <row r="73" spans="1:11" s="1" customFormat="1" ht="32.25" customHeight="1" outlineLevel="2">
      <c r="A73" s="3" t="s">
        <v>128</v>
      </c>
      <c r="B73" s="4" t="s">
        <v>129</v>
      </c>
      <c r="C73" s="5">
        <f>SUM(C74)</f>
        <v>20000</v>
      </c>
      <c r="D73" s="5">
        <f aca="true" t="shared" si="28" ref="D73:J74">SUM(D74)</f>
        <v>0</v>
      </c>
      <c r="E73" s="5">
        <f t="shared" si="28"/>
        <v>0</v>
      </c>
      <c r="F73" s="5">
        <f t="shared" si="28"/>
        <v>20000</v>
      </c>
      <c r="G73" s="5">
        <f>SUM(G74)</f>
        <v>0</v>
      </c>
      <c r="H73" s="5">
        <f t="shared" si="28"/>
        <v>0</v>
      </c>
      <c r="I73" s="5">
        <f t="shared" si="28"/>
        <v>0</v>
      </c>
      <c r="J73" s="21">
        <f t="shared" si="28"/>
        <v>0</v>
      </c>
      <c r="K73" s="25">
        <f t="shared" si="27"/>
        <v>0</v>
      </c>
    </row>
    <row r="74" spans="1:11" s="1" customFormat="1" ht="45.75" customHeight="1" outlineLevel="4">
      <c r="A74" s="6" t="s">
        <v>130</v>
      </c>
      <c r="B74" s="7" t="s">
        <v>131</v>
      </c>
      <c r="C74" s="8">
        <f>SUM(C75)</f>
        <v>20000</v>
      </c>
      <c r="D74" s="8">
        <f t="shared" si="28"/>
        <v>0</v>
      </c>
      <c r="E74" s="8">
        <f t="shared" si="28"/>
        <v>0</v>
      </c>
      <c r="F74" s="8">
        <f t="shared" si="28"/>
        <v>20000</v>
      </c>
      <c r="G74" s="8">
        <f>SUM(G75)</f>
        <v>0</v>
      </c>
      <c r="H74" s="8">
        <f t="shared" si="28"/>
        <v>0</v>
      </c>
      <c r="I74" s="8">
        <f t="shared" si="28"/>
        <v>0</v>
      </c>
      <c r="J74" s="22">
        <f t="shared" si="28"/>
        <v>0</v>
      </c>
      <c r="K74" s="24">
        <f t="shared" si="27"/>
        <v>0</v>
      </c>
    </row>
    <row r="75" spans="1:11" s="1" customFormat="1" ht="18" customHeight="1" outlineLevel="5">
      <c r="A75" s="6" t="s">
        <v>132</v>
      </c>
      <c r="B75" s="7" t="s">
        <v>133</v>
      </c>
      <c r="C75" s="8">
        <f>SUM(D75:F75)</f>
        <v>20000</v>
      </c>
      <c r="D75" s="8"/>
      <c r="E75" s="8"/>
      <c r="F75" s="8">
        <v>20000</v>
      </c>
      <c r="G75" s="8">
        <f>SUM(H75:J75)</f>
        <v>0</v>
      </c>
      <c r="H75" s="8"/>
      <c r="I75" s="8"/>
      <c r="J75" s="22"/>
      <c r="K75" s="24">
        <f t="shared" si="27"/>
        <v>0</v>
      </c>
    </row>
    <row r="76" spans="1:11" s="1" customFormat="1" ht="45.75" customHeight="1" outlineLevel="5">
      <c r="A76" s="3" t="s">
        <v>340</v>
      </c>
      <c r="B76" s="4" t="s">
        <v>343</v>
      </c>
      <c r="C76" s="5">
        <f>SUM(C77)</f>
        <v>100000</v>
      </c>
      <c r="D76" s="5">
        <f aca="true" t="shared" si="29" ref="D76:J77">SUM(D77)</f>
        <v>0</v>
      </c>
      <c r="E76" s="5">
        <f t="shared" si="29"/>
        <v>0</v>
      </c>
      <c r="F76" s="5">
        <f t="shared" si="29"/>
        <v>100000</v>
      </c>
      <c r="G76" s="5">
        <f t="shared" si="29"/>
        <v>0</v>
      </c>
      <c r="H76" s="5">
        <f t="shared" si="29"/>
        <v>0</v>
      </c>
      <c r="I76" s="5">
        <f t="shared" si="29"/>
        <v>0</v>
      </c>
      <c r="J76" s="5">
        <f t="shared" si="29"/>
        <v>0</v>
      </c>
      <c r="K76" s="25">
        <f t="shared" si="27"/>
        <v>0</v>
      </c>
    </row>
    <row r="77" spans="1:11" s="1" customFormat="1" ht="45.75" customHeight="1" outlineLevel="5">
      <c r="A77" s="6" t="s">
        <v>341</v>
      </c>
      <c r="B77" s="7" t="s">
        <v>344</v>
      </c>
      <c r="C77" s="8">
        <f>SUM(C78)</f>
        <v>100000</v>
      </c>
      <c r="D77" s="8">
        <f t="shared" si="29"/>
        <v>0</v>
      </c>
      <c r="E77" s="8">
        <f t="shared" si="29"/>
        <v>0</v>
      </c>
      <c r="F77" s="8">
        <f t="shared" si="29"/>
        <v>100000</v>
      </c>
      <c r="G77" s="8">
        <f t="shared" si="29"/>
        <v>0</v>
      </c>
      <c r="H77" s="8">
        <f t="shared" si="29"/>
        <v>0</v>
      </c>
      <c r="I77" s="8">
        <f t="shared" si="29"/>
        <v>0</v>
      </c>
      <c r="J77" s="8">
        <f t="shared" si="29"/>
        <v>0</v>
      </c>
      <c r="K77" s="24">
        <f t="shared" si="27"/>
        <v>0</v>
      </c>
    </row>
    <row r="78" spans="1:11" s="1" customFormat="1" ht="31.5" customHeight="1" outlineLevel="5">
      <c r="A78" s="6" t="s">
        <v>342</v>
      </c>
      <c r="B78" s="7" t="s">
        <v>345</v>
      </c>
      <c r="C78" s="8">
        <f>SUM(D78:F78)</f>
        <v>100000</v>
      </c>
      <c r="D78" s="8"/>
      <c r="E78" s="8"/>
      <c r="F78" s="8">
        <v>100000</v>
      </c>
      <c r="G78" s="8">
        <f>SUM(H78:J78)</f>
        <v>0</v>
      </c>
      <c r="H78" s="8"/>
      <c r="I78" s="8"/>
      <c r="J78" s="22"/>
      <c r="K78" s="24">
        <f t="shared" si="27"/>
        <v>0</v>
      </c>
    </row>
    <row r="79" spans="1:11" s="1" customFormat="1" ht="66" customHeight="1" outlineLevel="1">
      <c r="A79" s="3" t="s">
        <v>134</v>
      </c>
      <c r="B79" s="4" t="s">
        <v>135</v>
      </c>
      <c r="C79" s="5">
        <f>SUM(C80)</f>
        <v>1745050</v>
      </c>
      <c r="D79" s="5">
        <f aca="true" t="shared" si="30" ref="D79:J80">SUM(D80)</f>
        <v>0</v>
      </c>
      <c r="E79" s="5">
        <f t="shared" si="30"/>
        <v>0</v>
      </c>
      <c r="F79" s="5">
        <f t="shared" si="30"/>
        <v>1745050</v>
      </c>
      <c r="G79" s="5">
        <f>SUM(G80)</f>
        <v>487669.65</v>
      </c>
      <c r="H79" s="5">
        <f t="shared" si="30"/>
        <v>0</v>
      </c>
      <c r="I79" s="5">
        <f t="shared" si="30"/>
        <v>0</v>
      </c>
      <c r="J79" s="21">
        <f t="shared" si="30"/>
        <v>487669.65</v>
      </c>
      <c r="K79" s="25">
        <f t="shared" si="27"/>
        <v>27.945884072089626</v>
      </c>
    </row>
    <row r="80" spans="1:11" s="1" customFormat="1" ht="64.5" customHeight="1" outlineLevel="2">
      <c r="A80" s="3" t="s">
        <v>136</v>
      </c>
      <c r="B80" s="4" t="s">
        <v>137</v>
      </c>
      <c r="C80" s="5">
        <f>SUM(C81)</f>
        <v>1745050</v>
      </c>
      <c r="D80" s="5">
        <f t="shared" si="30"/>
        <v>0</v>
      </c>
      <c r="E80" s="5">
        <f t="shared" si="30"/>
        <v>0</v>
      </c>
      <c r="F80" s="5">
        <f t="shared" si="30"/>
        <v>1745050</v>
      </c>
      <c r="G80" s="5">
        <f>SUM(G81)</f>
        <v>487669.65</v>
      </c>
      <c r="H80" s="5">
        <f t="shared" si="30"/>
        <v>0</v>
      </c>
      <c r="I80" s="5">
        <f t="shared" si="30"/>
        <v>0</v>
      </c>
      <c r="J80" s="21">
        <f t="shared" si="30"/>
        <v>487669.65</v>
      </c>
      <c r="K80" s="25">
        <f t="shared" si="27"/>
        <v>27.945884072089626</v>
      </c>
    </row>
    <row r="81" spans="1:11" s="1" customFormat="1" ht="64.5" customHeight="1" outlineLevel="4">
      <c r="A81" s="6" t="s">
        <v>138</v>
      </c>
      <c r="B81" s="7" t="s">
        <v>139</v>
      </c>
      <c r="C81" s="8">
        <f aca="true" t="shared" si="31" ref="C81:J81">SUM(C82:C83)</f>
        <v>1745050</v>
      </c>
      <c r="D81" s="8">
        <f t="shared" si="31"/>
        <v>0</v>
      </c>
      <c r="E81" s="8">
        <f t="shared" si="31"/>
        <v>0</v>
      </c>
      <c r="F81" s="8">
        <f t="shared" si="31"/>
        <v>1745050</v>
      </c>
      <c r="G81" s="8">
        <f t="shared" si="31"/>
        <v>487669.65</v>
      </c>
      <c r="H81" s="8">
        <f t="shared" si="31"/>
        <v>0</v>
      </c>
      <c r="I81" s="8">
        <f t="shared" si="31"/>
        <v>0</v>
      </c>
      <c r="J81" s="22">
        <f t="shared" si="31"/>
        <v>487669.65</v>
      </c>
      <c r="K81" s="24">
        <f t="shared" si="27"/>
        <v>27.945884072089626</v>
      </c>
    </row>
    <row r="82" spans="1:11" s="1" customFormat="1" ht="50.25" customHeight="1" outlineLevel="6">
      <c r="A82" s="6" t="s">
        <v>140</v>
      </c>
      <c r="B82" s="7" t="s">
        <v>141</v>
      </c>
      <c r="C82" s="8">
        <f>SUM(D82:F82)</f>
        <v>1545050</v>
      </c>
      <c r="D82" s="8"/>
      <c r="E82" s="8"/>
      <c r="F82" s="8">
        <v>1545050</v>
      </c>
      <c r="G82" s="8">
        <f>SUM(H82:J82)</f>
        <v>450000</v>
      </c>
      <c r="H82" s="8"/>
      <c r="I82" s="8"/>
      <c r="J82" s="22">
        <v>450000</v>
      </c>
      <c r="K82" s="24">
        <f t="shared" si="27"/>
        <v>29.12527102682761</v>
      </c>
    </row>
    <row r="83" spans="1:11" s="1" customFormat="1" ht="114" customHeight="1" outlineLevel="6">
      <c r="A83" s="6" t="s">
        <v>142</v>
      </c>
      <c r="B83" s="7" t="s">
        <v>143</v>
      </c>
      <c r="C83" s="8">
        <f>SUM(D83:F83)</f>
        <v>200000</v>
      </c>
      <c r="D83" s="8"/>
      <c r="E83" s="8"/>
      <c r="F83" s="8">
        <v>200000</v>
      </c>
      <c r="G83" s="8">
        <f>SUM(H83:J83)</f>
        <v>37669.65</v>
      </c>
      <c r="H83" s="8"/>
      <c r="I83" s="8"/>
      <c r="J83" s="22">
        <v>37669.65</v>
      </c>
      <c r="K83" s="24">
        <f t="shared" si="27"/>
        <v>18.834825</v>
      </c>
    </row>
    <row r="84" spans="1:11" s="1" customFormat="1" ht="48.75" customHeight="1" outlineLevel="1">
      <c r="A84" s="3" t="s">
        <v>144</v>
      </c>
      <c r="B84" s="4" t="s">
        <v>145</v>
      </c>
      <c r="C84" s="5">
        <f aca="true" t="shared" si="32" ref="C84:J84">SUM(C85+C91+C94)</f>
        <v>663773</v>
      </c>
      <c r="D84" s="5">
        <f t="shared" si="32"/>
        <v>0</v>
      </c>
      <c r="E84" s="5">
        <f t="shared" si="32"/>
        <v>362173</v>
      </c>
      <c r="F84" s="5">
        <f t="shared" si="32"/>
        <v>301600</v>
      </c>
      <c r="G84" s="5">
        <f t="shared" si="32"/>
        <v>111924.77</v>
      </c>
      <c r="H84" s="5">
        <f t="shared" si="32"/>
        <v>0</v>
      </c>
      <c r="I84" s="5">
        <f t="shared" si="32"/>
        <v>67424.77</v>
      </c>
      <c r="J84" s="21">
        <f t="shared" si="32"/>
        <v>44500</v>
      </c>
      <c r="K84" s="25">
        <f t="shared" si="27"/>
        <v>16.861904596902857</v>
      </c>
    </row>
    <row r="85" spans="1:11" s="1" customFormat="1" ht="48" customHeight="1" outlineLevel="2">
      <c r="A85" s="3" t="s">
        <v>146</v>
      </c>
      <c r="B85" s="4" t="s">
        <v>147</v>
      </c>
      <c r="C85" s="5">
        <f aca="true" t="shared" si="33" ref="C85:J85">SUM(C86+C88)</f>
        <v>467173</v>
      </c>
      <c r="D85" s="5">
        <f t="shared" si="33"/>
        <v>0</v>
      </c>
      <c r="E85" s="5">
        <f t="shared" si="33"/>
        <v>362173</v>
      </c>
      <c r="F85" s="5">
        <f t="shared" si="33"/>
        <v>105000</v>
      </c>
      <c r="G85" s="5">
        <f t="shared" si="33"/>
        <v>80424.77</v>
      </c>
      <c r="H85" s="5">
        <f t="shared" si="33"/>
        <v>0</v>
      </c>
      <c r="I85" s="5">
        <f t="shared" si="33"/>
        <v>67424.77</v>
      </c>
      <c r="J85" s="21">
        <f t="shared" si="33"/>
        <v>13000</v>
      </c>
      <c r="K85" s="25">
        <f t="shared" si="27"/>
        <v>17.21520079285404</v>
      </c>
    </row>
    <row r="86" spans="1:11" s="1" customFormat="1" ht="31.5" customHeight="1" outlineLevel="4">
      <c r="A86" s="6" t="s">
        <v>148</v>
      </c>
      <c r="B86" s="7" t="s">
        <v>149</v>
      </c>
      <c r="C86" s="8">
        <f aca="true" t="shared" si="34" ref="C86:J86">SUM(C87:C87)</f>
        <v>80000</v>
      </c>
      <c r="D86" s="8">
        <f t="shared" si="34"/>
        <v>0</v>
      </c>
      <c r="E86" s="8">
        <f t="shared" si="34"/>
        <v>0</v>
      </c>
      <c r="F86" s="8">
        <f t="shared" si="34"/>
        <v>80000</v>
      </c>
      <c r="G86" s="8">
        <f t="shared" si="34"/>
        <v>13000</v>
      </c>
      <c r="H86" s="8">
        <f t="shared" si="34"/>
        <v>0</v>
      </c>
      <c r="I86" s="8">
        <f t="shared" si="34"/>
        <v>0</v>
      </c>
      <c r="J86" s="22">
        <f t="shared" si="34"/>
        <v>13000</v>
      </c>
      <c r="K86" s="24">
        <f t="shared" si="27"/>
        <v>16.25</v>
      </c>
    </row>
    <row r="87" spans="1:11" s="1" customFormat="1" ht="47.25" customHeight="1" outlineLevel="6">
      <c r="A87" s="6" t="s">
        <v>150</v>
      </c>
      <c r="B87" s="7" t="s">
        <v>151</v>
      </c>
      <c r="C87" s="8">
        <f>SUM(D87:F87)</f>
        <v>80000</v>
      </c>
      <c r="D87" s="8"/>
      <c r="E87" s="8"/>
      <c r="F87" s="8">
        <v>80000</v>
      </c>
      <c r="G87" s="8">
        <f>SUM(H87:J87)</f>
        <v>13000</v>
      </c>
      <c r="H87" s="8"/>
      <c r="I87" s="8"/>
      <c r="J87" s="22">
        <v>13000</v>
      </c>
      <c r="K87" s="24">
        <f t="shared" si="27"/>
        <v>16.25</v>
      </c>
    </row>
    <row r="88" spans="1:11" s="1" customFormat="1" ht="48.75" customHeight="1" outlineLevel="4">
      <c r="A88" s="6" t="s">
        <v>152</v>
      </c>
      <c r="B88" s="7" t="s">
        <v>153</v>
      </c>
      <c r="C88" s="8">
        <f aca="true" t="shared" si="35" ref="C88:J88">SUM(C89:C90)</f>
        <v>387173</v>
      </c>
      <c r="D88" s="8">
        <f t="shared" si="35"/>
        <v>0</v>
      </c>
      <c r="E88" s="8">
        <f t="shared" si="35"/>
        <v>362173</v>
      </c>
      <c r="F88" s="8">
        <f t="shared" si="35"/>
        <v>25000</v>
      </c>
      <c r="G88" s="8">
        <f t="shared" si="35"/>
        <v>67424.77</v>
      </c>
      <c r="H88" s="8">
        <f t="shared" si="35"/>
        <v>0</v>
      </c>
      <c r="I88" s="8">
        <f t="shared" si="35"/>
        <v>67424.77</v>
      </c>
      <c r="J88" s="22">
        <f t="shared" si="35"/>
        <v>0</v>
      </c>
      <c r="K88" s="24">
        <f t="shared" si="27"/>
        <v>17.414636351191845</v>
      </c>
    </row>
    <row r="89" spans="1:11" s="1" customFormat="1" ht="47.25" customHeight="1" outlineLevel="6">
      <c r="A89" s="6" t="s">
        <v>150</v>
      </c>
      <c r="B89" s="7" t="s">
        <v>154</v>
      </c>
      <c r="C89" s="8">
        <f>SUM(D89:F89)</f>
        <v>25000</v>
      </c>
      <c r="D89" s="8"/>
      <c r="E89" s="8"/>
      <c r="F89" s="8">
        <v>25000</v>
      </c>
      <c r="G89" s="8">
        <f>SUM(H89:J89)</f>
        <v>0</v>
      </c>
      <c r="H89" s="8"/>
      <c r="I89" s="8"/>
      <c r="J89" s="22"/>
      <c r="K89" s="24">
        <f t="shared" si="27"/>
        <v>0</v>
      </c>
    </row>
    <row r="90" spans="1:11" s="1" customFormat="1" ht="63" customHeight="1" outlineLevel="6">
      <c r="A90" s="6" t="s">
        <v>155</v>
      </c>
      <c r="B90" s="7" t="s">
        <v>156</v>
      </c>
      <c r="C90" s="8">
        <f>SUM(D90:F90)</f>
        <v>362173</v>
      </c>
      <c r="D90" s="8"/>
      <c r="E90" s="8">
        <v>362173</v>
      </c>
      <c r="F90" s="8"/>
      <c r="G90" s="8">
        <f>SUM(H90:J90)</f>
        <v>67424.77</v>
      </c>
      <c r="H90" s="8"/>
      <c r="I90" s="8">
        <v>67424.77</v>
      </c>
      <c r="J90" s="22"/>
      <c r="K90" s="24">
        <f t="shared" si="27"/>
        <v>18.616730126210403</v>
      </c>
    </row>
    <row r="91" spans="1:11" s="1" customFormat="1" ht="81" customHeight="1" outlineLevel="2">
      <c r="A91" s="3" t="s">
        <v>157</v>
      </c>
      <c r="B91" s="4" t="s">
        <v>158</v>
      </c>
      <c r="C91" s="5">
        <f aca="true" t="shared" si="36" ref="C91:J91">SUM(C92)</f>
        <v>25000</v>
      </c>
      <c r="D91" s="5">
        <f t="shared" si="36"/>
        <v>0</v>
      </c>
      <c r="E91" s="5">
        <f t="shared" si="36"/>
        <v>0</v>
      </c>
      <c r="F91" s="5">
        <f t="shared" si="36"/>
        <v>25000</v>
      </c>
      <c r="G91" s="5">
        <f t="shared" si="36"/>
        <v>0</v>
      </c>
      <c r="H91" s="5">
        <f t="shared" si="36"/>
        <v>0</v>
      </c>
      <c r="I91" s="5">
        <f t="shared" si="36"/>
        <v>0</v>
      </c>
      <c r="J91" s="21">
        <f t="shared" si="36"/>
        <v>0</v>
      </c>
      <c r="K91" s="25">
        <f t="shared" si="27"/>
        <v>0</v>
      </c>
    </row>
    <row r="92" spans="1:11" s="1" customFormat="1" ht="31.5" customHeight="1" outlineLevel="4">
      <c r="A92" s="6" t="s">
        <v>159</v>
      </c>
      <c r="B92" s="7" t="s">
        <v>160</v>
      </c>
      <c r="C92" s="8">
        <f aca="true" t="shared" si="37" ref="C92:J92">SUM(C93:C93)</f>
        <v>25000</v>
      </c>
      <c r="D92" s="8">
        <f t="shared" si="37"/>
        <v>0</v>
      </c>
      <c r="E92" s="8">
        <f t="shared" si="37"/>
        <v>0</v>
      </c>
      <c r="F92" s="8">
        <f t="shared" si="37"/>
        <v>25000</v>
      </c>
      <c r="G92" s="8">
        <f t="shared" si="37"/>
        <v>0</v>
      </c>
      <c r="H92" s="8">
        <f t="shared" si="37"/>
        <v>0</v>
      </c>
      <c r="I92" s="8">
        <f t="shared" si="37"/>
        <v>0</v>
      </c>
      <c r="J92" s="22">
        <f t="shared" si="37"/>
        <v>0</v>
      </c>
      <c r="K92" s="24">
        <f t="shared" si="27"/>
        <v>0</v>
      </c>
    </row>
    <row r="93" spans="1:11" s="1" customFormat="1" ht="48" customHeight="1" outlineLevel="6">
      <c r="A93" s="6" t="s">
        <v>150</v>
      </c>
      <c r="B93" s="7" t="s">
        <v>161</v>
      </c>
      <c r="C93" s="8">
        <f>SUM(D93:F93)</f>
        <v>25000</v>
      </c>
      <c r="D93" s="8"/>
      <c r="E93" s="8"/>
      <c r="F93" s="8">
        <v>25000</v>
      </c>
      <c r="G93" s="8">
        <f>SUM(H93:J93)</f>
        <v>0</v>
      </c>
      <c r="H93" s="8"/>
      <c r="I93" s="8"/>
      <c r="J93" s="22"/>
      <c r="K93" s="24">
        <f t="shared" si="27"/>
        <v>0</v>
      </c>
    </row>
    <row r="94" spans="1:11" s="1" customFormat="1" ht="67.5" customHeight="1" outlineLevel="2">
      <c r="A94" s="3" t="s">
        <v>162</v>
      </c>
      <c r="B94" s="4" t="s">
        <v>163</v>
      </c>
      <c r="C94" s="5">
        <f aca="true" t="shared" si="38" ref="C94:J94">SUM(C95)</f>
        <v>171600</v>
      </c>
      <c r="D94" s="5">
        <f t="shared" si="38"/>
        <v>0</v>
      </c>
      <c r="E94" s="5">
        <f t="shared" si="38"/>
        <v>0</v>
      </c>
      <c r="F94" s="5">
        <f t="shared" si="38"/>
        <v>171600</v>
      </c>
      <c r="G94" s="5">
        <f t="shared" si="38"/>
        <v>31500</v>
      </c>
      <c r="H94" s="5">
        <f t="shared" si="38"/>
        <v>0</v>
      </c>
      <c r="I94" s="5">
        <f t="shared" si="38"/>
        <v>0</v>
      </c>
      <c r="J94" s="21">
        <f t="shared" si="38"/>
        <v>31500</v>
      </c>
      <c r="K94" s="25">
        <f t="shared" si="27"/>
        <v>18.356643356643357</v>
      </c>
    </row>
    <row r="95" spans="1:11" s="1" customFormat="1" ht="49.5" customHeight="1" outlineLevel="4">
      <c r="A95" s="6" t="s">
        <v>164</v>
      </c>
      <c r="B95" s="7" t="s">
        <v>165</v>
      </c>
      <c r="C95" s="8">
        <f aca="true" t="shared" si="39" ref="C95:J95">SUM(C96:C97)</f>
        <v>171600</v>
      </c>
      <c r="D95" s="8">
        <f t="shared" si="39"/>
        <v>0</v>
      </c>
      <c r="E95" s="8">
        <f t="shared" si="39"/>
        <v>0</v>
      </c>
      <c r="F95" s="8">
        <f t="shared" si="39"/>
        <v>171600</v>
      </c>
      <c r="G95" s="8">
        <f t="shared" si="39"/>
        <v>31500</v>
      </c>
      <c r="H95" s="8">
        <f t="shared" si="39"/>
        <v>0</v>
      </c>
      <c r="I95" s="8">
        <f t="shared" si="39"/>
        <v>0</v>
      </c>
      <c r="J95" s="22">
        <f t="shared" si="39"/>
        <v>31500</v>
      </c>
      <c r="K95" s="24">
        <f t="shared" si="27"/>
        <v>18.356643356643357</v>
      </c>
    </row>
    <row r="96" spans="1:11" s="1" customFormat="1" ht="79.5" customHeight="1" outlineLevel="6">
      <c r="A96" s="6" t="s">
        <v>166</v>
      </c>
      <c r="B96" s="7" t="s">
        <v>167</v>
      </c>
      <c r="C96" s="8">
        <f>SUM(D96:F96)</f>
        <v>101600</v>
      </c>
      <c r="D96" s="8"/>
      <c r="E96" s="8"/>
      <c r="F96" s="8">
        <v>101600</v>
      </c>
      <c r="G96" s="8">
        <f>SUM(H96:J96)</f>
        <v>31500</v>
      </c>
      <c r="H96" s="8"/>
      <c r="I96" s="8"/>
      <c r="J96" s="22">
        <v>31500</v>
      </c>
      <c r="K96" s="24">
        <f t="shared" si="27"/>
        <v>31.003937007874015</v>
      </c>
    </row>
    <row r="97" spans="1:11" s="1" customFormat="1" ht="78.75" customHeight="1" outlineLevel="6">
      <c r="A97" s="6" t="s">
        <v>168</v>
      </c>
      <c r="B97" s="7" t="s">
        <v>169</v>
      </c>
      <c r="C97" s="8">
        <f>SUM(D97:F97)</f>
        <v>70000</v>
      </c>
      <c r="D97" s="8"/>
      <c r="E97" s="8"/>
      <c r="F97" s="8">
        <v>70000</v>
      </c>
      <c r="G97" s="8">
        <f>SUM(H97:J97)</f>
        <v>0</v>
      </c>
      <c r="H97" s="8"/>
      <c r="I97" s="8"/>
      <c r="J97" s="22"/>
      <c r="K97" s="24">
        <f t="shared" si="27"/>
        <v>0</v>
      </c>
    </row>
    <row r="98" spans="1:11" s="1" customFormat="1" ht="65.25" customHeight="1" outlineLevel="1">
      <c r="A98" s="3" t="s">
        <v>170</v>
      </c>
      <c r="B98" s="4" t="s">
        <v>171</v>
      </c>
      <c r="C98" s="5">
        <f aca="true" t="shared" si="40" ref="C98:J98">SUM(C99+C103)</f>
        <v>2068092.6</v>
      </c>
      <c r="D98" s="5">
        <f t="shared" si="40"/>
        <v>0</v>
      </c>
      <c r="E98" s="5">
        <f t="shared" si="40"/>
        <v>0</v>
      </c>
      <c r="F98" s="5">
        <f t="shared" si="40"/>
        <v>2068092.6</v>
      </c>
      <c r="G98" s="5">
        <f t="shared" si="40"/>
        <v>455155.46</v>
      </c>
      <c r="H98" s="5">
        <f t="shared" si="40"/>
        <v>0</v>
      </c>
      <c r="I98" s="5">
        <f t="shared" si="40"/>
        <v>0</v>
      </c>
      <c r="J98" s="21">
        <f t="shared" si="40"/>
        <v>455155.46</v>
      </c>
      <c r="K98" s="25">
        <f t="shared" si="27"/>
        <v>22.00846615862365</v>
      </c>
    </row>
    <row r="99" spans="1:11" s="1" customFormat="1" ht="110.25" customHeight="1" outlineLevel="2">
      <c r="A99" s="3" t="s">
        <v>172</v>
      </c>
      <c r="B99" s="4" t="s">
        <v>173</v>
      </c>
      <c r="C99" s="5">
        <f aca="true" t="shared" si="41" ref="C99:J99">SUM(C100)</f>
        <v>2048092.6</v>
      </c>
      <c r="D99" s="5">
        <f t="shared" si="41"/>
        <v>0</v>
      </c>
      <c r="E99" s="5">
        <f t="shared" si="41"/>
        <v>0</v>
      </c>
      <c r="F99" s="5">
        <f t="shared" si="41"/>
        <v>2048092.6</v>
      </c>
      <c r="G99" s="5">
        <f t="shared" si="41"/>
        <v>455155.46</v>
      </c>
      <c r="H99" s="5">
        <f t="shared" si="41"/>
        <v>0</v>
      </c>
      <c r="I99" s="5">
        <f t="shared" si="41"/>
        <v>0</v>
      </c>
      <c r="J99" s="21">
        <f t="shared" si="41"/>
        <v>455155.46</v>
      </c>
      <c r="K99" s="25">
        <f t="shared" si="27"/>
        <v>22.223382868528503</v>
      </c>
    </row>
    <row r="100" spans="1:11" s="1" customFormat="1" ht="31.5" customHeight="1" outlineLevel="4">
      <c r="A100" s="6" t="s">
        <v>174</v>
      </c>
      <c r="B100" s="7" t="s">
        <v>175</v>
      </c>
      <c r="C100" s="8">
        <f aca="true" t="shared" si="42" ref="C100:J100">SUM(C101:C102)</f>
        <v>2048092.6</v>
      </c>
      <c r="D100" s="8">
        <f t="shared" si="42"/>
        <v>0</v>
      </c>
      <c r="E100" s="8">
        <f t="shared" si="42"/>
        <v>0</v>
      </c>
      <c r="F100" s="8">
        <f t="shared" si="42"/>
        <v>2048092.6</v>
      </c>
      <c r="G100" s="8">
        <f t="shared" si="42"/>
        <v>455155.46</v>
      </c>
      <c r="H100" s="8">
        <f t="shared" si="42"/>
        <v>0</v>
      </c>
      <c r="I100" s="8">
        <f t="shared" si="42"/>
        <v>0</v>
      </c>
      <c r="J100" s="22">
        <f t="shared" si="42"/>
        <v>455155.46</v>
      </c>
      <c r="K100" s="24">
        <f t="shared" si="27"/>
        <v>22.223382868528503</v>
      </c>
    </row>
    <row r="101" spans="1:11" s="1" customFormat="1" ht="78.75" customHeight="1" outlineLevel="6">
      <c r="A101" s="6" t="s">
        <v>176</v>
      </c>
      <c r="B101" s="7" t="s">
        <v>177</v>
      </c>
      <c r="C101" s="8">
        <f>SUM(D101:F101)</f>
        <v>1638092.6</v>
      </c>
      <c r="D101" s="8"/>
      <c r="E101" s="8"/>
      <c r="F101" s="8">
        <v>1638092.6</v>
      </c>
      <c r="G101" s="8">
        <f>SUM(H101:J101)</f>
        <v>411906.82</v>
      </c>
      <c r="H101" s="8"/>
      <c r="I101" s="8"/>
      <c r="J101" s="22">
        <v>411906.82</v>
      </c>
      <c r="K101" s="24">
        <f t="shared" si="27"/>
        <v>25.14551497271888</v>
      </c>
    </row>
    <row r="102" spans="1:11" s="1" customFormat="1" ht="107.25" customHeight="1" outlineLevel="6">
      <c r="A102" s="6" t="s">
        <v>178</v>
      </c>
      <c r="B102" s="7" t="s">
        <v>179</v>
      </c>
      <c r="C102" s="8">
        <f>SUM(D102:F102)</f>
        <v>410000</v>
      </c>
      <c r="D102" s="8"/>
      <c r="E102" s="8"/>
      <c r="F102" s="8">
        <v>410000</v>
      </c>
      <c r="G102" s="8">
        <f>SUM(H102:J102)</f>
        <v>43248.64</v>
      </c>
      <c r="H102" s="8"/>
      <c r="I102" s="8"/>
      <c r="J102" s="22">
        <v>43248.64</v>
      </c>
      <c r="K102" s="24">
        <f t="shared" si="27"/>
        <v>10.548448780487805</v>
      </c>
    </row>
    <row r="103" spans="1:11" s="1" customFormat="1" ht="47.25" customHeight="1" outlineLevel="2">
      <c r="A103" s="3" t="s">
        <v>180</v>
      </c>
      <c r="B103" s="4" t="s">
        <v>181</v>
      </c>
      <c r="C103" s="5">
        <f>SUM(C104)</f>
        <v>20000</v>
      </c>
      <c r="D103" s="5">
        <f aca="true" t="shared" si="43" ref="D103:J104">SUM(D104)</f>
        <v>0</v>
      </c>
      <c r="E103" s="5">
        <f t="shared" si="43"/>
        <v>0</v>
      </c>
      <c r="F103" s="5">
        <f t="shared" si="43"/>
        <v>20000</v>
      </c>
      <c r="G103" s="5">
        <f>SUM(G104)</f>
        <v>0</v>
      </c>
      <c r="H103" s="5">
        <f t="shared" si="43"/>
        <v>0</v>
      </c>
      <c r="I103" s="5">
        <f t="shared" si="43"/>
        <v>0</v>
      </c>
      <c r="J103" s="21">
        <f t="shared" si="43"/>
        <v>0</v>
      </c>
      <c r="K103" s="25">
        <f t="shared" si="27"/>
        <v>0</v>
      </c>
    </row>
    <row r="104" spans="1:11" s="1" customFormat="1" ht="45.75" customHeight="1" outlineLevel="4">
      <c r="A104" s="6" t="s">
        <v>182</v>
      </c>
      <c r="B104" s="7" t="s">
        <v>183</v>
      </c>
      <c r="C104" s="8">
        <f>SUM(C105)</f>
        <v>20000</v>
      </c>
      <c r="D104" s="8">
        <f t="shared" si="43"/>
        <v>0</v>
      </c>
      <c r="E104" s="8">
        <f t="shared" si="43"/>
        <v>0</v>
      </c>
      <c r="F104" s="8">
        <f t="shared" si="43"/>
        <v>20000</v>
      </c>
      <c r="G104" s="8">
        <f>SUM(G105)</f>
        <v>0</v>
      </c>
      <c r="H104" s="8">
        <f t="shared" si="43"/>
        <v>0</v>
      </c>
      <c r="I104" s="8">
        <f t="shared" si="43"/>
        <v>0</v>
      </c>
      <c r="J104" s="22">
        <f t="shared" si="43"/>
        <v>0</v>
      </c>
      <c r="K104" s="24">
        <f t="shared" si="27"/>
        <v>0</v>
      </c>
    </row>
    <row r="105" spans="1:11" s="1" customFormat="1" ht="66.75" customHeight="1" outlineLevel="5">
      <c r="A105" s="6" t="s">
        <v>184</v>
      </c>
      <c r="B105" s="7" t="s">
        <v>185</v>
      </c>
      <c r="C105" s="8">
        <f>SUM(D105:F105)</f>
        <v>20000</v>
      </c>
      <c r="D105" s="8"/>
      <c r="E105" s="8"/>
      <c r="F105" s="8">
        <v>20000</v>
      </c>
      <c r="G105" s="8">
        <f>SUM(H105:J105)</f>
        <v>0</v>
      </c>
      <c r="H105" s="8"/>
      <c r="I105" s="8"/>
      <c r="J105" s="22"/>
      <c r="K105" s="24">
        <f t="shared" si="27"/>
        <v>0</v>
      </c>
    </row>
    <row r="106" spans="1:11" s="1" customFormat="1" ht="63.75" customHeight="1" outlineLevel="1">
      <c r="A106" s="3" t="s">
        <v>186</v>
      </c>
      <c r="B106" s="4" t="s">
        <v>187</v>
      </c>
      <c r="C106" s="5">
        <f aca="true" t="shared" si="44" ref="C106:J106">SUM(C107+C113)</f>
        <v>7945495.3</v>
      </c>
      <c r="D106" s="5">
        <f t="shared" si="44"/>
        <v>0</v>
      </c>
      <c r="E106" s="5">
        <f t="shared" si="44"/>
        <v>0</v>
      </c>
      <c r="F106" s="5">
        <f t="shared" si="44"/>
        <v>7945495.3</v>
      </c>
      <c r="G106" s="5">
        <f t="shared" si="44"/>
        <v>683232.5900000001</v>
      </c>
      <c r="H106" s="5">
        <f t="shared" si="44"/>
        <v>0</v>
      </c>
      <c r="I106" s="5">
        <f t="shared" si="44"/>
        <v>0</v>
      </c>
      <c r="J106" s="21">
        <f t="shared" si="44"/>
        <v>683232.5900000001</v>
      </c>
      <c r="K106" s="25">
        <f t="shared" si="27"/>
        <v>8.598993067178583</v>
      </c>
    </row>
    <row r="107" spans="1:11" s="1" customFormat="1" ht="48" customHeight="1" outlineLevel="2">
      <c r="A107" s="3" t="s">
        <v>188</v>
      </c>
      <c r="B107" s="4" t="s">
        <v>189</v>
      </c>
      <c r="C107" s="5">
        <f aca="true" t="shared" si="45" ref="C107:J107">SUM(C108)</f>
        <v>6945495.3</v>
      </c>
      <c r="D107" s="5">
        <f t="shared" si="45"/>
        <v>0</v>
      </c>
      <c r="E107" s="5">
        <f t="shared" si="45"/>
        <v>0</v>
      </c>
      <c r="F107" s="5">
        <f t="shared" si="45"/>
        <v>6945495.3</v>
      </c>
      <c r="G107" s="5">
        <f t="shared" si="45"/>
        <v>513232.59</v>
      </c>
      <c r="H107" s="5">
        <f t="shared" si="45"/>
        <v>0</v>
      </c>
      <c r="I107" s="5">
        <f t="shared" si="45"/>
        <v>0</v>
      </c>
      <c r="J107" s="21">
        <f t="shared" si="45"/>
        <v>513232.59</v>
      </c>
      <c r="K107" s="25">
        <f t="shared" si="27"/>
        <v>7.389431103639218</v>
      </c>
    </row>
    <row r="108" spans="1:11" s="1" customFormat="1" ht="28.5" customHeight="1" outlineLevel="4">
      <c r="A108" s="6" t="s">
        <v>190</v>
      </c>
      <c r="B108" s="7" t="s">
        <v>191</v>
      </c>
      <c r="C108" s="8">
        <f aca="true" t="shared" si="46" ref="C108:J108">SUM(C109:C112)</f>
        <v>6945495.3</v>
      </c>
      <c r="D108" s="8">
        <f t="shared" si="46"/>
        <v>0</v>
      </c>
      <c r="E108" s="8">
        <f t="shared" si="46"/>
        <v>0</v>
      </c>
      <c r="F108" s="8">
        <f t="shared" si="46"/>
        <v>6945495.3</v>
      </c>
      <c r="G108" s="8">
        <f t="shared" si="46"/>
        <v>513232.59</v>
      </c>
      <c r="H108" s="8">
        <f t="shared" si="46"/>
        <v>0</v>
      </c>
      <c r="I108" s="8">
        <f t="shared" si="46"/>
        <v>0</v>
      </c>
      <c r="J108" s="22">
        <f t="shared" si="46"/>
        <v>513232.59</v>
      </c>
      <c r="K108" s="24">
        <f t="shared" si="27"/>
        <v>7.389431103639218</v>
      </c>
    </row>
    <row r="109" spans="1:11" s="1" customFormat="1" ht="32.25" customHeight="1" outlineLevel="6">
      <c r="A109" s="6" t="s">
        <v>192</v>
      </c>
      <c r="B109" s="7" t="s">
        <v>193</v>
      </c>
      <c r="C109" s="8">
        <f>SUM(D109:F109)</f>
        <v>889091.3</v>
      </c>
      <c r="D109" s="8"/>
      <c r="E109" s="8"/>
      <c r="F109" s="8">
        <v>889091.3</v>
      </c>
      <c r="G109" s="8">
        <f>SUM(H109:J109)</f>
        <v>0</v>
      </c>
      <c r="H109" s="8"/>
      <c r="I109" s="8"/>
      <c r="J109" s="22"/>
      <c r="K109" s="24">
        <f t="shared" si="27"/>
        <v>0</v>
      </c>
    </row>
    <row r="110" spans="1:11" s="1" customFormat="1" ht="49.5" customHeight="1" outlineLevel="6">
      <c r="A110" s="6" t="s">
        <v>194</v>
      </c>
      <c r="B110" s="7" t="s">
        <v>195</v>
      </c>
      <c r="C110" s="8">
        <f>SUM(D110:F110)</f>
        <v>1000000</v>
      </c>
      <c r="D110" s="8"/>
      <c r="E110" s="8"/>
      <c r="F110" s="8">
        <v>1000000</v>
      </c>
      <c r="G110" s="8">
        <f>SUM(H110:J110)</f>
        <v>0</v>
      </c>
      <c r="H110" s="8"/>
      <c r="I110" s="8"/>
      <c r="J110" s="22"/>
      <c r="K110" s="24">
        <f t="shared" si="27"/>
        <v>0</v>
      </c>
    </row>
    <row r="111" spans="1:11" s="1" customFormat="1" ht="48" customHeight="1" outlineLevel="6">
      <c r="A111" s="6" t="s">
        <v>196</v>
      </c>
      <c r="B111" s="7" t="s">
        <v>197</v>
      </c>
      <c r="C111" s="8">
        <f>SUM(D111:F111)</f>
        <v>4231404</v>
      </c>
      <c r="D111" s="8"/>
      <c r="E111" s="8"/>
      <c r="F111" s="8">
        <v>4231404</v>
      </c>
      <c r="G111" s="8">
        <f>SUM(H111:J111)</f>
        <v>0</v>
      </c>
      <c r="H111" s="8"/>
      <c r="I111" s="8"/>
      <c r="J111" s="22"/>
      <c r="K111" s="24">
        <f t="shared" si="27"/>
        <v>0</v>
      </c>
    </row>
    <row r="112" spans="1:11" s="1" customFormat="1" ht="48.75" customHeight="1" outlineLevel="5">
      <c r="A112" s="6" t="s">
        <v>198</v>
      </c>
      <c r="B112" s="7" t="s">
        <v>199</v>
      </c>
      <c r="C112" s="8">
        <f>SUM(D112:F112)</f>
        <v>825000</v>
      </c>
      <c r="D112" s="8"/>
      <c r="E112" s="8"/>
      <c r="F112" s="8">
        <v>825000</v>
      </c>
      <c r="G112" s="8">
        <f>SUM(H112:J112)</f>
        <v>513232.59</v>
      </c>
      <c r="H112" s="8"/>
      <c r="I112" s="8"/>
      <c r="J112" s="22">
        <v>513232.59</v>
      </c>
      <c r="K112" s="24">
        <f t="shared" si="27"/>
        <v>62.210010909090904</v>
      </c>
    </row>
    <row r="113" spans="1:11" s="1" customFormat="1" ht="49.5" customHeight="1" outlineLevel="2">
      <c r="A113" s="3" t="s">
        <v>200</v>
      </c>
      <c r="B113" s="4" t="s">
        <v>201</v>
      </c>
      <c r="C113" s="5">
        <f>SUM(C114)</f>
        <v>1000000</v>
      </c>
      <c r="D113" s="5">
        <f aca="true" t="shared" si="47" ref="D113:J114">SUM(D114)</f>
        <v>0</v>
      </c>
      <c r="E113" s="5">
        <f t="shared" si="47"/>
        <v>0</v>
      </c>
      <c r="F113" s="5">
        <f t="shared" si="47"/>
        <v>1000000</v>
      </c>
      <c r="G113" s="5">
        <f>SUM(G114)</f>
        <v>170000</v>
      </c>
      <c r="H113" s="5">
        <f t="shared" si="47"/>
        <v>0</v>
      </c>
      <c r="I113" s="5">
        <f t="shared" si="47"/>
        <v>0</v>
      </c>
      <c r="J113" s="21">
        <f t="shared" si="47"/>
        <v>170000</v>
      </c>
      <c r="K113" s="25">
        <f t="shared" si="27"/>
        <v>17</v>
      </c>
    </row>
    <row r="114" spans="1:11" s="1" customFormat="1" ht="47.25" customHeight="1" outlineLevel="4">
      <c r="A114" s="6" t="s">
        <v>202</v>
      </c>
      <c r="B114" s="7" t="s">
        <v>203</v>
      </c>
      <c r="C114" s="8">
        <f>SUM(C115)</f>
        <v>1000000</v>
      </c>
      <c r="D114" s="8">
        <f t="shared" si="47"/>
        <v>0</v>
      </c>
      <c r="E114" s="8">
        <f t="shared" si="47"/>
        <v>0</v>
      </c>
      <c r="F114" s="8">
        <f t="shared" si="47"/>
        <v>1000000</v>
      </c>
      <c r="G114" s="8">
        <f>SUM(G115)</f>
        <v>170000</v>
      </c>
      <c r="H114" s="8">
        <f t="shared" si="47"/>
        <v>0</v>
      </c>
      <c r="I114" s="8">
        <f t="shared" si="47"/>
        <v>0</v>
      </c>
      <c r="J114" s="22">
        <f t="shared" si="47"/>
        <v>170000</v>
      </c>
      <c r="K114" s="24">
        <f t="shared" si="27"/>
        <v>17</v>
      </c>
    </row>
    <row r="115" spans="1:11" s="1" customFormat="1" ht="80.25" customHeight="1" outlineLevel="6">
      <c r="A115" s="6" t="s">
        <v>204</v>
      </c>
      <c r="B115" s="7" t="s">
        <v>205</v>
      </c>
      <c r="C115" s="8">
        <f>SUM(D115:F115)</f>
        <v>1000000</v>
      </c>
      <c r="D115" s="8"/>
      <c r="E115" s="8"/>
      <c r="F115" s="8">
        <v>1000000</v>
      </c>
      <c r="G115" s="8">
        <f>SUM(H115:J115)</f>
        <v>170000</v>
      </c>
      <c r="H115" s="8"/>
      <c r="I115" s="8"/>
      <c r="J115" s="22">
        <v>170000</v>
      </c>
      <c r="K115" s="24">
        <f t="shared" si="27"/>
        <v>17</v>
      </c>
    </row>
    <row r="116" spans="1:11" s="1" customFormat="1" ht="77.25" customHeight="1" outlineLevel="1">
      <c r="A116" s="3" t="s">
        <v>206</v>
      </c>
      <c r="B116" s="4" t="s">
        <v>207</v>
      </c>
      <c r="C116" s="5">
        <f aca="true" t="shared" si="48" ref="C116:J116">SUM(C117+C120)</f>
        <v>3858800</v>
      </c>
      <c r="D116" s="5">
        <f t="shared" si="48"/>
        <v>0</v>
      </c>
      <c r="E116" s="5">
        <f t="shared" si="48"/>
        <v>0</v>
      </c>
      <c r="F116" s="5">
        <f t="shared" si="48"/>
        <v>3858800</v>
      </c>
      <c r="G116" s="5">
        <f t="shared" si="48"/>
        <v>762367.56</v>
      </c>
      <c r="H116" s="5">
        <f t="shared" si="48"/>
        <v>0</v>
      </c>
      <c r="I116" s="5">
        <f t="shared" si="48"/>
        <v>0</v>
      </c>
      <c r="J116" s="21">
        <f t="shared" si="48"/>
        <v>762367.56</v>
      </c>
      <c r="K116" s="25">
        <f t="shared" si="27"/>
        <v>19.75659686949311</v>
      </c>
    </row>
    <row r="117" spans="1:11" s="1" customFormat="1" ht="45.75" customHeight="1" outlineLevel="2">
      <c r="A117" s="3" t="s">
        <v>208</v>
      </c>
      <c r="B117" s="4" t="s">
        <v>209</v>
      </c>
      <c r="C117" s="5">
        <f>SUM(C118)</f>
        <v>332000</v>
      </c>
      <c r="D117" s="5">
        <f aca="true" t="shared" si="49" ref="D117:J118">SUM(D118)</f>
        <v>0</v>
      </c>
      <c r="E117" s="5">
        <f t="shared" si="49"/>
        <v>0</v>
      </c>
      <c r="F117" s="5">
        <f t="shared" si="49"/>
        <v>332000</v>
      </c>
      <c r="G117" s="5">
        <f>SUM(G118)</f>
        <v>0</v>
      </c>
      <c r="H117" s="5">
        <f t="shared" si="49"/>
        <v>0</v>
      </c>
      <c r="I117" s="5">
        <f t="shared" si="49"/>
        <v>0</v>
      </c>
      <c r="J117" s="21">
        <f t="shared" si="49"/>
        <v>0</v>
      </c>
      <c r="K117" s="25">
        <f t="shared" si="27"/>
        <v>0</v>
      </c>
    </row>
    <row r="118" spans="1:11" s="1" customFormat="1" ht="48.75" customHeight="1" outlineLevel="4">
      <c r="A118" s="6" t="s">
        <v>210</v>
      </c>
      <c r="B118" s="7" t="s">
        <v>211</v>
      </c>
      <c r="C118" s="8">
        <f>SUM(C119)</f>
        <v>332000</v>
      </c>
      <c r="D118" s="8">
        <f t="shared" si="49"/>
        <v>0</v>
      </c>
      <c r="E118" s="8">
        <f t="shared" si="49"/>
        <v>0</v>
      </c>
      <c r="F118" s="8">
        <f t="shared" si="49"/>
        <v>332000</v>
      </c>
      <c r="G118" s="8">
        <f>SUM(G119)</f>
        <v>0</v>
      </c>
      <c r="H118" s="8">
        <f t="shared" si="49"/>
        <v>0</v>
      </c>
      <c r="I118" s="8">
        <f t="shared" si="49"/>
        <v>0</v>
      </c>
      <c r="J118" s="22">
        <f t="shared" si="49"/>
        <v>0</v>
      </c>
      <c r="K118" s="24">
        <f t="shared" si="27"/>
        <v>0</v>
      </c>
    </row>
    <row r="119" spans="1:11" s="1" customFormat="1" ht="35.25" customHeight="1" outlineLevel="6">
      <c r="A119" s="6" t="s">
        <v>212</v>
      </c>
      <c r="B119" s="7" t="s">
        <v>213</v>
      </c>
      <c r="C119" s="8">
        <f>SUM(D119:F119)</f>
        <v>332000</v>
      </c>
      <c r="D119" s="8"/>
      <c r="E119" s="8"/>
      <c r="F119" s="8">
        <v>332000</v>
      </c>
      <c r="G119" s="8">
        <f>SUM(H119:J119)</f>
        <v>0</v>
      </c>
      <c r="H119" s="8"/>
      <c r="I119" s="8"/>
      <c r="J119" s="22"/>
      <c r="K119" s="24">
        <f t="shared" si="27"/>
        <v>0</v>
      </c>
    </row>
    <row r="120" spans="1:11" s="1" customFormat="1" ht="47.25" customHeight="1" outlineLevel="2">
      <c r="A120" s="3" t="s">
        <v>214</v>
      </c>
      <c r="B120" s="4" t="s">
        <v>215</v>
      </c>
      <c r="C120" s="5">
        <f>SUM(C121)</f>
        <v>3526800</v>
      </c>
      <c r="D120" s="5">
        <f aca="true" t="shared" si="50" ref="D120:J121">SUM(D121)</f>
        <v>0</v>
      </c>
      <c r="E120" s="5">
        <f t="shared" si="50"/>
        <v>0</v>
      </c>
      <c r="F120" s="5">
        <f t="shared" si="50"/>
        <v>3526800</v>
      </c>
      <c r="G120" s="5">
        <f>SUM(G121)</f>
        <v>762367.56</v>
      </c>
      <c r="H120" s="5">
        <f t="shared" si="50"/>
        <v>0</v>
      </c>
      <c r="I120" s="5">
        <f t="shared" si="50"/>
        <v>0</v>
      </c>
      <c r="J120" s="21">
        <f t="shared" si="50"/>
        <v>762367.56</v>
      </c>
      <c r="K120" s="25">
        <f t="shared" si="27"/>
        <v>21.616410343654305</v>
      </c>
    </row>
    <row r="121" spans="1:11" s="1" customFormat="1" ht="64.5" customHeight="1" outlineLevel="4">
      <c r="A121" s="6" t="s">
        <v>64</v>
      </c>
      <c r="B121" s="7" t="s">
        <v>216</v>
      </c>
      <c r="C121" s="8">
        <f>SUM(C122)</f>
        <v>3526800</v>
      </c>
      <c r="D121" s="8">
        <f t="shared" si="50"/>
        <v>0</v>
      </c>
      <c r="E121" s="8">
        <f t="shared" si="50"/>
        <v>0</v>
      </c>
      <c r="F121" s="8">
        <f t="shared" si="50"/>
        <v>3526800</v>
      </c>
      <c r="G121" s="8">
        <f>SUM(G122)</f>
        <v>762367.56</v>
      </c>
      <c r="H121" s="8">
        <f t="shared" si="50"/>
        <v>0</v>
      </c>
      <c r="I121" s="8">
        <f t="shared" si="50"/>
        <v>0</v>
      </c>
      <c r="J121" s="22">
        <f t="shared" si="50"/>
        <v>762367.56</v>
      </c>
      <c r="K121" s="24">
        <f t="shared" si="27"/>
        <v>21.616410343654305</v>
      </c>
    </row>
    <row r="122" spans="1:11" s="1" customFormat="1" ht="48.75" customHeight="1" outlineLevel="6">
      <c r="A122" s="6" t="s">
        <v>217</v>
      </c>
      <c r="B122" s="7" t="s">
        <v>218</v>
      </c>
      <c r="C122" s="8">
        <f>SUM(D122:F122)</f>
        <v>3526800</v>
      </c>
      <c r="D122" s="8"/>
      <c r="E122" s="8"/>
      <c r="F122" s="8">
        <v>3526800</v>
      </c>
      <c r="G122" s="8">
        <f>SUM(H122:J122)</f>
        <v>762367.56</v>
      </c>
      <c r="H122" s="8"/>
      <c r="I122" s="8"/>
      <c r="J122" s="22">
        <v>762367.56</v>
      </c>
      <c r="K122" s="24">
        <f t="shared" si="27"/>
        <v>21.616410343654305</v>
      </c>
    </row>
    <row r="123" spans="1:11" s="1" customFormat="1" ht="63.75" customHeight="1" outlineLevel="1">
      <c r="A123" s="3" t="s">
        <v>219</v>
      </c>
      <c r="B123" s="4" t="s">
        <v>220</v>
      </c>
      <c r="C123" s="5">
        <f aca="true" t="shared" si="51" ref="C123:J123">SUM(C124+C128+C131+C139+C143+C147)</f>
        <v>20068793.03</v>
      </c>
      <c r="D123" s="5">
        <f t="shared" si="51"/>
        <v>0</v>
      </c>
      <c r="E123" s="5">
        <f t="shared" si="51"/>
        <v>0</v>
      </c>
      <c r="F123" s="5">
        <f t="shared" si="51"/>
        <v>20068793.03</v>
      </c>
      <c r="G123" s="5">
        <f t="shared" si="51"/>
        <v>4409826.82</v>
      </c>
      <c r="H123" s="5">
        <f t="shared" si="51"/>
        <v>0</v>
      </c>
      <c r="I123" s="5">
        <f t="shared" si="51"/>
        <v>0</v>
      </c>
      <c r="J123" s="21">
        <f t="shared" si="51"/>
        <v>4409826.82</v>
      </c>
      <c r="K123" s="25">
        <f t="shared" si="27"/>
        <v>21.973552736370017</v>
      </c>
    </row>
    <row r="124" spans="1:11" s="1" customFormat="1" ht="34.5" customHeight="1" outlineLevel="2">
      <c r="A124" s="3" t="s">
        <v>221</v>
      </c>
      <c r="B124" s="4" t="s">
        <v>222</v>
      </c>
      <c r="C124" s="5">
        <f aca="true" t="shared" si="52" ref="C124:J124">SUM(C125)</f>
        <v>23322</v>
      </c>
      <c r="D124" s="5">
        <f t="shared" si="52"/>
        <v>0</v>
      </c>
      <c r="E124" s="5">
        <f t="shared" si="52"/>
        <v>0</v>
      </c>
      <c r="F124" s="5">
        <f t="shared" si="52"/>
        <v>23322</v>
      </c>
      <c r="G124" s="5">
        <f t="shared" si="52"/>
        <v>23322</v>
      </c>
      <c r="H124" s="5">
        <f t="shared" si="52"/>
        <v>0</v>
      </c>
      <c r="I124" s="5">
        <f t="shared" si="52"/>
        <v>0</v>
      </c>
      <c r="J124" s="21">
        <f t="shared" si="52"/>
        <v>23322</v>
      </c>
      <c r="K124" s="25">
        <f t="shared" si="27"/>
        <v>100</v>
      </c>
    </row>
    <row r="125" spans="1:11" s="1" customFormat="1" ht="32.25" customHeight="1" outlineLevel="4">
      <c r="A125" s="6" t="s">
        <v>72</v>
      </c>
      <c r="B125" s="7" t="s">
        <v>223</v>
      </c>
      <c r="C125" s="8">
        <f aca="true" t="shared" si="53" ref="C125:J125">SUM(C126:C127)</f>
        <v>23322</v>
      </c>
      <c r="D125" s="8">
        <f t="shared" si="53"/>
        <v>0</v>
      </c>
      <c r="E125" s="8">
        <f t="shared" si="53"/>
        <v>0</v>
      </c>
      <c r="F125" s="8">
        <f t="shared" si="53"/>
        <v>23322</v>
      </c>
      <c r="G125" s="8">
        <f t="shared" si="53"/>
        <v>23322</v>
      </c>
      <c r="H125" s="8">
        <f t="shared" si="53"/>
        <v>0</v>
      </c>
      <c r="I125" s="8">
        <f t="shared" si="53"/>
        <v>0</v>
      </c>
      <c r="J125" s="22">
        <f t="shared" si="53"/>
        <v>23322</v>
      </c>
      <c r="K125" s="24">
        <f t="shared" si="27"/>
        <v>100</v>
      </c>
    </row>
    <row r="126" spans="1:11" s="1" customFormat="1" ht="45.75" customHeight="1" outlineLevel="6">
      <c r="A126" s="6" t="s">
        <v>224</v>
      </c>
      <c r="B126" s="7" t="s">
        <v>225</v>
      </c>
      <c r="C126" s="8">
        <f>SUM(D126:F126)</f>
        <v>22332</v>
      </c>
      <c r="D126" s="8"/>
      <c r="E126" s="8"/>
      <c r="F126" s="8">
        <v>22332</v>
      </c>
      <c r="G126" s="8">
        <f>SUM(H126:J126)</f>
        <v>22332</v>
      </c>
      <c r="H126" s="8"/>
      <c r="I126" s="8"/>
      <c r="J126" s="22">
        <v>22332</v>
      </c>
      <c r="K126" s="24">
        <f t="shared" si="27"/>
        <v>100</v>
      </c>
    </row>
    <row r="127" spans="1:11" s="1" customFormat="1" ht="65.25" customHeight="1" outlineLevel="6">
      <c r="A127" s="6" t="s">
        <v>226</v>
      </c>
      <c r="B127" s="7" t="s">
        <v>227</v>
      </c>
      <c r="C127" s="8">
        <f>SUM(D127:F127)</f>
        <v>990</v>
      </c>
      <c r="D127" s="8"/>
      <c r="E127" s="8"/>
      <c r="F127" s="8">
        <v>990</v>
      </c>
      <c r="G127" s="8">
        <f>SUM(H127:J127)</f>
        <v>990</v>
      </c>
      <c r="H127" s="8"/>
      <c r="I127" s="8"/>
      <c r="J127" s="22">
        <v>990</v>
      </c>
      <c r="K127" s="24">
        <f t="shared" si="27"/>
        <v>100</v>
      </c>
    </row>
    <row r="128" spans="1:11" s="1" customFormat="1" ht="35.25" customHeight="1" outlineLevel="2">
      <c r="A128" s="3" t="s">
        <v>228</v>
      </c>
      <c r="B128" s="4" t="s">
        <v>229</v>
      </c>
      <c r="C128" s="5">
        <f>SUM(C129)</f>
        <v>1200000</v>
      </c>
      <c r="D128" s="5">
        <f aca="true" t="shared" si="54" ref="D128:J129">SUM(D129)</f>
        <v>0</v>
      </c>
      <c r="E128" s="5">
        <f t="shared" si="54"/>
        <v>0</v>
      </c>
      <c r="F128" s="5">
        <f t="shared" si="54"/>
        <v>1200000</v>
      </c>
      <c r="G128" s="5">
        <f>SUM(G129)</f>
        <v>246090.21</v>
      </c>
      <c r="H128" s="5">
        <f t="shared" si="54"/>
        <v>0</v>
      </c>
      <c r="I128" s="5">
        <f t="shared" si="54"/>
        <v>0</v>
      </c>
      <c r="J128" s="21">
        <f t="shared" si="54"/>
        <v>246090.21</v>
      </c>
      <c r="K128" s="25">
        <f t="shared" si="27"/>
        <v>20.5075175</v>
      </c>
    </row>
    <row r="129" spans="1:11" s="1" customFormat="1" ht="33" customHeight="1" outlineLevel="4">
      <c r="A129" s="6" t="s">
        <v>230</v>
      </c>
      <c r="B129" s="7" t="s">
        <v>231</v>
      </c>
      <c r="C129" s="8">
        <f>SUM(C130)</f>
        <v>1200000</v>
      </c>
      <c r="D129" s="8">
        <f t="shared" si="54"/>
        <v>0</v>
      </c>
      <c r="E129" s="8">
        <f t="shared" si="54"/>
        <v>0</v>
      </c>
      <c r="F129" s="8">
        <f t="shared" si="54"/>
        <v>1200000</v>
      </c>
      <c r="G129" s="8">
        <f>SUM(G130)</f>
        <v>246090.21</v>
      </c>
      <c r="H129" s="8">
        <f t="shared" si="54"/>
        <v>0</v>
      </c>
      <c r="I129" s="8">
        <f t="shared" si="54"/>
        <v>0</v>
      </c>
      <c r="J129" s="22">
        <f t="shared" si="54"/>
        <v>246090.21</v>
      </c>
      <c r="K129" s="24">
        <f t="shared" si="27"/>
        <v>20.5075175</v>
      </c>
    </row>
    <row r="130" spans="1:11" s="1" customFormat="1" ht="66" customHeight="1" outlineLevel="6">
      <c r="A130" s="6" t="s">
        <v>232</v>
      </c>
      <c r="B130" s="7" t="s">
        <v>233</v>
      </c>
      <c r="C130" s="8">
        <f>SUM(D130:F130)</f>
        <v>1200000</v>
      </c>
      <c r="D130" s="8"/>
      <c r="E130" s="8"/>
      <c r="F130" s="8">
        <v>1200000</v>
      </c>
      <c r="G130" s="8">
        <f>SUM(H130:J130)</f>
        <v>246090.21</v>
      </c>
      <c r="H130" s="8"/>
      <c r="I130" s="8"/>
      <c r="J130" s="22">
        <v>246090.21</v>
      </c>
      <c r="K130" s="24">
        <f t="shared" si="27"/>
        <v>20.5075175</v>
      </c>
    </row>
    <row r="131" spans="1:11" s="1" customFormat="1" ht="48" customHeight="1" outlineLevel="2">
      <c r="A131" s="3" t="s">
        <v>234</v>
      </c>
      <c r="B131" s="4" t="s">
        <v>235</v>
      </c>
      <c r="C131" s="5">
        <f aca="true" t="shared" si="55" ref="C131:J131">SUM(C132+C135+C137)</f>
        <v>360968</v>
      </c>
      <c r="D131" s="5">
        <f t="shared" si="55"/>
        <v>0</v>
      </c>
      <c r="E131" s="5">
        <f t="shared" si="55"/>
        <v>0</v>
      </c>
      <c r="F131" s="5">
        <f t="shared" si="55"/>
        <v>360968</v>
      </c>
      <c r="G131" s="5">
        <f t="shared" si="55"/>
        <v>35844.9</v>
      </c>
      <c r="H131" s="5">
        <f t="shared" si="55"/>
        <v>0</v>
      </c>
      <c r="I131" s="5">
        <f t="shared" si="55"/>
        <v>0</v>
      </c>
      <c r="J131" s="21">
        <f t="shared" si="55"/>
        <v>35844.9</v>
      </c>
      <c r="K131" s="25">
        <f aca="true" t="shared" si="56" ref="K131:K190">SUM(G131/C131)*100</f>
        <v>9.93021542075752</v>
      </c>
    </row>
    <row r="132" spans="1:11" s="1" customFormat="1" ht="49.5" customHeight="1" outlineLevel="4">
      <c r="A132" s="6" t="s">
        <v>236</v>
      </c>
      <c r="B132" s="7" t="s">
        <v>237</v>
      </c>
      <c r="C132" s="8">
        <f aca="true" t="shared" si="57" ref="C132:J132">SUM(C133:C134)</f>
        <v>183268</v>
      </c>
      <c r="D132" s="8">
        <f t="shared" si="57"/>
        <v>0</v>
      </c>
      <c r="E132" s="8">
        <f t="shared" si="57"/>
        <v>0</v>
      </c>
      <c r="F132" s="8">
        <f t="shared" si="57"/>
        <v>183268</v>
      </c>
      <c r="G132" s="8">
        <f t="shared" si="57"/>
        <v>2510.9</v>
      </c>
      <c r="H132" s="8">
        <f t="shared" si="57"/>
        <v>0</v>
      </c>
      <c r="I132" s="8">
        <f t="shared" si="57"/>
        <v>0</v>
      </c>
      <c r="J132" s="22">
        <f t="shared" si="57"/>
        <v>2510.9</v>
      </c>
      <c r="K132" s="24">
        <f t="shared" si="56"/>
        <v>1.370070061330947</v>
      </c>
    </row>
    <row r="133" spans="1:11" s="1" customFormat="1" ht="81" customHeight="1" outlineLevel="6">
      <c r="A133" s="6" t="s">
        <v>238</v>
      </c>
      <c r="B133" s="7" t="s">
        <v>239</v>
      </c>
      <c r="C133" s="8">
        <f>SUM(D133:F133)</f>
        <v>177668</v>
      </c>
      <c r="D133" s="8"/>
      <c r="E133" s="8"/>
      <c r="F133" s="8">
        <v>177668</v>
      </c>
      <c r="G133" s="8">
        <f>SUM(H133:J133)</f>
        <v>2510.9</v>
      </c>
      <c r="H133" s="8"/>
      <c r="I133" s="8"/>
      <c r="J133" s="22">
        <v>2510.9</v>
      </c>
      <c r="K133" s="24">
        <f t="shared" si="56"/>
        <v>1.413253934304433</v>
      </c>
    </row>
    <row r="134" spans="1:11" s="1" customFormat="1" ht="30" customHeight="1" outlineLevel="6">
      <c r="A134" s="6" t="s">
        <v>240</v>
      </c>
      <c r="B134" s="7" t="s">
        <v>241</v>
      </c>
      <c r="C134" s="8">
        <f>SUM(D134:F134)</f>
        <v>5600</v>
      </c>
      <c r="D134" s="8"/>
      <c r="E134" s="8"/>
      <c r="F134" s="8">
        <v>5600</v>
      </c>
      <c r="G134" s="8">
        <f>SUM(H134:J134)</f>
        <v>0</v>
      </c>
      <c r="H134" s="8"/>
      <c r="I134" s="8"/>
      <c r="J134" s="22"/>
      <c r="K134" s="24">
        <f t="shared" si="56"/>
        <v>0</v>
      </c>
    </row>
    <row r="135" spans="1:11" s="1" customFormat="1" ht="46.5" customHeight="1" outlineLevel="4">
      <c r="A135" s="6" t="s">
        <v>242</v>
      </c>
      <c r="B135" s="7" t="s">
        <v>243</v>
      </c>
      <c r="C135" s="8">
        <f aca="true" t="shared" si="58" ref="C135:J135">SUM(C136)</f>
        <v>44400</v>
      </c>
      <c r="D135" s="8">
        <f t="shared" si="58"/>
        <v>0</v>
      </c>
      <c r="E135" s="8">
        <f t="shared" si="58"/>
        <v>0</v>
      </c>
      <c r="F135" s="8">
        <f t="shared" si="58"/>
        <v>44400</v>
      </c>
      <c r="G135" s="8">
        <f t="shared" si="58"/>
        <v>434</v>
      </c>
      <c r="H135" s="8">
        <f t="shared" si="58"/>
        <v>0</v>
      </c>
      <c r="I135" s="8">
        <f t="shared" si="58"/>
        <v>0</v>
      </c>
      <c r="J135" s="22">
        <f t="shared" si="58"/>
        <v>434</v>
      </c>
      <c r="K135" s="24">
        <f t="shared" si="56"/>
        <v>0.9774774774774776</v>
      </c>
    </row>
    <row r="136" spans="1:11" s="1" customFormat="1" ht="15" customHeight="1" outlineLevel="6">
      <c r="A136" s="6" t="s">
        <v>244</v>
      </c>
      <c r="B136" s="7" t="s">
        <v>245</v>
      </c>
      <c r="C136" s="8">
        <f>SUM(D136:F136)</f>
        <v>44400</v>
      </c>
      <c r="D136" s="8"/>
      <c r="E136" s="8"/>
      <c r="F136" s="8">
        <v>44400</v>
      </c>
      <c r="G136" s="8">
        <f>SUM(H136:J136)</f>
        <v>434</v>
      </c>
      <c r="H136" s="8"/>
      <c r="I136" s="8"/>
      <c r="J136" s="22">
        <v>434</v>
      </c>
      <c r="K136" s="24">
        <f t="shared" si="56"/>
        <v>0.9774774774774776</v>
      </c>
    </row>
    <row r="137" spans="1:11" s="1" customFormat="1" ht="50.25" customHeight="1" outlineLevel="4">
      <c r="A137" s="6" t="s">
        <v>246</v>
      </c>
      <c r="B137" s="7" t="s">
        <v>247</v>
      </c>
      <c r="C137" s="8">
        <f aca="true" t="shared" si="59" ref="C137:J137">SUM(C138)</f>
        <v>133300</v>
      </c>
      <c r="D137" s="8">
        <f t="shared" si="59"/>
        <v>0</v>
      </c>
      <c r="E137" s="8">
        <f t="shared" si="59"/>
        <v>0</v>
      </c>
      <c r="F137" s="8">
        <f t="shared" si="59"/>
        <v>133300</v>
      </c>
      <c r="G137" s="8">
        <f t="shared" si="59"/>
        <v>32900</v>
      </c>
      <c r="H137" s="8">
        <f t="shared" si="59"/>
        <v>0</v>
      </c>
      <c r="I137" s="8">
        <f t="shared" si="59"/>
        <v>0</v>
      </c>
      <c r="J137" s="22">
        <f t="shared" si="59"/>
        <v>32900</v>
      </c>
      <c r="K137" s="24">
        <f t="shared" si="56"/>
        <v>24.681170292573142</v>
      </c>
    </row>
    <row r="138" spans="1:11" s="1" customFormat="1" ht="35.25" customHeight="1" outlineLevel="5">
      <c r="A138" s="6" t="s">
        <v>248</v>
      </c>
      <c r="B138" s="7" t="s">
        <v>249</v>
      </c>
      <c r="C138" s="8">
        <f>SUM(D138:F138)</f>
        <v>133300</v>
      </c>
      <c r="D138" s="8"/>
      <c r="E138" s="8"/>
      <c r="F138" s="8">
        <v>133300</v>
      </c>
      <c r="G138" s="8">
        <f>SUM(H138:J138)</f>
        <v>32900</v>
      </c>
      <c r="H138" s="8"/>
      <c r="I138" s="8"/>
      <c r="J138" s="22">
        <v>32900</v>
      </c>
      <c r="K138" s="24">
        <f t="shared" si="56"/>
        <v>24.681170292573142</v>
      </c>
    </row>
    <row r="139" spans="1:11" s="1" customFormat="1" ht="62.25" customHeight="1" outlineLevel="2">
      <c r="A139" s="3" t="s">
        <v>250</v>
      </c>
      <c r="B139" s="4" t="s">
        <v>251</v>
      </c>
      <c r="C139" s="5">
        <f aca="true" t="shared" si="60" ref="C139:J139">SUM(C140)</f>
        <v>80000</v>
      </c>
      <c r="D139" s="5">
        <f t="shared" si="60"/>
        <v>0</v>
      </c>
      <c r="E139" s="5">
        <f t="shared" si="60"/>
        <v>0</v>
      </c>
      <c r="F139" s="5">
        <f t="shared" si="60"/>
        <v>80000</v>
      </c>
      <c r="G139" s="5">
        <f t="shared" si="60"/>
        <v>13385</v>
      </c>
      <c r="H139" s="5">
        <f t="shared" si="60"/>
        <v>0</v>
      </c>
      <c r="I139" s="5">
        <f t="shared" si="60"/>
        <v>0</v>
      </c>
      <c r="J139" s="21">
        <f t="shared" si="60"/>
        <v>13385</v>
      </c>
      <c r="K139" s="25">
        <f t="shared" si="56"/>
        <v>16.73125</v>
      </c>
    </row>
    <row r="140" spans="1:11" s="1" customFormat="1" ht="30.75" customHeight="1" outlineLevel="4">
      <c r="A140" s="6" t="s">
        <v>148</v>
      </c>
      <c r="B140" s="7" t="s">
        <v>252</v>
      </c>
      <c r="C140" s="8">
        <f aca="true" t="shared" si="61" ref="C140:J140">SUM(C141:C142)</f>
        <v>80000</v>
      </c>
      <c r="D140" s="8">
        <f t="shared" si="61"/>
        <v>0</v>
      </c>
      <c r="E140" s="8">
        <f t="shared" si="61"/>
        <v>0</v>
      </c>
      <c r="F140" s="8">
        <f t="shared" si="61"/>
        <v>80000</v>
      </c>
      <c r="G140" s="8">
        <f t="shared" si="61"/>
        <v>13385</v>
      </c>
      <c r="H140" s="8">
        <f t="shared" si="61"/>
        <v>0</v>
      </c>
      <c r="I140" s="8">
        <f t="shared" si="61"/>
        <v>0</v>
      </c>
      <c r="J140" s="22">
        <f t="shared" si="61"/>
        <v>13385</v>
      </c>
      <c r="K140" s="24">
        <f t="shared" si="56"/>
        <v>16.73125</v>
      </c>
    </row>
    <row r="141" spans="1:11" s="1" customFormat="1" ht="47.25" customHeight="1" outlineLevel="6">
      <c r="A141" s="6" t="s">
        <v>253</v>
      </c>
      <c r="B141" s="7" t="s">
        <v>254</v>
      </c>
      <c r="C141" s="8">
        <f>SUM(D141:F141)</f>
        <v>50000</v>
      </c>
      <c r="D141" s="8"/>
      <c r="E141" s="8"/>
      <c r="F141" s="8">
        <v>50000</v>
      </c>
      <c r="G141" s="8">
        <f>SUM(H141:J141)</f>
        <v>3385</v>
      </c>
      <c r="H141" s="8"/>
      <c r="I141" s="8"/>
      <c r="J141" s="22">
        <v>3385</v>
      </c>
      <c r="K141" s="24">
        <f t="shared" si="56"/>
        <v>6.77</v>
      </c>
    </row>
    <row r="142" spans="1:11" s="1" customFormat="1" ht="30.75" customHeight="1" outlineLevel="6">
      <c r="A142" s="6" t="s">
        <v>255</v>
      </c>
      <c r="B142" s="7" t="s">
        <v>256</v>
      </c>
      <c r="C142" s="8">
        <f>SUM(D142:F142)</f>
        <v>30000</v>
      </c>
      <c r="D142" s="8"/>
      <c r="E142" s="8"/>
      <c r="F142" s="8">
        <v>30000</v>
      </c>
      <c r="G142" s="8">
        <f>SUM(H142:J142)</f>
        <v>10000</v>
      </c>
      <c r="H142" s="8"/>
      <c r="I142" s="8"/>
      <c r="J142" s="22">
        <v>10000</v>
      </c>
      <c r="K142" s="24">
        <f t="shared" si="56"/>
        <v>33.33333333333333</v>
      </c>
    </row>
    <row r="143" spans="1:11" s="1" customFormat="1" ht="32.25" customHeight="1" outlineLevel="2">
      <c r="A143" s="3" t="s">
        <v>257</v>
      </c>
      <c r="B143" s="4" t="s">
        <v>258</v>
      </c>
      <c r="C143" s="5">
        <f aca="true" t="shared" si="62" ref="C143:J143">SUM(C144)</f>
        <v>40000</v>
      </c>
      <c r="D143" s="5">
        <f t="shared" si="62"/>
        <v>0</v>
      </c>
      <c r="E143" s="5">
        <f t="shared" si="62"/>
        <v>0</v>
      </c>
      <c r="F143" s="5">
        <f t="shared" si="62"/>
        <v>40000</v>
      </c>
      <c r="G143" s="5">
        <f t="shared" si="62"/>
        <v>0</v>
      </c>
      <c r="H143" s="5">
        <f t="shared" si="62"/>
        <v>0</v>
      </c>
      <c r="I143" s="5">
        <f t="shared" si="62"/>
        <v>0</v>
      </c>
      <c r="J143" s="21">
        <f t="shared" si="62"/>
        <v>0</v>
      </c>
      <c r="K143" s="25">
        <f t="shared" si="56"/>
        <v>0</v>
      </c>
    </row>
    <row r="144" spans="1:11" s="1" customFormat="1" ht="33" customHeight="1" outlineLevel="4">
      <c r="A144" s="6" t="s">
        <v>259</v>
      </c>
      <c r="B144" s="7" t="s">
        <v>260</v>
      </c>
      <c r="C144" s="8">
        <f aca="true" t="shared" si="63" ref="C144:J144">SUM(C145:C146)</f>
        <v>40000</v>
      </c>
      <c r="D144" s="8">
        <f t="shared" si="63"/>
        <v>0</v>
      </c>
      <c r="E144" s="8">
        <f t="shared" si="63"/>
        <v>0</v>
      </c>
      <c r="F144" s="8">
        <f t="shared" si="63"/>
        <v>40000</v>
      </c>
      <c r="G144" s="8">
        <f t="shared" si="63"/>
        <v>0</v>
      </c>
      <c r="H144" s="8">
        <f t="shared" si="63"/>
        <v>0</v>
      </c>
      <c r="I144" s="8">
        <f t="shared" si="63"/>
        <v>0</v>
      </c>
      <c r="J144" s="22">
        <f t="shared" si="63"/>
        <v>0</v>
      </c>
      <c r="K144" s="24">
        <f t="shared" si="56"/>
        <v>0</v>
      </c>
    </row>
    <row r="145" spans="1:11" s="1" customFormat="1" ht="15" customHeight="1" outlineLevel="6">
      <c r="A145" s="6" t="s">
        <v>261</v>
      </c>
      <c r="B145" s="7" t="s">
        <v>262</v>
      </c>
      <c r="C145" s="8">
        <f>SUM(D145:F145)</f>
        <v>20000</v>
      </c>
      <c r="D145" s="8"/>
      <c r="E145" s="8"/>
      <c r="F145" s="8">
        <v>20000</v>
      </c>
      <c r="G145" s="8">
        <f>SUM(H145:J145)</f>
        <v>0</v>
      </c>
      <c r="H145" s="8"/>
      <c r="I145" s="8"/>
      <c r="J145" s="22"/>
      <c r="K145" s="24">
        <f t="shared" si="56"/>
        <v>0</v>
      </c>
    </row>
    <row r="146" spans="1:11" s="1" customFormat="1" ht="15" customHeight="1" outlineLevel="6">
      <c r="A146" s="6" t="s">
        <v>263</v>
      </c>
      <c r="B146" s="7" t="s">
        <v>264</v>
      </c>
      <c r="C146" s="8">
        <f>SUM(D146:F146)</f>
        <v>20000</v>
      </c>
      <c r="D146" s="8"/>
      <c r="E146" s="8"/>
      <c r="F146" s="8">
        <v>20000</v>
      </c>
      <c r="G146" s="8">
        <f>SUM(H146:J146)</f>
        <v>0</v>
      </c>
      <c r="H146" s="8"/>
      <c r="I146" s="8"/>
      <c r="J146" s="22"/>
      <c r="K146" s="24">
        <f t="shared" si="56"/>
        <v>0</v>
      </c>
    </row>
    <row r="147" spans="1:11" s="1" customFormat="1" ht="64.5" customHeight="1" outlineLevel="2">
      <c r="A147" s="3" t="s">
        <v>265</v>
      </c>
      <c r="B147" s="4" t="s">
        <v>266</v>
      </c>
      <c r="C147" s="5">
        <f>SUM(C148+C150)</f>
        <v>18364503.03</v>
      </c>
      <c r="D147" s="5">
        <f aca="true" t="shared" si="64" ref="D147:J147">SUM(D148+D150)</f>
        <v>0</v>
      </c>
      <c r="E147" s="5">
        <f t="shared" si="64"/>
        <v>0</v>
      </c>
      <c r="F147" s="5">
        <f t="shared" si="64"/>
        <v>18364503.03</v>
      </c>
      <c r="G147" s="5">
        <f t="shared" si="64"/>
        <v>4091184.71</v>
      </c>
      <c r="H147" s="5">
        <f t="shared" si="64"/>
        <v>0</v>
      </c>
      <c r="I147" s="5">
        <f t="shared" si="64"/>
        <v>0</v>
      </c>
      <c r="J147" s="5">
        <f t="shared" si="64"/>
        <v>4091184.71</v>
      </c>
      <c r="K147" s="25">
        <f t="shared" si="56"/>
        <v>22.27767723045212</v>
      </c>
    </row>
    <row r="148" spans="1:11" s="1" customFormat="1" ht="61.5" customHeight="1" outlineLevel="4">
      <c r="A148" s="6" t="s">
        <v>267</v>
      </c>
      <c r="B148" s="7" t="s">
        <v>268</v>
      </c>
      <c r="C148" s="8">
        <f aca="true" t="shared" si="65" ref="C148:J148">SUM(C149)</f>
        <v>1132800</v>
      </c>
      <c r="D148" s="8">
        <f t="shared" si="65"/>
        <v>0</v>
      </c>
      <c r="E148" s="8">
        <f t="shared" si="65"/>
        <v>0</v>
      </c>
      <c r="F148" s="8">
        <f t="shared" si="65"/>
        <v>1132800</v>
      </c>
      <c r="G148" s="8">
        <f t="shared" si="65"/>
        <v>281936.52</v>
      </c>
      <c r="H148" s="8">
        <f t="shared" si="65"/>
        <v>0</v>
      </c>
      <c r="I148" s="8">
        <f t="shared" si="65"/>
        <v>0</v>
      </c>
      <c r="J148" s="22">
        <f t="shared" si="65"/>
        <v>281936.52</v>
      </c>
      <c r="K148" s="24">
        <f t="shared" si="56"/>
        <v>24.888463983050848</v>
      </c>
    </row>
    <row r="149" spans="1:11" s="1" customFormat="1" ht="33" customHeight="1" outlineLevel="6">
      <c r="A149" s="6" t="s">
        <v>269</v>
      </c>
      <c r="B149" s="7" t="s">
        <v>270</v>
      </c>
      <c r="C149" s="8">
        <f>SUM(D149:F149)</f>
        <v>1132800</v>
      </c>
      <c r="D149" s="8"/>
      <c r="E149" s="8"/>
      <c r="F149" s="8">
        <v>1132800</v>
      </c>
      <c r="G149" s="8">
        <f>SUM(H149:J149)</f>
        <v>281936.52</v>
      </c>
      <c r="H149" s="8"/>
      <c r="I149" s="8"/>
      <c r="J149" s="22">
        <v>281936.52</v>
      </c>
      <c r="K149" s="24">
        <f t="shared" si="56"/>
        <v>24.888463983050848</v>
      </c>
    </row>
    <row r="150" spans="1:11" s="1" customFormat="1" ht="64.5" customHeight="1" outlineLevel="4">
      <c r="A150" s="6" t="s">
        <v>64</v>
      </c>
      <c r="B150" s="7" t="s">
        <v>271</v>
      </c>
      <c r="C150" s="8">
        <f aca="true" t="shared" si="66" ref="C150:J150">SUM(C151)</f>
        <v>17231703.03</v>
      </c>
      <c r="D150" s="8">
        <f t="shared" si="66"/>
        <v>0</v>
      </c>
      <c r="E150" s="8">
        <f t="shared" si="66"/>
        <v>0</v>
      </c>
      <c r="F150" s="8">
        <f t="shared" si="66"/>
        <v>17231703.03</v>
      </c>
      <c r="G150" s="8">
        <f t="shared" si="66"/>
        <v>3809248.19</v>
      </c>
      <c r="H150" s="8">
        <f t="shared" si="66"/>
        <v>0</v>
      </c>
      <c r="I150" s="8">
        <f t="shared" si="66"/>
        <v>0</v>
      </c>
      <c r="J150" s="22">
        <f t="shared" si="66"/>
        <v>3809248.19</v>
      </c>
      <c r="K150" s="24">
        <f t="shared" si="56"/>
        <v>22.10604595128053</v>
      </c>
    </row>
    <row r="151" spans="1:11" s="1" customFormat="1" ht="45.75" customHeight="1" outlineLevel="6">
      <c r="A151" s="6" t="s">
        <v>272</v>
      </c>
      <c r="B151" s="7" t="s">
        <v>273</v>
      </c>
      <c r="C151" s="8">
        <f>SUM(D151:F151)</f>
        <v>17231703.03</v>
      </c>
      <c r="D151" s="8"/>
      <c r="E151" s="8"/>
      <c r="F151" s="8">
        <v>17231703.03</v>
      </c>
      <c r="G151" s="8">
        <f>SUM(H151:J151)</f>
        <v>3809248.19</v>
      </c>
      <c r="H151" s="8"/>
      <c r="I151" s="8"/>
      <c r="J151" s="22">
        <v>3809248.19</v>
      </c>
      <c r="K151" s="24">
        <f t="shared" si="56"/>
        <v>22.10604595128053</v>
      </c>
    </row>
    <row r="152" spans="1:11" s="1" customFormat="1" ht="66" customHeight="1" outlineLevel="1">
      <c r="A152" s="3" t="s">
        <v>274</v>
      </c>
      <c r="B152" s="4" t="s">
        <v>275</v>
      </c>
      <c r="C152" s="5">
        <f aca="true" t="shared" si="67" ref="C152:J152">SUM(C153+C159)</f>
        <v>187733.37</v>
      </c>
      <c r="D152" s="5">
        <f t="shared" si="67"/>
        <v>0</v>
      </c>
      <c r="E152" s="5">
        <f t="shared" si="67"/>
        <v>0</v>
      </c>
      <c r="F152" s="5">
        <f t="shared" si="67"/>
        <v>187733.37</v>
      </c>
      <c r="G152" s="5">
        <f t="shared" si="67"/>
        <v>2230.04</v>
      </c>
      <c r="H152" s="5">
        <f t="shared" si="67"/>
        <v>0</v>
      </c>
      <c r="I152" s="5">
        <f t="shared" si="67"/>
        <v>0</v>
      </c>
      <c r="J152" s="21">
        <f t="shared" si="67"/>
        <v>2230.04</v>
      </c>
      <c r="K152" s="24">
        <f t="shared" si="56"/>
        <v>1.1878761884474776</v>
      </c>
    </row>
    <row r="153" spans="1:11" s="1" customFormat="1" ht="48" customHeight="1" outlineLevel="2">
      <c r="A153" s="3" t="s">
        <v>276</v>
      </c>
      <c r="B153" s="4" t="s">
        <v>277</v>
      </c>
      <c r="C153" s="5">
        <f aca="true" t="shared" si="68" ref="C153:J153">SUM(C154)</f>
        <v>59133.369999999995</v>
      </c>
      <c r="D153" s="5">
        <f t="shared" si="68"/>
        <v>0</v>
      </c>
      <c r="E153" s="5">
        <f t="shared" si="68"/>
        <v>0</v>
      </c>
      <c r="F153" s="5">
        <f t="shared" si="68"/>
        <v>59133.369999999995</v>
      </c>
      <c r="G153" s="5">
        <f t="shared" si="68"/>
        <v>2230.04</v>
      </c>
      <c r="H153" s="5">
        <f t="shared" si="68"/>
        <v>0</v>
      </c>
      <c r="I153" s="5">
        <f t="shared" si="68"/>
        <v>0</v>
      </c>
      <c r="J153" s="21">
        <f t="shared" si="68"/>
        <v>2230.04</v>
      </c>
      <c r="K153" s="25">
        <f t="shared" si="56"/>
        <v>3.7712039750144464</v>
      </c>
    </row>
    <row r="154" spans="1:11" s="1" customFormat="1" ht="33.75" customHeight="1" outlineLevel="4">
      <c r="A154" s="6" t="s">
        <v>278</v>
      </c>
      <c r="B154" s="7" t="s">
        <v>279</v>
      </c>
      <c r="C154" s="8">
        <f>SUM(C155:C158)</f>
        <v>59133.369999999995</v>
      </c>
      <c r="D154" s="8">
        <f aca="true" t="shared" si="69" ref="D154:J154">SUM(D155:D158)</f>
        <v>0</v>
      </c>
      <c r="E154" s="8">
        <f t="shared" si="69"/>
        <v>0</v>
      </c>
      <c r="F154" s="8">
        <f t="shared" si="69"/>
        <v>59133.369999999995</v>
      </c>
      <c r="G154" s="8">
        <f t="shared" si="69"/>
        <v>2230.04</v>
      </c>
      <c r="H154" s="8">
        <f t="shared" si="69"/>
        <v>0</v>
      </c>
      <c r="I154" s="8">
        <f t="shared" si="69"/>
        <v>0</v>
      </c>
      <c r="J154" s="8">
        <f t="shared" si="69"/>
        <v>2230.04</v>
      </c>
      <c r="K154" s="24">
        <f t="shared" si="56"/>
        <v>3.7712039750144464</v>
      </c>
    </row>
    <row r="155" spans="1:11" s="1" customFormat="1" ht="46.5" customHeight="1" outlineLevel="4">
      <c r="A155" s="6" t="s">
        <v>346</v>
      </c>
      <c r="B155" s="7" t="s">
        <v>347</v>
      </c>
      <c r="C155" s="8">
        <f>SUM(D155:F155)</f>
        <v>6566.7</v>
      </c>
      <c r="D155" s="8"/>
      <c r="E155" s="8"/>
      <c r="F155" s="8">
        <v>6566.7</v>
      </c>
      <c r="G155" s="8">
        <f>SUM(H155:J155)</f>
        <v>1313.34</v>
      </c>
      <c r="H155" s="8"/>
      <c r="I155" s="8"/>
      <c r="J155" s="22">
        <v>1313.34</v>
      </c>
      <c r="K155" s="24">
        <f t="shared" si="56"/>
        <v>20</v>
      </c>
    </row>
    <row r="156" spans="1:11" s="1" customFormat="1" ht="48.75" customHeight="1" outlineLevel="6">
      <c r="A156" s="6" t="s">
        <v>280</v>
      </c>
      <c r="B156" s="7" t="s">
        <v>281</v>
      </c>
      <c r="C156" s="8">
        <f>SUM(D156:F156)</f>
        <v>35000</v>
      </c>
      <c r="D156" s="8"/>
      <c r="E156" s="8"/>
      <c r="F156" s="8">
        <v>35000</v>
      </c>
      <c r="G156" s="8">
        <f>SUM(H156:J156)</f>
        <v>0</v>
      </c>
      <c r="H156" s="8"/>
      <c r="I156" s="8"/>
      <c r="J156" s="22"/>
      <c r="K156" s="24">
        <f t="shared" si="56"/>
        <v>0</v>
      </c>
    </row>
    <row r="157" spans="1:11" s="1" customFormat="1" ht="77.25" customHeight="1" outlineLevel="6">
      <c r="A157" s="6" t="s">
        <v>282</v>
      </c>
      <c r="B157" s="7" t="s">
        <v>283</v>
      </c>
      <c r="C157" s="8">
        <f>SUM(D157:F157)</f>
        <v>15000</v>
      </c>
      <c r="D157" s="8"/>
      <c r="E157" s="8"/>
      <c r="F157" s="8">
        <v>15000</v>
      </c>
      <c r="G157" s="8">
        <f>SUM(H157:J157)</f>
        <v>0</v>
      </c>
      <c r="H157" s="8"/>
      <c r="I157" s="8"/>
      <c r="J157" s="22"/>
      <c r="K157" s="24">
        <f t="shared" si="56"/>
        <v>0</v>
      </c>
    </row>
    <row r="158" spans="1:11" s="1" customFormat="1" ht="46.5" customHeight="1" outlineLevel="6">
      <c r="A158" s="6" t="s">
        <v>284</v>
      </c>
      <c r="B158" s="7" t="s">
        <v>285</v>
      </c>
      <c r="C158" s="8">
        <f>SUM(D158:F158)</f>
        <v>2566.67</v>
      </c>
      <c r="D158" s="8"/>
      <c r="E158" s="8"/>
      <c r="F158" s="8">
        <v>2566.67</v>
      </c>
      <c r="G158" s="8">
        <f>SUM(H158:J158)</f>
        <v>916.7</v>
      </c>
      <c r="H158" s="8"/>
      <c r="I158" s="8"/>
      <c r="J158" s="22">
        <v>916.7</v>
      </c>
      <c r="K158" s="24">
        <f t="shared" si="56"/>
        <v>35.71553803176879</v>
      </c>
    </row>
    <row r="159" spans="1:11" s="1" customFormat="1" ht="50.25" customHeight="1" outlineLevel="2">
      <c r="A159" s="3" t="s">
        <v>286</v>
      </c>
      <c r="B159" s="4" t="s">
        <v>287</v>
      </c>
      <c r="C159" s="5">
        <f aca="true" t="shared" si="70" ref="C159:J159">SUM(C160)</f>
        <v>128600</v>
      </c>
      <c r="D159" s="5">
        <f t="shared" si="70"/>
        <v>0</v>
      </c>
      <c r="E159" s="5">
        <f t="shared" si="70"/>
        <v>0</v>
      </c>
      <c r="F159" s="5">
        <f t="shared" si="70"/>
        <v>128600</v>
      </c>
      <c r="G159" s="5">
        <f t="shared" si="70"/>
        <v>0</v>
      </c>
      <c r="H159" s="5">
        <f t="shared" si="70"/>
        <v>0</v>
      </c>
      <c r="I159" s="5">
        <f t="shared" si="70"/>
        <v>0</v>
      </c>
      <c r="J159" s="21">
        <f t="shared" si="70"/>
        <v>0</v>
      </c>
      <c r="K159" s="25">
        <f t="shared" si="56"/>
        <v>0</v>
      </c>
    </row>
    <row r="160" spans="1:11" s="1" customFormat="1" ht="33" customHeight="1" outlineLevel="4">
      <c r="A160" s="6" t="s">
        <v>288</v>
      </c>
      <c r="B160" s="7" t="s">
        <v>289</v>
      </c>
      <c r="C160" s="8">
        <f aca="true" t="shared" si="71" ref="C160:J160">SUM(C161:C163)</f>
        <v>128600</v>
      </c>
      <c r="D160" s="8">
        <f t="shared" si="71"/>
        <v>0</v>
      </c>
      <c r="E160" s="8">
        <f t="shared" si="71"/>
        <v>0</v>
      </c>
      <c r="F160" s="8">
        <f t="shared" si="71"/>
        <v>128600</v>
      </c>
      <c r="G160" s="8">
        <f t="shared" si="71"/>
        <v>0</v>
      </c>
      <c r="H160" s="8">
        <f t="shared" si="71"/>
        <v>0</v>
      </c>
      <c r="I160" s="8">
        <f t="shared" si="71"/>
        <v>0</v>
      </c>
      <c r="J160" s="22">
        <f t="shared" si="71"/>
        <v>0</v>
      </c>
      <c r="K160" s="24">
        <f t="shared" si="56"/>
        <v>0</v>
      </c>
    </row>
    <row r="161" spans="1:11" s="1" customFormat="1" ht="46.5" customHeight="1" outlineLevel="6">
      <c r="A161" s="6" t="s">
        <v>290</v>
      </c>
      <c r="B161" s="7" t="s">
        <v>291</v>
      </c>
      <c r="C161" s="8">
        <f>SUM(D161:F161)</f>
        <v>23600</v>
      </c>
      <c r="D161" s="8"/>
      <c r="E161" s="8"/>
      <c r="F161" s="8">
        <v>23600</v>
      </c>
      <c r="G161" s="8">
        <f>SUM(H161:J161)</f>
        <v>0</v>
      </c>
      <c r="H161" s="8"/>
      <c r="I161" s="8"/>
      <c r="J161" s="22"/>
      <c r="K161" s="24">
        <f t="shared" si="56"/>
        <v>0</v>
      </c>
    </row>
    <row r="162" spans="1:11" s="1" customFormat="1" ht="48" customHeight="1" outlineLevel="6">
      <c r="A162" s="6" t="s">
        <v>292</v>
      </c>
      <c r="B162" s="7" t="s">
        <v>293</v>
      </c>
      <c r="C162" s="8">
        <f>SUM(D162:F162)</f>
        <v>35000</v>
      </c>
      <c r="D162" s="8"/>
      <c r="E162" s="8"/>
      <c r="F162" s="8">
        <v>35000</v>
      </c>
      <c r="G162" s="8">
        <f>SUM(H162:J162)</f>
        <v>0</v>
      </c>
      <c r="H162" s="8"/>
      <c r="I162" s="8"/>
      <c r="J162" s="22"/>
      <c r="K162" s="24">
        <f t="shared" si="56"/>
        <v>0</v>
      </c>
    </row>
    <row r="163" spans="1:11" s="1" customFormat="1" ht="36" customHeight="1" outlineLevel="5">
      <c r="A163" s="6" t="s">
        <v>294</v>
      </c>
      <c r="B163" s="7" t="s">
        <v>295</v>
      </c>
      <c r="C163" s="8">
        <f>SUM(D163:F163)</f>
        <v>70000</v>
      </c>
      <c r="D163" s="8"/>
      <c r="E163" s="8"/>
      <c r="F163" s="8">
        <v>70000</v>
      </c>
      <c r="G163" s="8">
        <f>SUM(H163:J163)</f>
        <v>0</v>
      </c>
      <c r="H163" s="8"/>
      <c r="I163" s="8"/>
      <c r="J163" s="22"/>
      <c r="K163" s="24">
        <f t="shared" si="56"/>
        <v>0</v>
      </c>
    </row>
    <row r="164" spans="1:11" s="1" customFormat="1" ht="60.75" customHeight="1" outlineLevel="1">
      <c r="A164" s="3" t="s">
        <v>296</v>
      </c>
      <c r="B164" s="4" t="s">
        <v>297</v>
      </c>
      <c r="C164" s="5">
        <f>SUM(C165)</f>
        <v>46000</v>
      </c>
      <c r="D164" s="5">
        <f aca="true" t="shared" si="72" ref="D164:J165">SUM(D165)</f>
        <v>0</v>
      </c>
      <c r="E164" s="5">
        <f t="shared" si="72"/>
        <v>0</v>
      </c>
      <c r="F164" s="5">
        <f t="shared" si="72"/>
        <v>46000</v>
      </c>
      <c r="G164" s="5">
        <f>SUM(G165)</f>
        <v>3600</v>
      </c>
      <c r="H164" s="5">
        <f t="shared" si="72"/>
        <v>0</v>
      </c>
      <c r="I164" s="5">
        <f t="shared" si="72"/>
        <v>0</v>
      </c>
      <c r="J164" s="21">
        <f t="shared" si="72"/>
        <v>3600</v>
      </c>
      <c r="K164" s="25">
        <f t="shared" si="56"/>
        <v>7.82608695652174</v>
      </c>
    </row>
    <row r="165" spans="1:11" s="1" customFormat="1" ht="48" customHeight="1" outlineLevel="2">
      <c r="A165" s="3" t="s">
        <v>298</v>
      </c>
      <c r="B165" s="4" t="s">
        <v>299</v>
      </c>
      <c r="C165" s="5">
        <f>SUM(C166)</f>
        <v>46000</v>
      </c>
      <c r="D165" s="5">
        <f t="shared" si="72"/>
        <v>0</v>
      </c>
      <c r="E165" s="5">
        <f t="shared" si="72"/>
        <v>0</v>
      </c>
      <c r="F165" s="5">
        <f t="shared" si="72"/>
        <v>46000</v>
      </c>
      <c r="G165" s="5">
        <f>SUM(G166)</f>
        <v>3600</v>
      </c>
      <c r="H165" s="5">
        <f t="shared" si="72"/>
        <v>0</v>
      </c>
      <c r="I165" s="5">
        <f t="shared" si="72"/>
        <v>0</v>
      </c>
      <c r="J165" s="21">
        <f t="shared" si="72"/>
        <v>3600</v>
      </c>
      <c r="K165" s="25">
        <f t="shared" si="56"/>
        <v>7.82608695652174</v>
      </c>
    </row>
    <row r="166" spans="1:11" s="1" customFormat="1" ht="99.75" customHeight="1" outlineLevel="4">
      <c r="A166" s="6" t="s">
        <v>300</v>
      </c>
      <c r="B166" s="7" t="s">
        <v>301</v>
      </c>
      <c r="C166" s="8">
        <f aca="true" t="shared" si="73" ref="C166:J166">SUM(C167:C171)</f>
        <v>46000</v>
      </c>
      <c r="D166" s="8">
        <f t="shared" si="73"/>
        <v>0</v>
      </c>
      <c r="E166" s="8">
        <f t="shared" si="73"/>
        <v>0</v>
      </c>
      <c r="F166" s="8">
        <f t="shared" si="73"/>
        <v>46000</v>
      </c>
      <c r="G166" s="8">
        <f t="shared" si="73"/>
        <v>3600</v>
      </c>
      <c r="H166" s="8">
        <f t="shared" si="73"/>
        <v>0</v>
      </c>
      <c r="I166" s="8">
        <f t="shared" si="73"/>
        <v>0</v>
      </c>
      <c r="J166" s="22">
        <f t="shared" si="73"/>
        <v>3600</v>
      </c>
      <c r="K166" s="24">
        <f t="shared" si="56"/>
        <v>7.82608695652174</v>
      </c>
    </row>
    <row r="167" spans="1:11" s="1" customFormat="1" ht="17.25" customHeight="1" outlineLevel="5">
      <c r="A167" s="6" t="s">
        <v>302</v>
      </c>
      <c r="B167" s="7" t="s">
        <v>303</v>
      </c>
      <c r="C167" s="8">
        <f>SUM(D167:F167)</f>
        <v>6000</v>
      </c>
      <c r="D167" s="8"/>
      <c r="E167" s="8"/>
      <c r="F167" s="8">
        <v>6000</v>
      </c>
      <c r="G167" s="8">
        <f>SUM(H167:J167)</f>
        <v>3600</v>
      </c>
      <c r="H167" s="8"/>
      <c r="I167" s="8"/>
      <c r="J167" s="22">
        <v>3600</v>
      </c>
      <c r="K167" s="24">
        <f t="shared" si="56"/>
        <v>60</v>
      </c>
    </row>
    <row r="168" spans="1:11" s="1" customFormat="1" ht="42.75" customHeight="1" outlineLevel="5">
      <c r="A168" s="6" t="s">
        <v>304</v>
      </c>
      <c r="B168" s="7" t="s">
        <v>305</v>
      </c>
      <c r="C168" s="8">
        <f>SUM(D168:F168)</f>
        <v>3000</v>
      </c>
      <c r="D168" s="8"/>
      <c r="E168" s="8"/>
      <c r="F168" s="8">
        <v>3000</v>
      </c>
      <c r="G168" s="8">
        <f>SUM(H168:J168)</f>
        <v>0</v>
      </c>
      <c r="H168" s="8"/>
      <c r="I168" s="8"/>
      <c r="J168" s="22"/>
      <c r="K168" s="24">
        <f t="shared" si="56"/>
        <v>0</v>
      </c>
    </row>
    <row r="169" spans="1:11" s="1" customFormat="1" ht="28.5" customHeight="1" outlineLevel="5">
      <c r="A169" s="6" t="s">
        <v>306</v>
      </c>
      <c r="B169" s="7" t="s">
        <v>307</v>
      </c>
      <c r="C169" s="8">
        <f>SUM(D169:F169)</f>
        <v>3000</v>
      </c>
      <c r="D169" s="8"/>
      <c r="E169" s="8"/>
      <c r="F169" s="8">
        <v>3000</v>
      </c>
      <c r="G169" s="8">
        <f>SUM(H169:J169)</f>
        <v>0</v>
      </c>
      <c r="H169" s="8"/>
      <c r="I169" s="8"/>
      <c r="J169" s="22"/>
      <c r="K169" s="24">
        <f t="shared" si="56"/>
        <v>0</v>
      </c>
    </row>
    <row r="170" spans="1:11" s="1" customFormat="1" ht="34.5" customHeight="1" outlineLevel="5">
      <c r="A170" s="6" t="s">
        <v>308</v>
      </c>
      <c r="B170" s="7" t="s">
        <v>309</v>
      </c>
      <c r="C170" s="8">
        <f>SUM(D170:F170)</f>
        <v>4000</v>
      </c>
      <c r="D170" s="8"/>
      <c r="E170" s="8"/>
      <c r="F170" s="8">
        <v>4000</v>
      </c>
      <c r="G170" s="8">
        <f>SUM(H170:J170)</f>
        <v>0</v>
      </c>
      <c r="H170" s="8"/>
      <c r="I170" s="8"/>
      <c r="J170" s="22"/>
      <c r="K170" s="24">
        <f t="shared" si="56"/>
        <v>0</v>
      </c>
    </row>
    <row r="171" spans="1:11" s="1" customFormat="1" ht="78.75" customHeight="1" outlineLevel="5">
      <c r="A171" s="6" t="s">
        <v>310</v>
      </c>
      <c r="B171" s="7" t="s">
        <v>311</v>
      </c>
      <c r="C171" s="8">
        <f>SUM(D171:F171)</f>
        <v>30000</v>
      </c>
      <c r="D171" s="8"/>
      <c r="E171" s="8"/>
      <c r="F171" s="8">
        <v>30000</v>
      </c>
      <c r="G171" s="8">
        <f>SUM(H171:J171)</f>
        <v>0</v>
      </c>
      <c r="H171" s="8"/>
      <c r="I171" s="8"/>
      <c r="J171" s="26"/>
      <c r="K171" s="24">
        <f t="shared" si="56"/>
        <v>0</v>
      </c>
    </row>
    <row r="172" spans="1:11" s="1" customFormat="1" ht="64.5" customHeight="1" outlineLevel="5">
      <c r="A172" s="3" t="s">
        <v>355</v>
      </c>
      <c r="B172" s="4" t="s">
        <v>357</v>
      </c>
      <c r="C172" s="5">
        <f>SUM(C173)</f>
        <v>709950</v>
      </c>
      <c r="D172" s="5">
        <f aca="true" t="shared" si="74" ref="D172:J172">SUM(D173)</f>
        <v>0</v>
      </c>
      <c r="E172" s="5">
        <f t="shared" si="74"/>
        <v>0</v>
      </c>
      <c r="F172" s="5">
        <f t="shared" si="74"/>
        <v>709950</v>
      </c>
      <c r="G172" s="5">
        <f t="shared" si="74"/>
        <v>61790</v>
      </c>
      <c r="H172" s="5">
        <f t="shared" si="74"/>
        <v>0</v>
      </c>
      <c r="I172" s="5">
        <f t="shared" si="74"/>
        <v>0</v>
      </c>
      <c r="J172" s="5">
        <f t="shared" si="74"/>
        <v>61790</v>
      </c>
      <c r="K172" s="25">
        <f t="shared" si="56"/>
        <v>8.703429819001338</v>
      </c>
    </row>
    <row r="173" spans="1:11" s="1" customFormat="1" ht="44.25" customHeight="1" outlineLevel="5">
      <c r="A173" s="3" t="s">
        <v>356</v>
      </c>
      <c r="B173" s="4" t="s">
        <v>358</v>
      </c>
      <c r="C173" s="5">
        <f>SUM(C174)</f>
        <v>709950</v>
      </c>
      <c r="D173" s="5">
        <f aca="true" t="shared" si="75" ref="D173:J173">SUM(D174)</f>
        <v>0</v>
      </c>
      <c r="E173" s="5">
        <f t="shared" si="75"/>
        <v>0</v>
      </c>
      <c r="F173" s="5">
        <f t="shared" si="75"/>
        <v>709950</v>
      </c>
      <c r="G173" s="5">
        <f t="shared" si="75"/>
        <v>61790</v>
      </c>
      <c r="H173" s="5">
        <f t="shared" si="75"/>
        <v>0</v>
      </c>
      <c r="I173" s="5">
        <f t="shared" si="75"/>
        <v>0</v>
      </c>
      <c r="J173" s="5">
        <f t="shared" si="75"/>
        <v>61790</v>
      </c>
      <c r="K173" s="25">
        <f t="shared" si="56"/>
        <v>8.703429819001338</v>
      </c>
    </row>
    <row r="174" spans="1:11" s="1" customFormat="1" ht="31.5" customHeight="1" outlineLevel="5">
      <c r="A174" s="6" t="s">
        <v>359</v>
      </c>
      <c r="B174" s="7" t="s">
        <v>363</v>
      </c>
      <c r="C174" s="8">
        <f>SUM(C175:C177)</f>
        <v>709950</v>
      </c>
      <c r="D174" s="8">
        <f aca="true" t="shared" si="76" ref="D174:J174">SUM(D175:D177)</f>
        <v>0</v>
      </c>
      <c r="E174" s="8">
        <f t="shared" si="76"/>
        <v>0</v>
      </c>
      <c r="F174" s="8">
        <f t="shared" si="76"/>
        <v>709950</v>
      </c>
      <c r="G174" s="8">
        <f t="shared" si="76"/>
        <v>61790</v>
      </c>
      <c r="H174" s="8">
        <f t="shared" si="76"/>
        <v>0</v>
      </c>
      <c r="I174" s="8">
        <f t="shared" si="76"/>
        <v>0</v>
      </c>
      <c r="J174" s="8">
        <f t="shared" si="76"/>
        <v>61790</v>
      </c>
      <c r="K174" s="24">
        <f t="shared" si="56"/>
        <v>8.703429819001338</v>
      </c>
    </row>
    <row r="175" spans="1:11" s="1" customFormat="1" ht="18.75" customHeight="1" outlineLevel="5">
      <c r="A175" s="6" t="s">
        <v>360</v>
      </c>
      <c r="B175" s="7" t="s">
        <v>364</v>
      </c>
      <c r="C175" s="8">
        <f>SUM(D175:F175)</f>
        <v>137950</v>
      </c>
      <c r="D175" s="8"/>
      <c r="E175" s="8"/>
      <c r="F175" s="8">
        <v>137950</v>
      </c>
      <c r="G175" s="8">
        <f>SUM(H175:J175)</f>
        <v>61790</v>
      </c>
      <c r="H175" s="8"/>
      <c r="I175" s="22"/>
      <c r="J175" s="27">
        <v>61790</v>
      </c>
      <c r="K175" s="24">
        <f t="shared" si="56"/>
        <v>44.79159115621602</v>
      </c>
    </row>
    <row r="176" spans="1:11" s="1" customFormat="1" ht="32.25" customHeight="1" outlineLevel="5">
      <c r="A176" s="6" t="s">
        <v>361</v>
      </c>
      <c r="B176" s="7" t="s">
        <v>365</v>
      </c>
      <c r="C176" s="8">
        <f>SUM(D176:F176)</f>
        <v>62000</v>
      </c>
      <c r="D176" s="8"/>
      <c r="E176" s="8"/>
      <c r="F176" s="8">
        <v>62000</v>
      </c>
      <c r="G176" s="8">
        <f>SUM(H176:J176)</f>
        <v>0</v>
      </c>
      <c r="H176" s="8"/>
      <c r="I176" s="22"/>
      <c r="J176" s="27"/>
      <c r="K176" s="24">
        <f t="shared" si="56"/>
        <v>0</v>
      </c>
    </row>
    <row r="177" spans="1:11" s="1" customFormat="1" ht="30.75" customHeight="1" outlineLevel="5">
      <c r="A177" s="6" t="s">
        <v>362</v>
      </c>
      <c r="B177" s="7" t="s">
        <v>366</v>
      </c>
      <c r="C177" s="8">
        <f>SUM(D177:F177)</f>
        <v>510000</v>
      </c>
      <c r="D177" s="8"/>
      <c r="E177" s="8"/>
      <c r="F177" s="8">
        <v>510000</v>
      </c>
      <c r="G177" s="8">
        <f>SUM(H177:J177)</f>
        <v>0</v>
      </c>
      <c r="H177" s="8"/>
      <c r="I177" s="22"/>
      <c r="J177" s="27"/>
      <c r="K177" s="24">
        <f t="shared" si="56"/>
        <v>0</v>
      </c>
    </row>
    <row r="178" spans="1:11" s="1" customFormat="1" ht="22.5" customHeight="1" outlineLevel="5">
      <c r="A178" s="28" t="s">
        <v>312</v>
      </c>
      <c r="B178" s="29"/>
      <c r="C178" s="9">
        <f>SUM(C7+C47+C59+C63+C79+C84+C98+C106+C116+C123+C152+C164+C172)</f>
        <v>157504455.92</v>
      </c>
      <c r="D178" s="9">
        <f aca="true" t="shared" si="77" ref="D178:J178">SUM(D7+D47+D59+D63+D79+D84+D98+D106+D116+D123+D152+D164+D172)</f>
        <v>0</v>
      </c>
      <c r="E178" s="9">
        <f t="shared" si="77"/>
        <v>60343284.2</v>
      </c>
      <c r="F178" s="9">
        <f t="shared" si="77"/>
        <v>97161171.72000001</v>
      </c>
      <c r="G178" s="9">
        <f t="shared" si="77"/>
        <v>36539045.349999994</v>
      </c>
      <c r="H178" s="9">
        <f t="shared" si="77"/>
        <v>0</v>
      </c>
      <c r="I178" s="9">
        <f t="shared" si="77"/>
        <v>13918120.14</v>
      </c>
      <c r="J178" s="9">
        <f t="shared" si="77"/>
        <v>22620925.21</v>
      </c>
      <c r="K178" s="25">
        <f t="shared" si="56"/>
        <v>23.19873754464381</v>
      </c>
    </row>
    <row r="179" spans="1:11" s="1" customFormat="1" ht="18.75" customHeight="1" outlineLevel="5">
      <c r="A179" s="10" t="s">
        <v>313</v>
      </c>
      <c r="B179" s="11"/>
      <c r="C179" s="12">
        <f>SUM(C178/C190)*100</f>
        <v>97.82651192501083</v>
      </c>
      <c r="D179" s="12"/>
      <c r="E179" s="12">
        <f>SUM(E178/E190)*100</f>
        <v>96.4721020439337</v>
      </c>
      <c r="F179" s="12">
        <f>SUM(F178/F190)*100</f>
        <v>98.68699932525111</v>
      </c>
      <c r="G179" s="12">
        <f>SUM(G178/G190)*100</f>
        <v>99.16557565241392</v>
      </c>
      <c r="H179" s="12"/>
      <c r="I179" s="12">
        <f>SUM(I178/I190)*100</f>
        <v>100</v>
      </c>
      <c r="J179" s="23">
        <f>SUM(J178/J190)*100</f>
        <v>98.65905850583027</v>
      </c>
      <c r="K179" s="25">
        <f t="shared" si="56"/>
        <v>101.36881475282442</v>
      </c>
    </row>
    <row r="180" spans="1:11" s="1" customFormat="1" ht="63.75" customHeight="1" hidden="1" outlineLevel="1">
      <c r="A180" s="3" t="s">
        <v>314</v>
      </c>
      <c r="B180" s="4" t="s">
        <v>315</v>
      </c>
      <c r="C180" s="5">
        <f aca="true" t="shared" si="78" ref="C180:J180">SUM(C181)</f>
        <v>1299399.6</v>
      </c>
      <c r="D180" s="5">
        <f t="shared" si="78"/>
        <v>0</v>
      </c>
      <c r="E180" s="5">
        <f t="shared" si="78"/>
        <v>6699.6</v>
      </c>
      <c r="F180" s="5">
        <f t="shared" si="78"/>
        <v>1292700</v>
      </c>
      <c r="G180" s="5">
        <f t="shared" si="78"/>
        <v>307456.18</v>
      </c>
      <c r="H180" s="5">
        <f t="shared" si="78"/>
        <v>0</v>
      </c>
      <c r="I180" s="5">
        <f t="shared" si="78"/>
        <v>0</v>
      </c>
      <c r="J180" s="21">
        <f t="shared" si="78"/>
        <v>307456.18</v>
      </c>
      <c r="K180" s="25">
        <f t="shared" si="56"/>
        <v>23.66140331272997</v>
      </c>
    </row>
    <row r="181" spans="1:11" s="1" customFormat="1" ht="15" customHeight="1" hidden="1" outlineLevel="2">
      <c r="A181" s="3" t="s">
        <v>316</v>
      </c>
      <c r="B181" s="4" t="s">
        <v>317</v>
      </c>
      <c r="C181" s="5">
        <f>SUM(C182:C185)</f>
        <v>1299399.6</v>
      </c>
      <c r="D181" s="5">
        <f aca="true" t="shared" si="79" ref="D181:J181">SUM(D182:D185)</f>
        <v>0</v>
      </c>
      <c r="E181" s="5">
        <f t="shared" si="79"/>
        <v>6699.6</v>
      </c>
      <c r="F181" s="5">
        <f t="shared" si="79"/>
        <v>1292700</v>
      </c>
      <c r="G181" s="5">
        <f t="shared" si="79"/>
        <v>307456.18</v>
      </c>
      <c r="H181" s="5">
        <f t="shared" si="79"/>
        <v>0</v>
      </c>
      <c r="I181" s="5">
        <f t="shared" si="79"/>
        <v>0</v>
      </c>
      <c r="J181" s="5">
        <f t="shared" si="79"/>
        <v>307456.18</v>
      </c>
      <c r="K181" s="25">
        <f t="shared" si="56"/>
        <v>23.66140331272997</v>
      </c>
    </row>
    <row r="182" spans="1:11" s="1" customFormat="1" ht="15" customHeight="1" hidden="1" outlineLevel="2">
      <c r="A182" s="6" t="s">
        <v>348</v>
      </c>
      <c r="B182" s="7" t="s">
        <v>349</v>
      </c>
      <c r="C182" s="8">
        <f>SUM(D182:F182)</f>
        <v>30000</v>
      </c>
      <c r="D182" s="8"/>
      <c r="E182" s="8"/>
      <c r="F182" s="8">
        <v>30000</v>
      </c>
      <c r="G182" s="8">
        <f>SUM(H182:J182)</f>
        <v>0</v>
      </c>
      <c r="H182" s="8"/>
      <c r="I182" s="8"/>
      <c r="J182" s="22"/>
      <c r="K182" s="24">
        <f t="shared" si="56"/>
        <v>0</v>
      </c>
    </row>
    <row r="183" spans="1:11" s="1" customFormat="1" ht="62.25" customHeight="1" hidden="1" outlineLevel="5">
      <c r="A183" s="6" t="s">
        <v>318</v>
      </c>
      <c r="B183" s="7" t="s">
        <v>319</v>
      </c>
      <c r="C183" s="8">
        <f>SUM(D183:F183)</f>
        <v>48000</v>
      </c>
      <c r="D183" s="8"/>
      <c r="E183" s="8"/>
      <c r="F183" s="8">
        <v>48000</v>
      </c>
      <c r="G183" s="8">
        <f>SUM(H183:J183)</f>
        <v>48000</v>
      </c>
      <c r="H183" s="8"/>
      <c r="I183" s="8"/>
      <c r="J183" s="22">
        <v>48000</v>
      </c>
      <c r="K183" s="24">
        <f t="shared" si="56"/>
        <v>100</v>
      </c>
    </row>
    <row r="184" spans="1:11" s="1" customFormat="1" ht="66" customHeight="1" hidden="1" outlineLevel="5">
      <c r="A184" s="6" t="s">
        <v>320</v>
      </c>
      <c r="B184" s="7" t="s">
        <v>321</v>
      </c>
      <c r="C184" s="8">
        <f>SUM(D184:F184)</f>
        <v>1214700</v>
      </c>
      <c r="D184" s="8"/>
      <c r="E184" s="8"/>
      <c r="F184" s="8">
        <v>1214700</v>
      </c>
      <c r="G184" s="8">
        <f>SUM(H184:J184)</f>
        <v>259456.18</v>
      </c>
      <c r="H184" s="8"/>
      <c r="I184" s="8"/>
      <c r="J184" s="22">
        <v>259456.18</v>
      </c>
      <c r="K184" s="24">
        <f t="shared" si="56"/>
        <v>21.359692105046513</v>
      </c>
    </row>
    <row r="185" spans="1:11" s="1" customFormat="1" ht="45" customHeight="1" hidden="1" outlineLevel="6">
      <c r="A185" s="6" t="s">
        <v>322</v>
      </c>
      <c r="B185" s="7" t="s">
        <v>323</v>
      </c>
      <c r="C185" s="8">
        <f>SUM(D185:F185)</f>
        <v>6699.6</v>
      </c>
      <c r="D185" s="8"/>
      <c r="E185" s="8">
        <v>6699.6</v>
      </c>
      <c r="F185" s="8"/>
      <c r="G185" s="8">
        <f>SUM(H185:J185)</f>
        <v>0</v>
      </c>
      <c r="H185" s="8"/>
      <c r="I185" s="8"/>
      <c r="J185" s="22"/>
      <c r="K185" s="24">
        <f t="shared" si="56"/>
        <v>0</v>
      </c>
    </row>
    <row r="186" spans="1:11" s="1" customFormat="1" ht="33.75" customHeight="1" hidden="1" outlineLevel="6">
      <c r="A186" s="3" t="s">
        <v>350</v>
      </c>
      <c r="B186" s="4" t="s">
        <v>351</v>
      </c>
      <c r="C186" s="5">
        <f>SUM(C187)</f>
        <v>2200000</v>
      </c>
      <c r="D186" s="5">
        <f aca="true" t="shared" si="80" ref="D186:J187">SUM(D187)</f>
        <v>0</v>
      </c>
      <c r="E186" s="5">
        <f t="shared" si="80"/>
        <v>2200000</v>
      </c>
      <c r="F186" s="5">
        <f t="shared" si="80"/>
        <v>0</v>
      </c>
      <c r="G186" s="5">
        <f t="shared" si="80"/>
        <v>0</v>
      </c>
      <c r="H186" s="5">
        <f t="shared" si="80"/>
        <v>0</v>
      </c>
      <c r="I186" s="5">
        <f t="shared" si="80"/>
        <v>0</v>
      </c>
      <c r="J186" s="5">
        <f t="shared" si="80"/>
        <v>0</v>
      </c>
      <c r="K186" s="25">
        <f t="shared" si="56"/>
        <v>0</v>
      </c>
    </row>
    <row r="187" spans="1:11" s="1" customFormat="1" ht="19.5" customHeight="1" hidden="1" outlineLevel="6">
      <c r="A187" s="3" t="s">
        <v>316</v>
      </c>
      <c r="B187" s="4" t="s">
        <v>352</v>
      </c>
      <c r="C187" s="5">
        <f>SUM(C188)</f>
        <v>2200000</v>
      </c>
      <c r="D187" s="5">
        <f t="shared" si="80"/>
        <v>0</v>
      </c>
      <c r="E187" s="5">
        <f t="shared" si="80"/>
        <v>2200000</v>
      </c>
      <c r="F187" s="5">
        <f t="shared" si="80"/>
        <v>0</v>
      </c>
      <c r="G187" s="5">
        <f t="shared" si="80"/>
        <v>0</v>
      </c>
      <c r="H187" s="5">
        <f t="shared" si="80"/>
        <v>0</v>
      </c>
      <c r="I187" s="5">
        <f t="shared" si="80"/>
        <v>0</v>
      </c>
      <c r="J187" s="5">
        <f t="shared" si="80"/>
        <v>0</v>
      </c>
      <c r="K187" s="25">
        <f t="shared" si="56"/>
        <v>0</v>
      </c>
    </row>
    <row r="188" spans="1:11" s="1" customFormat="1" ht="45" customHeight="1" hidden="1" outlineLevel="6">
      <c r="A188" s="6" t="s">
        <v>353</v>
      </c>
      <c r="B188" s="7" t="s">
        <v>354</v>
      </c>
      <c r="C188" s="8">
        <f>SUM(D188:F188)</f>
        <v>2200000</v>
      </c>
      <c r="D188" s="8"/>
      <c r="E188" s="8">
        <v>2200000</v>
      </c>
      <c r="F188" s="8"/>
      <c r="G188" s="8">
        <f>SUM(H188:J188)</f>
        <v>0</v>
      </c>
      <c r="H188" s="8"/>
      <c r="I188" s="8"/>
      <c r="J188" s="26"/>
      <c r="K188" s="24">
        <f t="shared" si="56"/>
        <v>0</v>
      </c>
    </row>
    <row r="189" spans="1:11" s="1" customFormat="1" ht="32.25" customHeight="1" hidden="1" outlineLevel="6">
      <c r="A189" s="13" t="s">
        <v>324</v>
      </c>
      <c r="B189" s="14"/>
      <c r="C189" s="15">
        <f>SUM(C180+C186)</f>
        <v>3499399.6</v>
      </c>
      <c r="D189" s="15">
        <f aca="true" t="shared" si="81" ref="D189:J189">SUM(D180+D186)</f>
        <v>0</v>
      </c>
      <c r="E189" s="15">
        <f t="shared" si="81"/>
        <v>2206699.6</v>
      </c>
      <c r="F189" s="15">
        <f t="shared" si="81"/>
        <v>1292700</v>
      </c>
      <c r="G189" s="15">
        <f t="shared" si="81"/>
        <v>307456.18</v>
      </c>
      <c r="H189" s="15">
        <f t="shared" si="81"/>
        <v>0</v>
      </c>
      <c r="I189" s="15">
        <f t="shared" si="81"/>
        <v>0</v>
      </c>
      <c r="J189" s="15">
        <f t="shared" si="81"/>
        <v>307456.18</v>
      </c>
      <c r="K189" s="25">
        <f t="shared" si="56"/>
        <v>8.785969456017542</v>
      </c>
    </row>
    <row r="190" spans="1:11" s="1" customFormat="1" ht="20.25" customHeight="1" hidden="1">
      <c r="A190" s="16" t="s">
        <v>325</v>
      </c>
      <c r="B190" s="17"/>
      <c r="C190" s="9">
        <f>SUM(C7+C47+C59+C63+C79+C84+C98+C106+C116+C123+C152+C164+C172+C189)</f>
        <v>161003855.51999998</v>
      </c>
      <c r="D190" s="9">
        <f aca="true" t="shared" si="82" ref="D190:J190">SUM(D7+D47+D59+D63+D79+D84+D98+D106+D116+D123+D152+D164+D172+D189)</f>
        <v>0</v>
      </c>
      <c r="E190" s="9">
        <f t="shared" si="82"/>
        <v>62549983.800000004</v>
      </c>
      <c r="F190" s="9">
        <f t="shared" si="82"/>
        <v>98453871.72000001</v>
      </c>
      <c r="G190" s="9">
        <f t="shared" si="82"/>
        <v>36846501.529999994</v>
      </c>
      <c r="H190" s="9">
        <f t="shared" si="82"/>
        <v>0</v>
      </c>
      <c r="I190" s="9">
        <f t="shared" si="82"/>
        <v>13918120.14</v>
      </c>
      <c r="J190" s="9">
        <f t="shared" si="82"/>
        <v>22928381.39</v>
      </c>
      <c r="K190" s="25">
        <f t="shared" si="56"/>
        <v>22.885477748961673</v>
      </c>
    </row>
    <row r="191" spans="1:10" s="1" customFormat="1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</sheetData>
  <sheetProtection/>
  <mergeCells count="12">
    <mergeCell ref="C5:C6"/>
    <mergeCell ref="D5:F5"/>
    <mergeCell ref="A178:B178"/>
    <mergeCell ref="G5:G6"/>
    <mergeCell ref="H5:J5"/>
    <mergeCell ref="A1:J1"/>
    <mergeCell ref="A2:J2"/>
    <mergeCell ref="K5:K6"/>
    <mergeCell ref="A3:F3"/>
    <mergeCell ref="A4:F4"/>
    <mergeCell ref="A5:A6"/>
    <mergeCell ref="B5:B6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2017-04-04T06:38:45Z</cp:lastPrinted>
  <dcterms:created xsi:type="dcterms:W3CDTF">2017-04-04T04:28:12Z</dcterms:created>
  <dcterms:modified xsi:type="dcterms:W3CDTF">2017-04-04T06:54:49Z</dcterms:modified>
  <cp:category/>
  <cp:version/>
  <cp:contentType/>
  <cp:contentStatus/>
</cp:coreProperties>
</file>