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 источ." sheetId="1" r:id="rId1"/>
  </sheets>
  <definedNames>
    <definedName name="_xlnm.Print_Titles" localSheetId="0">'по источ.'!#REF!</definedName>
    <definedName name="_xlnm.Print_Titles" localSheetId="0">'по источ.'!$5:$7</definedName>
  </definedNames>
  <calcPr fullCalcOnLoad="1"/>
</workbook>
</file>

<file path=xl/sharedStrings.xml><?xml version="1.0" encoding="utf-8"?>
<sst xmlns="http://schemas.openxmlformats.org/spreadsheetml/2006/main" count="437" uniqueCount="419">
  <si>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</si>
  <si>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</si>
  <si>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</si>
  <si>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</si>
  <si>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</si>
  <si>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</si>
  <si>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Обеспечение деятельности дошкольных образовательных организаций</t>
  </si>
  <si>
    <t>0110100201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</si>
  <si>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</si>
  <si>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</si>
  <si>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</si>
  <si>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</si>
  <si>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</si>
  <si>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</si>
  <si>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</si>
  <si>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</si>
  <si>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</si>
  <si>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</si>
  <si>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Обеспечение деятельности муниципальных общеобразовательных организаций</t>
  </si>
  <si>
    <t>0120100202</t>
  </si>
  <si>
    <t xml:space="preserve">            Организация питания обучающихся муниципальных общеобразовательных организаций</t>
  </si>
  <si>
    <t>0120102003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</si>
  <si>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</si>
  <si>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</si>
  <si>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</si>
  <si>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</si>
  <si>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</si>
  <si>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</si>
  <si>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Обеспечение деятельности муниципальных организаций дополнительного образования детей</t>
  </si>
  <si>
    <t>0130100203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</si>
  <si>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</si>
  <si>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</si>
  <si>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01301S1420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</si>
  <si>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</si>
  <si>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</si>
  <si>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</si>
  <si>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</si>
  <si>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</si>
  <si>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</si>
  <si>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</si>
  <si>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</si>
  <si>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</si>
  <si>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</si>
  <si>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</si>
  <si>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</si>
  <si>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</si>
  <si>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</si>
  <si>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</si>
  <si>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Реализация мероприятий по укреплению пожарной безопасности образовательных организаций</t>
  </si>
  <si>
    <t>0150102012</t>
  </si>
  <si>
    <t xml:space="preserve">            Реализация мероприятий по антитеррористической защищенности образовательных организаций</t>
  </si>
  <si>
    <t>0150102013</t>
  </si>
  <si>
    <t>0160000000</t>
  </si>
  <si>
    <t>0160200000</t>
  </si>
  <si>
    <t>0160202016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</si>
  <si>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</si>
  <si>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</si>
  <si>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</si>
  <si>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</si>
  <si>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</si>
  <si>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</si>
  <si>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</si>
  <si>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</si>
  <si>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</si>
  <si>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</si>
  <si>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</si>
  <si>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</si>
  <si>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</si>
  <si>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</si>
  <si>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</si>
  <si>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</si>
  <si>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</si>
  <si>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</si>
  <si>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</si>
  <si>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</si>
  <si>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</si>
  <si>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>0210107010</t>
  </si>
  <si>
    <t xml:space="preserve">            Предоставление социальных выплат молодым семьям на приобретение (строительство) жилого помещения</t>
  </si>
  <si>
    <t xml:space="preserve">      Подпрограмма "Муниципальная поддержка граждан в сфере ипотечного жилищного кредитования"</t>
  </si>
  <si>
    <t>0220000000</t>
  </si>
  <si>
    <t xml:space="preserve">          Основное мероприятие "Поддержка граждан в сфере ипотечного жилищного кредитования"</t>
  </si>
  <si>
    <t>0220100000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</si>
  <si>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</si>
  <si>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0220107009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</si>
  <si>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</si>
  <si>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</si>
  <si>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</si>
  <si>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</si>
  <si>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</si>
  <si>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</si>
  <si>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       Строительство межпоселкового газопровода "Новинки-Вознесенье"</t>
  </si>
  <si>
    <t>0230104002</t>
  </si>
  <si>
    <t xml:space="preserve">           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</si>
  <si>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0230104003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</si>
  <si>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</si>
  <si>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</si>
  <si>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</si>
  <si>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</si>
  <si>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водоснабжения и водоотведения</t>
  </si>
  <si>
    <t>0240202006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</si>
  <si>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</si>
  <si>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</si>
  <si>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</si>
  <si>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</si>
  <si>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</si>
  <si>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</si>
  <si>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</si>
  <si>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</si>
  <si>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</si>
  <si>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</si>
  <si>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</si>
  <si>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</si>
  <si>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</si>
  <si>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</si>
  <si>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</si>
  <si>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</si>
  <si>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</si>
  <si>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проведения мероприятий по содержанию сибиреязвенных скотомогильников"</t>
  </si>
  <si>
    <t>0420000000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</si>
  <si>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</si>
  <si>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</si>
  <si>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</si>
  <si>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</si>
  <si>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</si>
  <si>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</si>
  <si>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</si>
  <si>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</si>
  <si>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</si>
  <si>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</si>
  <si>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</si>
  <si>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</si>
  <si>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</si>
  <si>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</si>
  <si>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</si>
  <si>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</si>
  <si>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</si>
  <si>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</si>
  <si>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</si>
  <si>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</si>
  <si>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</si>
  <si>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</si>
  <si>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</si>
  <si>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</si>
  <si>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</si>
  <si>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</si>
  <si>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</si>
  <si>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</si>
  <si>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</si>
  <si>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</si>
  <si>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</si>
  <si>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</si>
  <si>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</si>
  <si>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</si>
  <si>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</si>
  <si>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</si>
  <si>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</si>
  <si>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>0620108806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</si>
  <si>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</si>
  <si>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</si>
  <si>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</si>
  <si>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</si>
  <si>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</si>
  <si>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</si>
  <si>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</si>
  <si>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</si>
  <si>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</si>
  <si>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</si>
  <si>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</si>
  <si>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</si>
  <si>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</si>
  <si>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</si>
  <si>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</si>
  <si>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</si>
  <si>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Подпрограмма "Развитие малого и среднего предпринимательства в Савинском муниципальном районе"</t>
  </si>
  <si>
    <t>0720000000</t>
  </si>
  <si>
    <t xml:space="preserve">          Основное мероприятие "Поддержка начинающих субъектов малого и среднего предпринимательства"</t>
  </si>
  <si>
    <t>0720200000</t>
  </si>
  <si>
    <t xml:space="preserve">            Осуществление полномочий по созданию условий для развития малого и среднего предпринимательства</t>
  </si>
  <si>
    <t>0720208815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</si>
  <si>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</si>
  <si>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</si>
  <si>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</si>
  <si>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</si>
  <si>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</si>
  <si>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</si>
  <si>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</si>
  <si>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</si>
  <si>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</si>
  <si>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</si>
  <si>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Ремонт, капитальный ремонт дорог местного значения в границах населенных пунктов</t>
  </si>
  <si>
    <t>0810102077</t>
  </si>
  <si>
    <t xml:space="preserve">            Содержание дорог местного значения в границах населенных пунктов</t>
  </si>
  <si>
    <t>0810102078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</si>
  <si>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</si>
  <si>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</si>
  <si>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</si>
  <si>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</si>
  <si>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</si>
  <si>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</si>
  <si>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</si>
  <si>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</si>
  <si>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</si>
  <si>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</si>
  <si>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</si>
  <si>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</si>
  <si>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</si>
  <si>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</si>
  <si>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</si>
  <si>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</si>
  <si>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>1000000000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</si>
  <si>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</si>
  <si>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</si>
  <si>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</si>
  <si>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</si>
  <si>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</si>
  <si>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</si>
  <si>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</si>
  <si>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</si>
  <si>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</si>
  <si>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</si>
  <si>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</si>
  <si>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</si>
  <si>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</si>
  <si>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</si>
  <si>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</si>
  <si>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</si>
  <si>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</si>
  <si>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</si>
  <si>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</si>
  <si>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</si>
  <si>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</si>
  <si>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</si>
  <si>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</si>
  <si>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</si>
  <si>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</si>
  <si>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</si>
  <si>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</si>
  <si>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</si>
  <si>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</si>
  <si>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</si>
  <si>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</si>
  <si>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</si>
  <si>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</si>
  <si>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</si>
  <si>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</si>
  <si>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</si>
  <si>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</si>
  <si>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</si>
  <si>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</si>
  <si>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</si>
  <si>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</si>
  <si>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</si>
  <si>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</si>
  <si>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</si>
  <si>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</si>
  <si>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</si>
  <si>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</si>
  <si>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Обеспечение деятельности главы Савинского муниципального района</t>
  </si>
  <si>
    <t>1160100101</t>
  </si>
  <si>
    <t>1160200000</t>
  </si>
  <si>
    <t xml:space="preserve">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</si>
  <si>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</si>
  <si>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</si>
  <si>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</si>
  <si>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</si>
  <si>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</si>
  <si>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</si>
  <si>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</si>
  <si>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>1210102053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</si>
  <si>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</si>
  <si>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</si>
  <si>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</si>
  <si>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</si>
  <si>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</si>
  <si>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</si>
  <si>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</si>
  <si>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</si>
  <si>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</si>
  <si>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</si>
  <si>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</si>
  <si>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</si>
  <si>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</si>
  <si>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</si>
  <si>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</si>
  <si>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</si>
  <si>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</si>
  <si>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</si>
  <si>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</si>
  <si>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</si>
  <si>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</si>
  <si>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</si>
  <si>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</si>
  <si>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</si>
  <si>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</si>
  <si>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</si>
  <si>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</si>
  <si>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</si>
  <si>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</si>
  <si>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</si>
  <si>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</si>
  <si>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</si>
  <si>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</si>
  <si>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</si>
  <si>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</si>
  <si>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</si>
  <si>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Осуществление полномочий по организации библиотечного обслуживания населения</t>
  </si>
  <si>
    <t>4190008810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</si>
  <si>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</si>
  <si>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</si>
  <si>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</si>
  <si>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</si>
  <si>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</si>
  <si>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</si>
  <si>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</si>
  <si>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</si>
  <si>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</si>
  <si>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</si>
  <si>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</si>
  <si>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>Объем бюджетных ассигнований на реализацию мероприятий муниципальных программ Савинского муниципального района</t>
  </si>
  <si>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</si>
  <si>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</si>
  <si>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</si>
  <si>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</si>
  <si>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</si>
  <si>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</si>
  <si>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</si>
  <si>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ВСЕГО РАСХОДОВ ПО ПРОГРАММАМ:</t>
  </si>
  <si>
    <t>% в общей сумме расходов</t>
  </si>
  <si>
    <t>ВСЕГО РАСХОДОВ ПО НЕПРОГРАММНЫМ НАПРАВЛЕНИЯМ ДЕЯТЕЛЬНОСТИ:</t>
  </si>
  <si>
    <t>ВСЕГО РАСХОДОВ:</t>
  </si>
  <si>
    <t>02101L4970</t>
  </si>
  <si>
    <t>Сумма на 2023 год</t>
  </si>
  <si>
    <t>0120153031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</si>
  <si>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</si>
  <si>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0230102095</t>
  </si>
  <si>
    <t xml:space="preserve"> Разработка (корректировка) проектной документации и газификации населенных пунктов, объектов социальной инфраструктуры Ивановской области</t>
  </si>
  <si>
    <t>08101S0510</t>
  </si>
  <si>
    <t xml:space="preserve"> 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</si>
  <si>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Сумма на 2024 год</t>
  </si>
  <si>
    <t>01101S1950</t>
  </si>
  <si>
    <t xml:space="preserve">          Укрепление материально-технической базы муниципальных образовательных организаций Ивановской области</t>
  </si>
  <si>
    <t>01201L3041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</si>
  <si>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</t>
  </si>
  <si>
    <t>01201S1950</t>
  </si>
  <si>
    <t>01301S1950</t>
  </si>
  <si>
    <t>013E200000</t>
  </si>
  <si>
    <t>013E254910</t>
  </si>
  <si>
    <t xml:space="preserve">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</si>
  <si>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Федеральный проект "Успех каждого ребенка"</t>
  </si>
  <si>
    <t xml:space="preserve">       Подпрограмма "Гражданско-патриотическое и духовно-нравственное воспитание учащихся и воспитанников"</t>
  </si>
  <si>
    <t xml:space="preserve"> Основное мероприятие "Создание условий успешной социализации и эффективной самореализации несовершеннолетних граждан"</t>
  </si>
  <si>
    <t xml:space="preserve">      Трудоустройство и занятость несовершеннолетних граждан</t>
  </si>
  <si>
    <t>05101S3150</t>
  </si>
  <si>
    <t xml:space="preserve">      Укрепление материально-технической базы спортивных организаций</t>
  </si>
  <si>
    <t>07101S2910</t>
  </si>
  <si>
    <t xml:space="preserve">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</si>
  <si>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 xml:space="preserve">       Создание условий для предоставления транспортных услуг населению и организация транспортного обслуживания населения</t>
  </si>
  <si>
    <t>0820102097</t>
  </si>
  <si>
    <t xml:space="preserve">    Обеспечение деятельности отраслевого отдела администрации Савинского муниципального района</t>
  </si>
  <si>
    <t xml:space="preserve">      Муниципальная программа Савинского муниципального района "Защита населения и территории Савинского муниципального района от чрезвычайных ситуаций, обеспечение пожарной безопасности и безопасности людей на водных объектах"</t>
  </si>
  <si>
    <t xml:space="preserve">      Подпрограмма "Развитие и модернизация защиты населения от угроз чрезвычайных ситуаций и пожаров"</t>
  </si>
  <si>
    <t xml:space="preserve">      Основное мероприятие "Создание системы обеспечения вызова экстренных служб по единому номеру "112" на базе Единой дежурно-диспетчерской службы муниципального района"</t>
  </si>
  <si>
    <t xml:space="preserve">     Укрепление материально-технической базы Единой дежурно-диспетчерской службы муниципального района</t>
  </si>
  <si>
    <t xml:space="preserve">      Организации и осуществлению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</t>
  </si>
  <si>
    <t xml:space="preserve">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</si>
  <si>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на 2023 год и плановый период 2024 и 2025 годов</t>
  </si>
  <si>
    <t>по состоянию на 01.01.2023 г.</t>
  </si>
  <si>
    <t>Сумма на 2025 год</t>
  </si>
  <si>
    <t xml:space="preserve">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</si>
  <si>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</si>
  <si>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>0130181430</t>
  </si>
  <si>
    <t xml:space="preserve">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</si>
  <si>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0140102009</t>
  </si>
  <si>
    <t xml:space="preserve">       Организация отдыха детей</t>
  </si>
  <si>
    <t xml:space="preserve">      Подпрограмма "Организация сбора и вывоза твердых коммунальных отходов"</t>
  </si>
  <si>
    <t xml:space="preserve">          Основное мероприятие "Организация обеспечения надлежащего санитарного состояния территории"</t>
  </si>
  <si>
    <t xml:space="preserve">            Организация деятельности по сбору и транспортированию твердых коммунальных отходов</t>
  </si>
  <si>
    <t>0430000000</t>
  </si>
  <si>
    <t>0430100000</t>
  </si>
  <si>
    <t>0430102034</t>
  </si>
  <si>
    <t xml:space="preserve">      Подпрограмма "Охрана и использование особо охраняемых природных территорий местного значения"</t>
  </si>
  <si>
    <t xml:space="preserve">          Основное мероприятие "Поддержка особо охраняемых природных территорий местного значения"</t>
  </si>
  <si>
    <t xml:space="preserve">            Оформление государственных актов на землепользование</t>
  </si>
  <si>
    <t>0450000000</t>
  </si>
  <si>
    <t>0450100000</t>
  </si>
  <si>
    <t>0450102089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</si>
  <si>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</si>
  <si>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 xml:space="preserve">      Подпрограмма "Развитие мелиоративного комплекса"</t>
  </si>
  <si>
    <t xml:space="preserve">          Основное мероприятие "Мероприятия в области мелиорации земель сельскохозяйственного назначения"</t>
  </si>
  <si>
    <t xml:space="preserve">            На подготовку проектов межевания земельных участков и на проведение кадастровых работ</t>
  </si>
  <si>
    <t>0900000000</t>
  </si>
  <si>
    <t>0940000000</t>
  </si>
  <si>
    <t>0940100000</t>
  </si>
  <si>
    <t>09401L5990</t>
  </si>
  <si>
    <t xml:space="preserve">      Подпрограмма "Развитие муниципальной службы"</t>
  </si>
  <si>
    <t xml:space="preserve">          Основное мероприятие "Развитие кадрового потенциала"</t>
  </si>
  <si>
    <t xml:space="preserve">            Уплата членских взносов в Совет муниципальных образований Ивановской области</t>
  </si>
  <si>
    <t>1110000000</t>
  </si>
  <si>
    <t>1110100000</t>
  </si>
  <si>
    <t>1110109004</t>
  </si>
  <si>
    <t xml:space="preserve">          Основное мероприятие "Информационная открытость деятельности органов местного самоуправления"</t>
  </si>
  <si>
    <t xml:space="preserve">            Размещение и распространение в средствах массовой информации официальной информации органов местного самоуправления, иной официальной информации</t>
  </si>
  <si>
    <t>1130100000</t>
  </si>
  <si>
    <t>1130102062</t>
  </si>
  <si>
    <t xml:space="preserve">      Проведение мероприятий по осуществлению закупок товаров, работ, услуг для обеспечения муниципальных нужд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</si>
  <si>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</si>
  <si>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 xml:space="preserve">      Подпрограмма "Улучшение условий и охраны труда в муниципальных учреждениях"</t>
  </si>
  <si>
    <t xml:space="preserve">          Основное мероприятие "Совершенствование охраны труда"</t>
  </si>
  <si>
    <t xml:space="preserve">            Обучение по охране труда и повышение уровня квалификации специалистов</t>
  </si>
  <si>
    <t xml:space="preserve">            Проведение обязательных предварительных и периодических медицинских осмотров</t>
  </si>
  <si>
    <t>1600000000</t>
  </si>
  <si>
    <t>1610000000</t>
  </si>
  <si>
    <t>1610100000</t>
  </si>
  <si>
    <t>1610102086</t>
  </si>
  <si>
    <t xml:space="preserve">    Субсидии в целях финансового обеспечения (возмещения) затрат в связи с оказанием услуг</t>
  </si>
  <si>
    <t xml:space="preserve">    Мероприятия по защите населения и территории муниципального района от чрезвычайной ситуации природного и техногенного характера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</si>
  <si>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</si>
  <si>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41900L5191</t>
  </si>
  <si>
    <t xml:space="preserve">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</si>
</sst>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2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0" borderId="0">
      <alignment/>
      <protection/>
    </xf>
    <xf numFmtId="0" fontId="31" fillId="21" borderId="0">
      <alignment/>
      <protection/>
    </xf>
    <xf numFmtId="0" fontId="4" fillId="0" borderId="1">
      <alignment horizontal="center" vertical="center" wrapText="1"/>
      <protection/>
    </xf>
    <xf numFmtId="0" fontId="31" fillId="0" borderId="2">
      <alignment horizontal="center" vertical="center" wrapText="1"/>
      <protection/>
    </xf>
    <xf numFmtId="0" fontId="4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 wrapText="1"/>
      <protection/>
    </xf>
    <xf numFmtId="0" fontId="3" fillId="0" borderId="0">
      <alignment/>
      <protection/>
    </xf>
    <xf numFmtId="0" fontId="32" fillId="0" borderId="3">
      <alignment horizontal="right"/>
      <protection/>
    </xf>
    <xf numFmtId="0" fontId="4" fillId="0" borderId="0">
      <alignment wrapText="1"/>
      <protection/>
    </xf>
    <xf numFmtId="0" fontId="31" fillId="21" borderId="0">
      <alignment shrinkToFit="1"/>
      <protection/>
    </xf>
    <xf numFmtId="0" fontId="5" fillId="0" borderId="4">
      <alignment horizontal="right"/>
      <protection/>
    </xf>
    <xf numFmtId="4" fontId="32" fillId="22" borderId="3">
      <alignment horizontal="right" vertical="top" shrinkToFit="1"/>
      <protection/>
    </xf>
    <xf numFmtId="4" fontId="5" fillId="23" borderId="4">
      <alignment horizontal="right" vertical="top" shrinkToFit="1"/>
      <protection/>
    </xf>
    <xf numFmtId="4" fontId="32" fillId="24" borderId="3">
      <alignment horizontal="right" vertical="top" shrinkToFit="1"/>
      <protection/>
    </xf>
    <xf numFmtId="4" fontId="5" fillId="25" borderId="4">
      <alignment horizontal="right" vertical="top" shrinkToFit="1"/>
      <protection/>
    </xf>
    <xf numFmtId="0" fontId="33" fillId="0" borderId="0">
      <alignment horizontal="center"/>
      <protection/>
    </xf>
    <xf numFmtId="0" fontId="6" fillId="0" borderId="0">
      <alignment horizontal="center"/>
      <protection/>
    </xf>
    <xf numFmtId="0" fontId="31" fillId="0" borderId="0">
      <alignment horizontal="right"/>
      <protection/>
    </xf>
    <xf numFmtId="0" fontId="4" fillId="0" borderId="0">
      <alignment horizontal="right"/>
      <protection/>
    </xf>
    <xf numFmtId="0" fontId="31" fillId="0" borderId="0">
      <alignment horizontal="left" wrapText="1"/>
      <protection/>
    </xf>
    <xf numFmtId="0" fontId="4" fillId="0" borderId="0">
      <alignment horizontal="left" wrapText="1"/>
      <protection/>
    </xf>
    <xf numFmtId="0" fontId="32" fillId="0" borderId="2">
      <alignment vertical="top" wrapText="1"/>
      <protection/>
    </xf>
    <xf numFmtId="0" fontId="5" fillId="0" borderId="1">
      <alignment vertical="top" wrapText="1"/>
      <protection/>
    </xf>
    <xf numFmtId="1" fontId="31" fillId="0" borderId="2">
      <alignment horizontal="left" vertical="top" wrapText="1" indent="2"/>
      <protection/>
    </xf>
    <xf numFmtId="1" fontId="4" fillId="0" borderId="1">
      <alignment horizontal="left" vertical="top" wrapText="1" indent="3"/>
      <protection/>
    </xf>
    <xf numFmtId="1" fontId="31" fillId="0" borderId="2">
      <alignment horizontal="center" vertical="top" shrinkToFit="1"/>
      <protection/>
    </xf>
    <xf numFmtId="1" fontId="4" fillId="0" borderId="1">
      <alignment horizontal="center" vertical="top" shrinkToFit="1"/>
      <protection/>
    </xf>
    <xf numFmtId="0" fontId="31" fillId="21" borderId="0">
      <alignment horizontal="center"/>
      <protection/>
    </xf>
    <xf numFmtId="4" fontId="5" fillId="23" borderId="1">
      <alignment horizontal="right" vertical="top" shrinkToFit="1"/>
      <protection/>
    </xf>
    <xf numFmtId="4" fontId="32" fillId="22" borderId="2">
      <alignment horizontal="right" vertical="top" shrinkToFit="1"/>
      <protection/>
    </xf>
    <xf numFmtId="4" fontId="5" fillId="0" borderId="1">
      <alignment horizontal="right" vertical="top" shrinkToFit="1"/>
      <protection/>
    </xf>
    <xf numFmtId="4" fontId="32" fillId="0" borderId="2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31" fillId="0" borderId="2">
      <alignment horizontal="right" vertical="top" shrinkToFit="1"/>
      <protection/>
    </xf>
    <xf numFmtId="4" fontId="5" fillId="25" borderId="1">
      <alignment horizontal="right" vertical="top" shrinkToFit="1"/>
      <protection/>
    </xf>
    <xf numFmtId="4" fontId="32" fillId="24" borderId="2">
      <alignment horizontal="right" vertical="top" shrinkToFit="1"/>
      <protection/>
    </xf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4" fillId="32" borderId="5" applyNumberFormat="0" applyAlignment="0" applyProtection="0"/>
    <xf numFmtId="0" fontId="35" fillId="33" borderId="6" applyNumberFormat="0" applyAlignment="0" applyProtection="0"/>
    <xf numFmtId="0" fontId="36" fillId="33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4" borderId="11" applyNumberFormat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0" fillId="0" borderId="0">
      <alignment/>
      <protection/>
    </xf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7" borderId="12" applyNumberFormat="0" applyFont="0" applyAlignment="0" applyProtection="0"/>
    <xf numFmtId="9" fontId="1" fillId="0" borderId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8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51" applyFont="1" applyBorder="1" applyAlignment="1">
      <alignment horizontal="right"/>
      <protection/>
    </xf>
    <xf numFmtId="0" fontId="8" fillId="0" borderId="0" xfId="51" applyNumberFormat="1" applyFont="1" applyBorder="1" applyAlignment="1" applyProtection="1">
      <alignment horizontal="right"/>
      <protection/>
    </xf>
    <xf numFmtId="1" fontId="8" fillId="39" borderId="1" xfId="71" applyNumberFormat="1" applyFont="1" applyFill="1" applyProtection="1">
      <alignment horizontal="center" vertical="top" shrinkToFit="1"/>
      <protection/>
    </xf>
    <xf numFmtId="0" fontId="8" fillId="39" borderId="1" xfId="67" applyNumberFormat="1" applyFont="1" applyFill="1" applyAlignment="1" applyProtection="1">
      <alignment horizontal="justify" vertical="top" wrapText="1"/>
      <protection/>
    </xf>
    <xf numFmtId="0" fontId="9" fillId="39" borderId="1" xfId="67" applyNumberFormat="1" applyFont="1" applyFill="1" applyAlignment="1" applyProtection="1">
      <alignment horizontal="justify" vertical="top" wrapText="1"/>
      <protection/>
    </xf>
    <xf numFmtId="1" fontId="9" fillId="39" borderId="1" xfId="71" applyNumberFormat="1" applyFont="1" applyFill="1" applyProtection="1">
      <alignment horizontal="center" vertical="top" shrinkToFit="1"/>
      <protection/>
    </xf>
    <xf numFmtId="0" fontId="8" fillId="39" borderId="14" xfId="67" applyNumberFormat="1" applyFont="1" applyFill="1" applyBorder="1" applyAlignment="1" applyProtection="1">
      <alignment horizontal="justify" vertical="top" wrapText="1"/>
      <protection/>
    </xf>
    <xf numFmtId="4" fontId="8" fillId="40" borderId="15" xfId="73" applyNumberFormat="1" applyFont="1" applyFill="1" applyBorder="1" applyAlignment="1" applyProtection="1">
      <alignment horizontal="right" vertical="top" shrinkToFit="1"/>
      <protection/>
    </xf>
    <xf numFmtId="0" fontId="9" fillId="0" borderId="14" xfId="0" applyFont="1" applyBorder="1" applyAlignment="1">
      <alignment horizontal="center" vertical="center" wrapText="1"/>
    </xf>
    <xf numFmtId="4" fontId="8" fillId="40" borderId="16" xfId="73" applyNumberFormat="1" applyFont="1" applyFill="1" applyBorder="1" applyAlignment="1" applyProtection="1">
      <alignment horizontal="right" vertical="top" shrinkToFit="1"/>
      <protection/>
    </xf>
    <xf numFmtId="4" fontId="9" fillId="40" borderId="16" xfId="73" applyNumberFormat="1" applyFont="1" applyFill="1" applyBorder="1" applyAlignment="1" applyProtection="1">
      <alignment horizontal="right" vertical="top" shrinkToFit="1"/>
      <protection/>
    </xf>
    <xf numFmtId="0" fontId="49" fillId="0" borderId="2" xfId="71" applyNumberFormat="1" applyFont="1" applyBorder="1" applyAlignment="1" applyProtection="1">
      <alignment horizontal="left"/>
      <protection locked="0"/>
    </xf>
    <xf numFmtId="0" fontId="49" fillId="0" borderId="2" xfId="71" applyNumberFormat="1" applyFont="1" applyBorder="1" applyAlignment="1">
      <alignment horizontal="left"/>
      <protection/>
    </xf>
    <xf numFmtId="0" fontId="49" fillId="0" borderId="16" xfId="71" applyNumberFormat="1" applyFont="1" applyBorder="1" applyAlignment="1" applyProtection="1">
      <alignment horizontal="left"/>
      <protection locked="0"/>
    </xf>
    <xf numFmtId="4" fontId="8" fillId="40" borderId="17" xfId="73" applyNumberFormat="1" applyFont="1" applyFill="1" applyBorder="1" applyAlignment="1" applyProtection="1">
      <alignment horizontal="right" vertical="top" shrinkToFit="1"/>
      <protection/>
    </xf>
    <xf numFmtId="0" fontId="49" fillId="0" borderId="16" xfId="71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10" fillId="0" borderId="16" xfId="0" applyNumberFormat="1" applyFont="1" applyBorder="1" applyAlignment="1" applyProtection="1">
      <alignment shrinkToFit="1"/>
      <protection locked="0"/>
    </xf>
    <xf numFmtId="4" fontId="8" fillId="0" borderId="16" xfId="47" applyNumberFormat="1" applyFont="1" applyBorder="1" applyAlignment="1" applyProtection="1">
      <alignment shrinkToFit="1"/>
      <protection/>
    </xf>
    <xf numFmtId="4" fontId="8" fillId="0" borderId="16" xfId="47" applyNumberFormat="1" applyFont="1" applyBorder="1" applyAlignment="1" applyProtection="1">
      <alignment vertical="top" shrinkToFit="1"/>
      <protection/>
    </xf>
    <xf numFmtId="1" fontId="8" fillId="39" borderId="1" xfId="71" applyNumberFormat="1" applyFont="1" applyFill="1" applyAlignment="1" applyProtection="1">
      <alignment horizontal="center" vertical="top" shrinkToFit="1"/>
      <protection/>
    </xf>
    <xf numFmtId="1" fontId="9" fillId="39" borderId="1" xfId="71" applyNumberFormat="1" applyFont="1" applyFill="1" applyAlignment="1" applyProtection="1">
      <alignment horizontal="center" vertical="top" shrinkToFit="1"/>
      <protection/>
    </xf>
    <xf numFmtId="1" fontId="8" fillId="39" borderId="14" xfId="71" applyNumberFormat="1" applyFont="1" applyFill="1" applyBorder="1" applyAlignment="1" applyProtection="1">
      <alignment horizontal="center" vertical="top" shrinkToFit="1"/>
      <protection/>
    </xf>
    <xf numFmtId="4" fontId="8" fillId="0" borderId="17" xfId="47" applyNumberFormat="1" applyFont="1" applyBorder="1" applyAlignment="1" applyProtection="1">
      <alignment vertical="top" shrinkToFit="1"/>
      <protection/>
    </xf>
    <xf numFmtId="49" fontId="8" fillId="39" borderId="1" xfId="71" applyNumberFormat="1" applyFont="1" applyFill="1" applyProtection="1">
      <alignment horizontal="center" vertical="top" shrinkToFit="1"/>
      <protection/>
    </xf>
    <xf numFmtId="4" fontId="8" fillId="40" borderId="0" xfId="73" applyNumberFormat="1" applyFont="1" applyFill="1" applyBorder="1" applyAlignment="1" applyProtection="1">
      <alignment horizontal="right" vertical="top" shrinkToFit="1"/>
      <protection/>
    </xf>
    <xf numFmtId="1" fontId="50" fillId="0" borderId="2" xfId="70" applyNumberFormat="1" applyFont="1" applyProtection="1">
      <alignment horizontal="center" vertical="top" shrinkToFit="1"/>
      <protection/>
    </xf>
    <xf numFmtId="0" fontId="51" fillId="0" borderId="2" xfId="66" applyNumberFormat="1" applyFont="1" applyAlignment="1" applyProtection="1">
      <alignment horizontal="justify" vertical="top" wrapText="1"/>
      <protection/>
    </xf>
    <xf numFmtId="1" fontId="51" fillId="0" borderId="2" xfId="70" applyNumberFormat="1" applyFont="1" applyProtection="1">
      <alignment horizontal="center" vertical="top" shrinkToFit="1"/>
      <protection/>
    </xf>
    <xf numFmtId="0" fontId="50" fillId="0" borderId="2" xfId="66" applyNumberFormat="1" applyFont="1" applyAlignment="1" applyProtection="1">
      <alignment horizontal="justify" vertical="top" wrapText="1"/>
      <protection/>
    </xf>
    <xf numFmtId="0" fontId="9" fillId="41" borderId="1" xfId="67" applyNumberFormat="1" applyFont="1" applyFill="1" applyAlignment="1" applyProtection="1">
      <alignment horizontal="justify" vertical="top" wrapText="1"/>
      <protection/>
    </xf>
    <xf numFmtId="0" fontId="8" fillId="40" borderId="1" xfId="67" applyNumberFormat="1" applyFont="1" applyFill="1" applyAlignment="1" applyProtection="1">
      <alignment horizontal="justify" vertical="top" wrapText="1"/>
      <protection/>
    </xf>
    <xf numFmtId="49" fontId="9" fillId="39" borderId="1" xfId="71" applyNumberFormat="1" applyFont="1" applyFill="1" applyProtection="1">
      <alignment horizontal="center" vertical="top" shrinkToFit="1"/>
      <protection/>
    </xf>
    <xf numFmtId="49" fontId="9" fillId="41" borderId="1" xfId="71" applyNumberFormat="1" applyFont="1" applyFill="1" applyProtection="1">
      <alignment horizontal="center" vertical="top" shrinkToFit="1"/>
      <protection/>
    </xf>
    <xf numFmtId="49" fontId="8" fillId="41" borderId="1" xfId="71" applyNumberFormat="1" applyFont="1" applyFill="1" applyProtection="1">
      <alignment horizontal="center" vertical="top" shrinkToFit="1"/>
      <protection/>
    </xf>
    <xf numFmtId="4" fontId="8" fillId="40" borderId="18" xfId="73" applyNumberFormat="1" applyFont="1" applyFill="1" applyBorder="1" applyAlignment="1" applyProtection="1">
      <alignment horizontal="right" vertical="top" shrinkToFit="1"/>
      <protection/>
    </xf>
    <xf numFmtId="0" fontId="51" fillId="0" borderId="2" xfId="66" applyNumberFormat="1" applyFont="1" applyProtection="1">
      <alignment vertical="top" wrapText="1"/>
      <protection/>
    </xf>
    <xf numFmtId="0" fontId="50" fillId="0" borderId="2" xfId="66" applyNumberFormat="1" applyFont="1" applyProtection="1">
      <alignment vertical="top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9" fillId="0" borderId="19" xfId="71" applyNumberFormat="1" applyFont="1" applyBorder="1" applyAlignment="1" applyProtection="1">
      <alignment horizontal="left"/>
      <protection locked="0"/>
    </xf>
    <xf numFmtId="0" fontId="49" fillId="0" borderId="20" xfId="71" applyNumberFormat="1" applyFont="1" applyBorder="1" applyAlignment="1" applyProtection="1">
      <alignment horizontal="left"/>
      <protection locked="0"/>
    </xf>
    <xf numFmtId="0" fontId="7" fillId="0" borderId="0" xfId="49" applyNumberFormat="1" applyFont="1" applyBorder="1" applyAlignment="1" applyProtection="1">
      <alignment horizontal="center" wrapText="1"/>
      <protection locked="0"/>
    </xf>
    <xf numFmtId="0" fontId="7" fillId="0" borderId="0" xfId="49" applyNumberFormat="1" applyFont="1" applyBorder="1" applyAlignment="1" applyProtection="1">
      <alignment horizontal="center" wrapText="1"/>
      <protection/>
    </xf>
    <xf numFmtId="0" fontId="9" fillId="0" borderId="1" xfId="55" applyNumberFormat="1" applyFont="1" applyBorder="1" applyAlignment="1" applyProtection="1">
      <alignment horizontal="center" vertical="center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2"/>
  <sheetViews>
    <sheetView showGridLines="0" tabSelected="1" zoomScaleSheetLayoutView="100" zoomScalePageLayoutView="0" workbookViewId="0" topLeftCell="A68">
      <selection activeCell="B71" sqref="B71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57421875" style="1" customWidth="1"/>
    <col min="4" max="5" width="11.7109375" style="1" customWidth="1"/>
    <col min="6" max="6" width="10.57421875" style="1" customWidth="1"/>
    <col min="7" max="7" width="14.57421875" style="1" customWidth="1"/>
    <col min="8" max="8" width="12.421875" style="1" customWidth="1"/>
    <col min="9" max="9" width="11.8515625" style="1" customWidth="1"/>
    <col min="10" max="10" width="10.421875" style="1" customWidth="1"/>
    <col min="11" max="11" width="14.140625" style="1" customWidth="1"/>
    <col min="12" max="12" width="13.421875" style="1" customWidth="1"/>
    <col min="13" max="13" width="12.28125" style="1" customWidth="1"/>
    <col min="14" max="14" width="10.00390625" style="1" customWidth="1"/>
    <col min="15" max="16384" width="9.140625" style="1" customWidth="1"/>
  </cols>
  <sheetData>
    <row r="1" spans="1:14" ht="18.75">
      <c r="A1" s="44" t="s">
        <v>318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8.75">
      <c r="A2" s="45" t="s">
        <v>365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.75">
      <c r="A3" s="45" t="s">
        <v>366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M4" s="3"/>
    </row>
    <row r="5" spans="1:14" ht="15.75">
      <c r="A5" s="46" t="s">
        <v>319</v>
      </c>
      <c r="B5" s="46" t="s">
        <v>320</v>
      </c>
      <c r="C5" s="46" t="s">
        <v>331</v>
      </c>
      <c r="D5" s="46"/>
      <c r="E5" s="46"/>
      <c r="F5" s="46"/>
      <c r="G5" s="46" t="s">
        <v>338</v>
      </c>
      <c r="H5" s="46"/>
      <c r="I5" s="46"/>
      <c r="J5" s="46"/>
      <c r="K5" s="46" t="s">
        <v>367</v>
      </c>
      <c r="L5" s="46"/>
      <c r="M5" s="46"/>
      <c r="N5" s="46"/>
    </row>
    <row r="6" spans="1:14" ht="15.75" customHeight="1">
      <c r="A6" s="46"/>
      <c r="B6" s="46"/>
      <c r="C6" s="40" t="s">
        <v>321</v>
      </c>
      <c r="D6" s="40" t="s">
        <v>322</v>
      </c>
      <c r="E6" s="40"/>
      <c r="F6" s="40"/>
      <c r="G6" s="40" t="s">
        <v>321</v>
      </c>
      <c r="H6" s="40" t="s">
        <v>322</v>
      </c>
      <c r="I6" s="40"/>
      <c r="J6" s="40"/>
      <c r="K6" s="40" t="s">
        <v>321</v>
      </c>
      <c r="L6" s="40" t="s">
        <v>322</v>
      </c>
      <c r="M6" s="40"/>
      <c r="N6" s="40"/>
    </row>
    <row r="7" spans="1:14" ht="33.75" customHeight="1">
      <c r="A7" s="46"/>
      <c r="B7" s="46"/>
      <c r="C7" s="41"/>
      <c r="D7" s="10" t="s">
        <v>323</v>
      </c>
      <c r="E7" s="10" t="s">
        <v>324</v>
      </c>
      <c r="F7" s="10" t="s">
        <v>325</v>
      </c>
      <c r="G7" s="41"/>
      <c r="H7" s="10" t="s">
        <v>323</v>
      </c>
      <c r="I7" s="10" t="s">
        <v>324</v>
      </c>
      <c r="J7" s="10" t="s">
        <v>325</v>
      </c>
      <c r="K7" s="41"/>
      <c r="L7" s="10" t="s">
        <v>323</v>
      </c>
      <c r="M7" s="10" t="s">
        <v>324</v>
      </c>
      <c r="N7" s="10" t="s">
        <v>325</v>
      </c>
    </row>
    <row r="8" spans="1:14" ht="63" outlineLevel="1">
      <c r="A8" s="6" t="s">
        <v>0</v>
      </c>
      <c r="B8" s="7" t="s">
        <v>1</v>
      </c>
      <c r="C8" s="12">
        <f aca="true" t="shared" si="0" ref="C8:N8">SUM(C9+C16+C24+C34+C40+C47+C51+C44)</f>
        <v>163785812.27</v>
      </c>
      <c r="D8" s="12">
        <f t="shared" si="0"/>
        <v>8835641.58</v>
      </c>
      <c r="E8" s="12">
        <f t="shared" si="0"/>
        <v>89344026.27999999</v>
      </c>
      <c r="F8" s="12">
        <f t="shared" si="0"/>
        <v>65606144.410000004</v>
      </c>
      <c r="G8" s="12">
        <f t="shared" si="0"/>
        <v>150946490.60999998</v>
      </c>
      <c r="H8" s="12">
        <f t="shared" si="0"/>
        <v>10035065.899999999</v>
      </c>
      <c r="I8" s="12">
        <f t="shared" si="0"/>
        <v>86397662.75000001</v>
      </c>
      <c r="J8" s="12">
        <f t="shared" si="0"/>
        <v>54513761.96</v>
      </c>
      <c r="K8" s="12">
        <f t="shared" si="0"/>
        <v>137390148.21</v>
      </c>
      <c r="L8" s="12">
        <f t="shared" si="0"/>
        <v>213205.19</v>
      </c>
      <c r="M8" s="12">
        <f t="shared" si="0"/>
        <v>86172175.80000001</v>
      </c>
      <c r="N8" s="12">
        <f t="shared" si="0"/>
        <v>51004767.22</v>
      </c>
    </row>
    <row r="9" spans="1:14" ht="15.75" outlineLevel="2">
      <c r="A9" s="6" t="s">
        <v>2</v>
      </c>
      <c r="B9" s="7" t="s">
        <v>3</v>
      </c>
      <c r="C9" s="12">
        <f aca="true" t="shared" si="1" ref="C9:N9">SUM(C10)</f>
        <v>45623617.57</v>
      </c>
      <c r="D9" s="12">
        <f t="shared" si="1"/>
        <v>0</v>
      </c>
      <c r="E9" s="12">
        <f t="shared" si="1"/>
        <v>23821869.52</v>
      </c>
      <c r="F9" s="12">
        <f t="shared" si="1"/>
        <v>21801748.05</v>
      </c>
      <c r="G9" s="12">
        <f t="shared" si="1"/>
        <v>43362155.41</v>
      </c>
      <c r="H9" s="12">
        <f t="shared" si="1"/>
        <v>0</v>
      </c>
      <c r="I9" s="12">
        <f t="shared" si="1"/>
        <v>22882916.1</v>
      </c>
      <c r="J9" s="12">
        <f t="shared" si="1"/>
        <v>20479239.31</v>
      </c>
      <c r="K9" s="12">
        <f t="shared" si="1"/>
        <v>40460469.36</v>
      </c>
      <c r="L9" s="12">
        <f t="shared" si="1"/>
        <v>0</v>
      </c>
      <c r="M9" s="12">
        <f t="shared" si="1"/>
        <v>22882916.1</v>
      </c>
      <c r="N9" s="12">
        <f t="shared" si="1"/>
        <v>17577553.26</v>
      </c>
    </row>
    <row r="10" spans="1:14" ht="31.5" outlineLevel="4">
      <c r="A10" s="6" t="s">
        <v>4</v>
      </c>
      <c r="B10" s="7" t="s">
        <v>5</v>
      </c>
      <c r="C10" s="12">
        <f aca="true" t="shared" si="2" ref="C10:N10">SUM(C11:C15)</f>
        <v>45623617.57</v>
      </c>
      <c r="D10" s="12">
        <f t="shared" si="2"/>
        <v>0</v>
      </c>
      <c r="E10" s="12">
        <f t="shared" si="2"/>
        <v>23821869.52</v>
      </c>
      <c r="F10" s="12">
        <f t="shared" si="2"/>
        <v>21801748.05</v>
      </c>
      <c r="G10" s="12">
        <f t="shared" si="2"/>
        <v>43362155.41</v>
      </c>
      <c r="H10" s="12">
        <f t="shared" si="2"/>
        <v>0</v>
      </c>
      <c r="I10" s="12">
        <f t="shared" si="2"/>
        <v>22882916.1</v>
      </c>
      <c r="J10" s="12">
        <f t="shared" si="2"/>
        <v>20479239.31</v>
      </c>
      <c r="K10" s="12">
        <f t="shared" si="2"/>
        <v>40460469.36</v>
      </c>
      <c r="L10" s="12">
        <f t="shared" si="2"/>
        <v>0</v>
      </c>
      <c r="M10" s="12">
        <f t="shared" si="2"/>
        <v>22882916.1</v>
      </c>
      <c r="N10" s="12">
        <f t="shared" si="2"/>
        <v>17577553.26</v>
      </c>
    </row>
    <row r="11" spans="1:14" ht="32.25" customHeight="1" outlineLevel="5">
      <c r="A11" s="5" t="s">
        <v>6</v>
      </c>
      <c r="B11" s="4" t="s">
        <v>7</v>
      </c>
      <c r="C11" s="11">
        <f>SUM(D11+E11+F11)</f>
        <v>21746242.79</v>
      </c>
      <c r="D11" s="11"/>
      <c r="E11" s="11"/>
      <c r="F11" s="21">
        <v>21746242.79</v>
      </c>
      <c r="G11" s="11">
        <f>SUM(H11+I11+J11)</f>
        <v>20479239.31</v>
      </c>
      <c r="H11" s="11"/>
      <c r="I11" s="11"/>
      <c r="J11" s="21">
        <v>20479239.31</v>
      </c>
      <c r="K11" s="11">
        <f>SUM(L11+M11+N11)</f>
        <v>17577553.26</v>
      </c>
      <c r="L11" s="11"/>
      <c r="M11" s="11"/>
      <c r="N11" s="21">
        <v>17577553.26</v>
      </c>
    </row>
    <row r="12" spans="1:14" ht="187.5" customHeight="1" outlineLevel="5">
      <c r="A12" s="5" t="s">
        <v>8</v>
      </c>
      <c r="B12" s="4" t="s">
        <v>9</v>
      </c>
      <c r="C12" s="11">
        <f>SUM(D12+E12+F12)</f>
        <v>81108</v>
      </c>
      <c r="D12" s="11"/>
      <c r="E12" s="11">
        <v>81108</v>
      </c>
      <c r="F12" s="21"/>
      <c r="G12" s="11">
        <f>SUM(H12+I12+J12)</f>
        <v>81108</v>
      </c>
      <c r="H12" s="11"/>
      <c r="I12" s="11">
        <v>81108</v>
      </c>
      <c r="J12" s="21"/>
      <c r="K12" s="11">
        <f>SUM(L12+M12+N12)</f>
        <v>81108</v>
      </c>
      <c r="L12" s="11"/>
      <c r="M12" s="11">
        <v>81108</v>
      </c>
      <c r="N12" s="21"/>
    </row>
    <row r="13" spans="1:14" ht="123" customHeight="1" outlineLevel="5">
      <c r="A13" s="5" t="s">
        <v>10</v>
      </c>
      <c r="B13" s="4" t="s">
        <v>11</v>
      </c>
      <c r="C13" s="11">
        <f>SUM(D13+E13+F13)</f>
        <v>895603.52</v>
      </c>
      <c r="D13" s="11"/>
      <c r="E13" s="11">
        <v>895603.52</v>
      </c>
      <c r="F13" s="21"/>
      <c r="G13" s="11">
        <f>SUM(H13+I13+J13)</f>
        <v>763016.1</v>
      </c>
      <c r="H13" s="11"/>
      <c r="I13" s="11">
        <v>763016.1</v>
      </c>
      <c r="J13" s="21"/>
      <c r="K13" s="11">
        <f>SUM(L13+M13+N13)</f>
        <v>763016.1</v>
      </c>
      <c r="L13" s="11"/>
      <c r="M13" s="11">
        <v>763016.1</v>
      </c>
      <c r="N13" s="21"/>
    </row>
    <row r="14" spans="1:14" ht="240" customHeight="1" outlineLevel="5">
      <c r="A14" s="5" t="s">
        <v>12</v>
      </c>
      <c r="B14" s="4" t="s">
        <v>13</v>
      </c>
      <c r="C14" s="11">
        <f>SUM(D14+E14+F14)</f>
        <v>21790558</v>
      </c>
      <c r="D14" s="11"/>
      <c r="E14" s="11">
        <v>21790558</v>
      </c>
      <c r="F14" s="21"/>
      <c r="G14" s="11">
        <f>SUM(H14+I14+J14)</f>
        <v>22038792</v>
      </c>
      <c r="H14" s="11"/>
      <c r="I14" s="11">
        <v>22038792</v>
      </c>
      <c r="J14" s="21"/>
      <c r="K14" s="11">
        <f>SUM(L14+M14+N14)</f>
        <v>22038792</v>
      </c>
      <c r="L14" s="11"/>
      <c r="M14" s="11">
        <v>22038792</v>
      </c>
      <c r="N14" s="21"/>
    </row>
    <row r="15" spans="1:14" ht="63" outlineLevel="5">
      <c r="A15" s="5" t="s">
        <v>340</v>
      </c>
      <c r="B15" s="26" t="s">
        <v>339</v>
      </c>
      <c r="C15" s="11">
        <f>SUM(D15+E15+F15)</f>
        <v>1110105.26</v>
      </c>
      <c r="D15" s="11"/>
      <c r="E15" s="11">
        <v>1054600</v>
      </c>
      <c r="F15" s="21">
        <v>55505.26</v>
      </c>
      <c r="G15" s="11">
        <f>SUM(H15+I15+J15)</f>
        <v>0</v>
      </c>
      <c r="H15" s="11"/>
      <c r="I15" s="11"/>
      <c r="J15" s="21"/>
      <c r="K15" s="11">
        <f>SUM(L15+M15+N15)</f>
        <v>0</v>
      </c>
      <c r="L15" s="11"/>
      <c r="M15" s="11"/>
      <c r="N15" s="21"/>
    </row>
    <row r="16" spans="1:14" ht="30" customHeight="1" outlineLevel="2">
      <c r="A16" s="6" t="s">
        <v>14</v>
      </c>
      <c r="B16" s="7" t="s">
        <v>15</v>
      </c>
      <c r="C16" s="12">
        <f>SUM(C17)</f>
        <v>95294599.87</v>
      </c>
      <c r="D16" s="12">
        <f aca="true" t="shared" si="3" ref="D16:N16">SUM(D17)</f>
        <v>8632489.95</v>
      </c>
      <c r="E16" s="12">
        <f t="shared" si="3"/>
        <v>62997240.3</v>
      </c>
      <c r="F16" s="12">
        <f t="shared" si="3"/>
        <v>23664869.62</v>
      </c>
      <c r="G16" s="12">
        <f t="shared" si="3"/>
        <v>88734900.23</v>
      </c>
      <c r="H16" s="12">
        <f t="shared" si="3"/>
        <v>8819228.36</v>
      </c>
      <c r="I16" s="12">
        <f t="shared" si="3"/>
        <v>63163944.89</v>
      </c>
      <c r="J16" s="12">
        <f t="shared" si="3"/>
        <v>16751726.98</v>
      </c>
      <c r="K16" s="12">
        <f t="shared" si="3"/>
        <v>79898309.17</v>
      </c>
      <c r="L16" s="12">
        <f t="shared" si="3"/>
        <v>213205.19</v>
      </c>
      <c r="M16" s="12">
        <f t="shared" si="3"/>
        <v>62950739.7</v>
      </c>
      <c r="N16" s="12">
        <f t="shared" si="3"/>
        <v>16734364.28</v>
      </c>
    </row>
    <row r="17" spans="1:14" ht="31.5" outlineLevel="4">
      <c r="A17" s="6" t="s">
        <v>16</v>
      </c>
      <c r="B17" s="7" t="s">
        <v>17</v>
      </c>
      <c r="C17" s="12">
        <f>SUM(C18:C23)</f>
        <v>95294599.87</v>
      </c>
      <c r="D17" s="12">
        <f aca="true" t="shared" si="4" ref="D17:N17">SUM(D18:D23)</f>
        <v>8632489.95</v>
      </c>
      <c r="E17" s="12">
        <f t="shared" si="4"/>
        <v>62997240.3</v>
      </c>
      <c r="F17" s="12">
        <f t="shared" si="4"/>
        <v>23664869.62</v>
      </c>
      <c r="G17" s="12">
        <f t="shared" si="4"/>
        <v>88734900.23</v>
      </c>
      <c r="H17" s="12">
        <f t="shared" si="4"/>
        <v>8819228.36</v>
      </c>
      <c r="I17" s="12">
        <f t="shared" si="4"/>
        <v>63163944.89</v>
      </c>
      <c r="J17" s="12">
        <f t="shared" si="4"/>
        <v>16751726.98</v>
      </c>
      <c r="K17" s="12">
        <f t="shared" si="4"/>
        <v>79898309.17</v>
      </c>
      <c r="L17" s="12">
        <f t="shared" si="4"/>
        <v>213205.19</v>
      </c>
      <c r="M17" s="12">
        <f t="shared" si="4"/>
        <v>62950739.7</v>
      </c>
      <c r="N17" s="12">
        <f t="shared" si="4"/>
        <v>16734364.28</v>
      </c>
    </row>
    <row r="18" spans="1:14" ht="47.25" outlineLevel="5">
      <c r="A18" s="5" t="s">
        <v>18</v>
      </c>
      <c r="B18" s="4" t="s">
        <v>19</v>
      </c>
      <c r="C18" s="11">
        <f aca="true" t="shared" si="5" ref="C18:C23">SUM(D18+E18+F18)</f>
        <v>22962455.77</v>
      </c>
      <c r="D18" s="11"/>
      <c r="E18" s="11"/>
      <c r="F18" s="21">
        <v>22962455.77</v>
      </c>
      <c r="G18" s="11">
        <f aca="true" t="shared" si="6" ref="G18:G23">SUM(H18+I18+J18)</f>
        <v>16748704.22</v>
      </c>
      <c r="H18" s="11"/>
      <c r="I18" s="11"/>
      <c r="J18" s="21">
        <v>16748704.22</v>
      </c>
      <c r="K18" s="11">
        <f aca="true" t="shared" si="7" ref="K18:K23">SUM(L18+M18+N18)</f>
        <v>16733495.11</v>
      </c>
      <c r="L18" s="11"/>
      <c r="M18" s="11"/>
      <c r="N18" s="21">
        <v>16733495.11</v>
      </c>
    </row>
    <row r="19" spans="1:14" ht="47.25" outlineLevel="5">
      <c r="A19" s="5" t="s">
        <v>20</v>
      </c>
      <c r="B19" s="4" t="s">
        <v>21</v>
      </c>
      <c r="C19" s="11">
        <f t="shared" si="5"/>
        <v>660000</v>
      </c>
      <c r="D19" s="11"/>
      <c r="E19" s="11"/>
      <c r="F19" s="21">
        <v>660000</v>
      </c>
      <c r="G19" s="11">
        <f t="shared" si="6"/>
        <v>0</v>
      </c>
      <c r="H19" s="11"/>
      <c r="I19" s="11"/>
      <c r="J19" s="21"/>
      <c r="K19" s="11">
        <f t="shared" si="7"/>
        <v>0</v>
      </c>
      <c r="L19" s="11"/>
      <c r="M19" s="11"/>
      <c r="N19" s="21"/>
    </row>
    <row r="20" spans="1:14" ht="78.75" outlineLevel="5">
      <c r="A20" s="5" t="s">
        <v>333</v>
      </c>
      <c r="B20" s="26" t="s">
        <v>332</v>
      </c>
      <c r="C20" s="11">
        <f t="shared" si="5"/>
        <v>4765320</v>
      </c>
      <c r="D20" s="11">
        <v>4765320</v>
      </c>
      <c r="E20" s="11"/>
      <c r="F20" s="21"/>
      <c r="G20" s="11">
        <f t="shared" si="6"/>
        <v>4843440</v>
      </c>
      <c r="H20" s="11">
        <v>4843440</v>
      </c>
      <c r="I20" s="11"/>
      <c r="J20" s="21"/>
      <c r="K20" s="11">
        <f t="shared" si="7"/>
        <v>0</v>
      </c>
      <c r="L20" s="11"/>
      <c r="M20" s="11"/>
      <c r="N20" s="21"/>
    </row>
    <row r="21" spans="1:14" ht="221.25" customHeight="1" outlineLevel="5">
      <c r="A21" s="5" t="s">
        <v>22</v>
      </c>
      <c r="B21" s="4" t="s">
        <v>23</v>
      </c>
      <c r="C21" s="11">
        <f t="shared" si="5"/>
        <v>61956163</v>
      </c>
      <c r="D21" s="11"/>
      <c r="E21" s="11">
        <v>61956163</v>
      </c>
      <c r="F21" s="21"/>
      <c r="G21" s="11">
        <f t="shared" si="6"/>
        <v>62864692</v>
      </c>
      <c r="H21" s="11"/>
      <c r="I21" s="11">
        <v>62864692</v>
      </c>
      <c r="J21" s="21"/>
      <c r="K21" s="11">
        <f t="shared" si="7"/>
        <v>62864692</v>
      </c>
      <c r="L21" s="11"/>
      <c r="M21" s="11">
        <v>62864692</v>
      </c>
      <c r="N21" s="21"/>
    </row>
    <row r="22" spans="1:14" ht="157.5" outlineLevel="5">
      <c r="A22" s="5" t="s">
        <v>342</v>
      </c>
      <c r="B22" s="26" t="s">
        <v>341</v>
      </c>
      <c r="C22" s="11">
        <f t="shared" si="5"/>
        <v>4161187.42</v>
      </c>
      <c r="D22" s="11">
        <v>3867169.95</v>
      </c>
      <c r="E22" s="11">
        <v>291077.3</v>
      </c>
      <c r="F22" s="21">
        <v>2940.17</v>
      </c>
      <c r="G22" s="11">
        <f t="shared" si="6"/>
        <v>4278064.01</v>
      </c>
      <c r="H22" s="11">
        <v>3975788.36</v>
      </c>
      <c r="I22" s="11">
        <v>299252.89</v>
      </c>
      <c r="J22" s="21">
        <v>3022.76</v>
      </c>
      <c r="K22" s="11">
        <f t="shared" si="7"/>
        <v>300122.06</v>
      </c>
      <c r="L22" s="11">
        <v>213205.19</v>
      </c>
      <c r="M22" s="11">
        <v>86047.7</v>
      </c>
      <c r="N22" s="21">
        <v>869.17</v>
      </c>
    </row>
    <row r="23" spans="1:14" ht="63" outlineLevel="5">
      <c r="A23" s="5" t="s">
        <v>340</v>
      </c>
      <c r="B23" s="26" t="s">
        <v>343</v>
      </c>
      <c r="C23" s="11">
        <f t="shared" si="5"/>
        <v>789473.68</v>
      </c>
      <c r="D23" s="11"/>
      <c r="E23" s="11">
        <v>750000</v>
      </c>
      <c r="F23" s="21">
        <v>39473.68</v>
      </c>
      <c r="G23" s="11">
        <f t="shared" si="6"/>
        <v>0</v>
      </c>
      <c r="H23" s="11"/>
      <c r="I23" s="11"/>
      <c r="J23" s="21"/>
      <c r="K23" s="11">
        <f t="shared" si="7"/>
        <v>0</v>
      </c>
      <c r="L23" s="11"/>
      <c r="M23" s="11"/>
      <c r="N23" s="21"/>
    </row>
    <row r="24" spans="1:14" ht="31.5" outlineLevel="2">
      <c r="A24" s="6" t="s">
        <v>24</v>
      </c>
      <c r="B24" s="7" t="s">
        <v>25</v>
      </c>
      <c r="C24" s="12">
        <f>SUM(C25+C32)</f>
        <v>10969399.559999999</v>
      </c>
      <c r="D24" s="12">
        <f aca="true" t="shared" si="8" ref="D24:N24">SUM(D25+D32)</f>
        <v>203151.63</v>
      </c>
      <c r="E24" s="12">
        <f t="shared" si="8"/>
        <v>2186396.46</v>
      </c>
      <c r="F24" s="12">
        <f t="shared" si="8"/>
        <v>8579851.469999999</v>
      </c>
      <c r="G24" s="12">
        <f t="shared" si="8"/>
        <v>9821771.3</v>
      </c>
      <c r="H24" s="12">
        <f t="shared" si="8"/>
        <v>1215837.54</v>
      </c>
      <c r="I24" s="12">
        <f t="shared" si="8"/>
        <v>12281.76</v>
      </c>
      <c r="J24" s="12">
        <f t="shared" si="8"/>
        <v>8593652</v>
      </c>
      <c r="K24" s="12">
        <f t="shared" si="8"/>
        <v>7962986</v>
      </c>
      <c r="L24" s="12">
        <f t="shared" si="8"/>
        <v>0</v>
      </c>
      <c r="M24" s="12">
        <f t="shared" si="8"/>
        <v>0</v>
      </c>
      <c r="N24" s="12">
        <f t="shared" si="8"/>
        <v>7962986</v>
      </c>
    </row>
    <row r="25" spans="1:14" ht="28.5" customHeight="1" outlineLevel="4">
      <c r="A25" s="6" t="s">
        <v>26</v>
      </c>
      <c r="B25" s="7" t="s">
        <v>27</v>
      </c>
      <c r="C25" s="12">
        <f>SUM(C26:C31)</f>
        <v>10764174.659999998</v>
      </c>
      <c r="D25" s="12">
        <f aca="true" t="shared" si="9" ref="D25:N25">SUM(D26:D31)</f>
        <v>0</v>
      </c>
      <c r="E25" s="12">
        <f t="shared" si="9"/>
        <v>2184344.19</v>
      </c>
      <c r="F25" s="12">
        <f t="shared" si="9"/>
        <v>8579830.469999999</v>
      </c>
      <c r="G25" s="12">
        <f t="shared" si="9"/>
        <v>8593526</v>
      </c>
      <c r="H25" s="12">
        <f t="shared" si="9"/>
        <v>0</v>
      </c>
      <c r="I25" s="12">
        <f t="shared" si="9"/>
        <v>0</v>
      </c>
      <c r="J25" s="12">
        <f t="shared" si="9"/>
        <v>8593526</v>
      </c>
      <c r="K25" s="12">
        <f t="shared" si="9"/>
        <v>7962986</v>
      </c>
      <c r="L25" s="12">
        <f t="shared" si="9"/>
        <v>0</v>
      </c>
      <c r="M25" s="12">
        <f t="shared" si="9"/>
        <v>0</v>
      </c>
      <c r="N25" s="12">
        <f t="shared" si="9"/>
        <v>7962986</v>
      </c>
    </row>
    <row r="26" spans="1:14" ht="47.25" outlineLevel="5">
      <c r="A26" s="5" t="s">
        <v>28</v>
      </c>
      <c r="B26" s="4" t="s">
        <v>29</v>
      </c>
      <c r="C26" s="11">
        <f aca="true" t="shared" si="10" ref="C26:C31">SUM(D26+E26+F26)</f>
        <v>8464865.1</v>
      </c>
      <c r="D26" s="11"/>
      <c r="E26" s="11"/>
      <c r="F26" s="21">
        <v>8464865.1</v>
      </c>
      <c r="G26" s="11">
        <f aca="true" t="shared" si="11" ref="G26:G31">SUM(H26+I26+J26)</f>
        <v>8593526</v>
      </c>
      <c r="H26" s="11"/>
      <c r="I26" s="11"/>
      <c r="J26" s="21">
        <v>8593526</v>
      </c>
      <c r="K26" s="11">
        <f aca="true" t="shared" si="12" ref="K26:K31">SUM(L26+M26+N26)</f>
        <v>7962986</v>
      </c>
      <c r="L26" s="11"/>
      <c r="M26" s="11"/>
      <c r="N26" s="21">
        <v>7962986</v>
      </c>
    </row>
    <row r="27" spans="1:14" ht="111" customHeight="1" outlineLevel="5">
      <c r="A27" s="5" t="s">
        <v>30</v>
      </c>
      <c r="B27" s="26" t="s">
        <v>369</v>
      </c>
      <c r="C27" s="11">
        <f t="shared" si="10"/>
        <v>808558.19</v>
      </c>
      <c r="D27" s="11"/>
      <c r="E27" s="11">
        <v>808558.19</v>
      </c>
      <c r="F27" s="21"/>
      <c r="G27" s="11">
        <f t="shared" si="11"/>
        <v>0</v>
      </c>
      <c r="H27" s="11"/>
      <c r="I27" s="11"/>
      <c r="J27" s="21"/>
      <c r="K27" s="11">
        <f t="shared" si="12"/>
        <v>0</v>
      </c>
      <c r="L27" s="11"/>
      <c r="M27" s="11"/>
      <c r="N27" s="21"/>
    </row>
    <row r="28" spans="1:14" ht="129" customHeight="1" outlineLevel="5">
      <c r="A28" s="5" t="s">
        <v>31</v>
      </c>
      <c r="B28" s="26" t="s">
        <v>370</v>
      </c>
      <c r="C28" s="11">
        <f t="shared" si="10"/>
        <v>888486</v>
      </c>
      <c r="D28" s="11"/>
      <c r="E28" s="11">
        <v>888486</v>
      </c>
      <c r="F28" s="21"/>
      <c r="G28" s="11">
        <f t="shared" si="11"/>
        <v>0</v>
      </c>
      <c r="H28" s="11"/>
      <c r="I28" s="11"/>
      <c r="J28" s="21"/>
      <c r="K28" s="11">
        <f t="shared" si="12"/>
        <v>0</v>
      </c>
      <c r="L28" s="11"/>
      <c r="M28" s="11"/>
      <c r="N28" s="21"/>
    </row>
    <row r="29" spans="1:14" ht="97.5" customHeight="1" outlineLevel="5">
      <c r="A29" s="5" t="s">
        <v>368</v>
      </c>
      <c r="B29" s="4" t="s">
        <v>32</v>
      </c>
      <c r="C29" s="11">
        <f t="shared" si="10"/>
        <v>42556</v>
      </c>
      <c r="D29" s="11"/>
      <c r="E29" s="11"/>
      <c r="F29" s="21">
        <v>42556</v>
      </c>
      <c r="G29" s="11">
        <f t="shared" si="11"/>
        <v>0</v>
      </c>
      <c r="H29" s="11"/>
      <c r="I29" s="11"/>
      <c r="J29" s="21"/>
      <c r="K29" s="11">
        <f t="shared" si="12"/>
        <v>0</v>
      </c>
      <c r="L29" s="11"/>
      <c r="M29" s="11"/>
      <c r="N29" s="21"/>
    </row>
    <row r="30" spans="1:14" ht="110.25" outlineLevel="5">
      <c r="A30" s="5" t="s">
        <v>371</v>
      </c>
      <c r="B30" s="4" t="s">
        <v>33</v>
      </c>
      <c r="C30" s="11">
        <f t="shared" si="10"/>
        <v>46762</v>
      </c>
      <c r="D30" s="11"/>
      <c r="E30" s="11"/>
      <c r="F30" s="21">
        <v>46762</v>
      </c>
      <c r="G30" s="11">
        <f t="shared" si="11"/>
        <v>0</v>
      </c>
      <c r="H30" s="11"/>
      <c r="I30" s="11"/>
      <c r="J30" s="21"/>
      <c r="K30" s="11">
        <f t="shared" si="12"/>
        <v>0</v>
      </c>
      <c r="L30" s="11"/>
      <c r="M30" s="11"/>
      <c r="N30" s="21"/>
    </row>
    <row r="31" spans="1:14" ht="63" outlineLevel="5">
      <c r="A31" s="5" t="s">
        <v>340</v>
      </c>
      <c r="B31" s="26" t="s">
        <v>344</v>
      </c>
      <c r="C31" s="11">
        <f t="shared" si="10"/>
        <v>512947.37</v>
      </c>
      <c r="D31" s="11"/>
      <c r="E31" s="11">
        <v>487300</v>
      </c>
      <c r="F31" s="21">
        <v>25647.37</v>
      </c>
      <c r="G31" s="11">
        <f t="shared" si="11"/>
        <v>0</v>
      </c>
      <c r="H31" s="11"/>
      <c r="I31" s="11"/>
      <c r="J31" s="21"/>
      <c r="K31" s="11">
        <f t="shared" si="12"/>
        <v>0</v>
      </c>
      <c r="L31" s="11"/>
      <c r="M31" s="11"/>
      <c r="N31" s="21"/>
    </row>
    <row r="32" spans="1:14" ht="31.5" outlineLevel="5">
      <c r="A32" s="6" t="s">
        <v>348</v>
      </c>
      <c r="B32" s="34" t="s">
        <v>345</v>
      </c>
      <c r="C32" s="12">
        <f>SUM(C33)</f>
        <v>205224.9</v>
      </c>
      <c r="D32" s="12">
        <f aca="true" t="shared" si="13" ref="D32:N32">SUM(D33)</f>
        <v>203151.63</v>
      </c>
      <c r="E32" s="12">
        <f t="shared" si="13"/>
        <v>2052.27</v>
      </c>
      <c r="F32" s="12">
        <f t="shared" si="13"/>
        <v>21</v>
      </c>
      <c r="G32" s="12">
        <f t="shared" si="13"/>
        <v>1228245.3</v>
      </c>
      <c r="H32" s="12">
        <f t="shared" si="13"/>
        <v>1215837.54</v>
      </c>
      <c r="I32" s="12">
        <f t="shared" si="13"/>
        <v>12281.76</v>
      </c>
      <c r="J32" s="12">
        <f t="shared" si="13"/>
        <v>126</v>
      </c>
      <c r="K32" s="12">
        <f t="shared" si="13"/>
        <v>0</v>
      </c>
      <c r="L32" s="12">
        <f t="shared" si="13"/>
        <v>0</v>
      </c>
      <c r="M32" s="12">
        <f t="shared" si="13"/>
        <v>0</v>
      </c>
      <c r="N32" s="12">
        <f t="shared" si="13"/>
        <v>0</v>
      </c>
    </row>
    <row r="33" spans="1:14" ht="78.75" outlineLevel="5">
      <c r="A33" s="5" t="s">
        <v>347</v>
      </c>
      <c r="B33" s="26" t="s">
        <v>346</v>
      </c>
      <c r="C33" s="11">
        <f>SUM(D33:F33)</f>
        <v>205224.9</v>
      </c>
      <c r="D33" s="11">
        <v>203151.63</v>
      </c>
      <c r="E33" s="11">
        <v>2052.27</v>
      </c>
      <c r="F33" s="21">
        <v>21</v>
      </c>
      <c r="G33" s="11">
        <f>SUM(H33:J33)</f>
        <v>1228245.3</v>
      </c>
      <c r="H33" s="11">
        <v>1215837.54</v>
      </c>
      <c r="I33" s="11">
        <v>12281.76</v>
      </c>
      <c r="J33" s="21">
        <v>126</v>
      </c>
      <c r="K33" s="11">
        <f>SUM(L33:N33)</f>
        <v>0</v>
      </c>
      <c r="L33" s="11"/>
      <c r="M33" s="11"/>
      <c r="N33" s="21"/>
    </row>
    <row r="34" spans="1:14" ht="31.5" outlineLevel="2">
      <c r="A34" s="6" t="s">
        <v>34</v>
      </c>
      <c r="B34" s="7" t="s">
        <v>35</v>
      </c>
      <c r="C34" s="12">
        <f aca="true" t="shared" si="14" ref="C34:N34">SUM(C35)</f>
        <v>1271768</v>
      </c>
      <c r="D34" s="12">
        <f t="shared" si="14"/>
        <v>0</v>
      </c>
      <c r="E34" s="12">
        <f t="shared" si="14"/>
        <v>338520</v>
      </c>
      <c r="F34" s="12">
        <f t="shared" si="14"/>
        <v>933248</v>
      </c>
      <c r="G34" s="12">
        <f t="shared" si="14"/>
        <v>565068</v>
      </c>
      <c r="H34" s="12">
        <f t="shared" si="14"/>
        <v>0</v>
      </c>
      <c r="I34" s="12">
        <f t="shared" si="14"/>
        <v>338520</v>
      </c>
      <c r="J34" s="12">
        <f t="shared" si="14"/>
        <v>226548</v>
      </c>
      <c r="K34" s="12">
        <f t="shared" si="14"/>
        <v>576787.68</v>
      </c>
      <c r="L34" s="12">
        <f t="shared" si="14"/>
        <v>0</v>
      </c>
      <c r="M34" s="12">
        <f t="shared" si="14"/>
        <v>338520</v>
      </c>
      <c r="N34" s="12">
        <f t="shared" si="14"/>
        <v>238267.68</v>
      </c>
    </row>
    <row r="35" spans="1:14" ht="31.5" outlineLevel="4">
      <c r="A35" s="6" t="s">
        <v>36</v>
      </c>
      <c r="B35" s="7" t="s">
        <v>37</v>
      </c>
      <c r="C35" s="12">
        <f aca="true" t="shared" si="15" ref="C35:N35">SUM(C36:C39)</f>
        <v>1271768</v>
      </c>
      <c r="D35" s="12">
        <f t="shared" si="15"/>
        <v>0</v>
      </c>
      <c r="E35" s="12">
        <f t="shared" si="15"/>
        <v>338520</v>
      </c>
      <c r="F35" s="12">
        <f t="shared" si="15"/>
        <v>933248</v>
      </c>
      <c r="G35" s="12">
        <f>SUM(G36:G39)</f>
        <v>565068</v>
      </c>
      <c r="H35" s="12">
        <f t="shared" si="15"/>
        <v>0</v>
      </c>
      <c r="I35" s="12">
        <f t="shared" si="15"/>
        <v>338520</v>
      </c>
      <c r="J35" s="12">
        <f t="shared" si="15"/>
        <v>226548</v>
      </c>
      <c r="K35" s="12">
        <f t="shared" si="15"/>
        <v>576787.68</v>
      </c>
      <c r="L35" s="12">
        <f t="shared" si="15"/>
        <v>0</v>
      </c>
      <c r="M35" s="12">
        <f t="shared" si="15"/>
        <v>338520</v>
      </c>
      <c r="N35" s="12">
        <f t="shared" si="15"/>
        <v>238267.68</v>
      </c>
    </row>
    <row r="36" spans="1:14" ht="47.25" outlineLevel="5">
      <c r="A36" s="5" t="s">
        <v>38</v>
      </c>
      <c r="B36" s="4" t="s">
        <v>39</v>
      </c>
      <c r="C36" s="11">
        <f>SUM(D36+E36+F36)</f>
        <v>655200</v>
      </c>
      <c r="D36" s="11"/>
      <c r="E36" s="11"/>
      <c r="F36" s="21">
        <v>655200</v>
      </c>
      <c r="G36" s="11">
        <f>SUM(H36+I36+J36)</f>
        <v>0</v>
      </c>
      <c r="H36" s="11"/>
      <c r="I36" s="11"/>
      <c r="J36" s="21"/>
      <c r="K36" s="11">
        <f>SUM(L36+M36+N36)</f>
        <v>0</v>
      </c>
      <c r="L36" s="11"/>
      <c r="M36" s="11"/>
      <c r="N36" s="21"/>
    </row>
    <row r="37" spans="1:14" ht="15.75" outlineLevel="5">
      <c r="A37" s="5" t="s">
        <v>373</v>
      </c>
      <c r="B37" s="26" t="s">
        <v>372</v>
      </c>
      <c r="C37" s="11">
        <f>SUM(D37+E37+F37)</f>
        <v>51500</v>
      </c>
      <c r="D37" s="11"/>
      <c r="E37" s="11"/>
      <c r="F37" s="21">
        <v>51500</v>
      </c>
      <c r="G37" s="11">
        <f>SUM(H37+I37+J37)</f>
        <v>0</v>
      </c>
      <c r="H37" s="11"/>
      <c r="I37" s="11"/>
      <c r="J37" s="21"/>
      <c r="K37" s="11">
        <f>SUM(L37+M37+N37)</f>
        <v>11719.68</v>
      </c>
      <c r="L37" s="11"/>
      <c r="M37" s="11"/>
      <c r="N37" s="21">
        <v>11719.68</v>
      </c>
    </row>
    <row r="38" spans="1:14" ht="64.5" customHeight="1" outlineLevel="5">
      <c r="A38" s="5" t="s">
        <v>40</v>
      </c>
      <c r="B38" s="4" t="s">
        <v>41</v>
      </c>
      <c r="C38" s="11">
        <f>SUM(D38+E38+F38)</f>
        <v>26040</v>
      </c>
      <c r="D38" s="11"/>
      <c r="E38" s="11">
        <v>26040</v>
      </c>
      <c r="F38" s="21"/>
      <c r="G38" s="11">
        <f>SUM(H38+I38+J38)</f>
        <v>26040</v>
      </c>
      <c r="H38" s="11"/>
      <c r="I38" s="11">
        <v>26040</v>
      </c>
      <c r="J38" s="21"/>
      <c r="K38" s="11">
        <f>SUM(L38+M38+N38)</f>
        <v>26040</v>
      </c>
      <c r="L38" s="11"/>
      <c r="M38" s="11">
        <v>26040</v>
      </c>
      <c r="N38" s="21"/>
    </row>
    <row r="39" spans="1:14" ht="63" outlineLevel="5">
      <c r="A39" s="5" t="s">
        <v>42</v>
      </c>
      <c r="B39" s="4" t="s">
        <v>43</v>
      </c>
      <c r="C39" s="11">
        <f>SUM(D39+E39+F39)</f>
        <v>539028</v>
      </c>
      <c r="D39" s="11"/>
      <c r="E39" s="11">
        <v>312480</v>
      </c>
      <c r="F39" s="21">
        <v>226548</v>
      </c>
      <c r="G39" s="11">
        <f>SUM(H39+I39+J39)</f>
        <v>539028</v>
      </c>
      <c r="H39" s="11"/>
      <c r="I39" s="11">
        <v>312480</v>
      </c>
      <c r="J39" s="21">
        <v>226548</v>
      </c>
      <c r="K39" s="11">
        <f>SUM(L39+M39+N39)</f>
        <v>539028</v>
      </c>
      <c r="L39" s="11"/>
      <c r="M39" s="11">
        <v>312480</v>
      </c>
      <c r="N39" s="21">
        <v>226548</v>
      </c>
    </row>
    <row r="40" spans="1:14" ht="78.75" outlineLevel="2">
      <c r="A40" s="6" t="s">
        <v>44</v>
      </c>
      <c r="B40" s="7" t="s">
        <v>45</v>
      </c>
      <c r="C40" s="12">
        <f aca="true" t="shared" si="16" ref="C40:N40">SUM(C41)</f>
        <v>661893.52</v>
      </c>
      <c r="D40" s="12">
        <f t="shared" si="16"/>
        <v>0</v>
      </c>
      <c r="E40" s="12">
        <f t="shared" si="16"/>
        <v>0</v>
      </c>
      <c r="F40" s="12">
        <f t="shared" si="16"/>
        <v>661893.52</v>
      </c>
      <c r="G40" s="12">
        <f t="shared" si="16"/>
        <v>0</v>
      </c>
      <c r="H40" s="12">
        <f t="shared" si="16"/>
        <v>0</v>
      </c>
      <c r="I40" s="12">
        <f t="shared" si="16"/>
        <v>0</v>
      </c>
      <c r="J40" s="12">
        <f t="shared" si="16"/>
        <v>0</v>
      </c>
      <c r="K40" s="12">
        <f t="shared" si="16"/>
        <v>200000</v>
      </c>
      <c r="L40" s="12">
        <f t="shared" si="16"/>
        <v>0</v>
      </c>
      <c r="M40" s="12">
        <f t="shared" si="16"/>
        <v>0</v>
      </c>
      <c r="N40" s="12">
        <f t="shared" si="16"/>
        <v>200000</v>
      </c>
    </row>
    <row r="41" spans="1:14" ht="63" outlineLevel="4">
      <c r="A41" s="6" t="s">
        <v>46</v>
      </c>
      <c r="B41" s="7" t="s">
        <v>47</v>
      </c>
      <c r="C41" s="12">
        <f aca="true" t="shared" si="17" ref="C41:N41">SUM(C42:C43)</f>
        <v>661893.52</v>
      </c>
      <c r="D41" s="12">
        <f t="shared" si="17"/>
        <v>0</v>
      </c>
      <c r="E41" s="12">
        <f t="shared" si="17"/>
        <v>0</v>
      </c>
      <c r="F41" s="12">
        <f t="shared" si="17"/>
        <v>661893.52</v>
      </c>
      <c r="G41" s="12">
        <f t="shared" si="17"/>
        <v>0</v>
      </c>
      <c r="H41" s="12">
        <f t="shared" si="17"/>
        <v>0</v>
      </c>
      <c r="I41" s="12">
        <f t="shared" si="17"/>
        <v>0</v>
      </c>
      <c r="J41" s="12">
        <f t="shared" si="17"/>
        <v>0</v>
      </c>
      <c r="K41" s="12">
        <f t="shared" si="17"/>
        <v>200000</v>
      </c>
      <c r="L41" s="12">
        <f t="shared" si="17"/>
        <v>0</v>
      </c>
      <c r="M41" s="12">
        <f t="shared" si="17"/>
        <v>0</v>
      </c>
      <c r="N41" s="12">
        <f t="shared" si="17"/>
        <v>200000</v>
      </c>
    </row>
    <row r="42" spans="1:14" ht="47.25" outlineLevel="5">
      <c r="A42" s="5" t="s">
        <v>48</v>
      </c>
      <c r="B42" s="4" t="s">
        <v>49</v>
      </c>
      <c r="C42" s="11">
        <f>SUM(D42+E42+F42)</f>
        <v>535967</v>
      </c>
      <c r="D42" s="11"/>
      <c r="E42" s="11"/>
      <c r="F42" s="21">
        <v>535967</v>
      </c>
      <c r="G42" s="11">
        <f>SUM(H42+I42+J42)</f>
        <v>0</v>
      </c>
      <c r="H42" s="11"/>
      <c r="I42" s="11"/>
      <c r="J42" s="21"/>
      <c r="K42" s="11">
        <f>SUM(L42+M42+N42)</f>
        <v>100000</v>
      </c>
      <c r="L42" s="11"/>
      <c r="M42" s="11"/>
      <c r="N42" s="21">
        <v>100000</v>
      </c>
    </row>
    <row r="43" spans="1:14" ht="47.25" outlineLevel="5">
      <c r="A43" s="5" t="s">
        <v>50</v>
      </c>
      <c r="B43" s="4" t="s">
        <v>51</v>
      </c>
      <c r="C43" s="11">
        <f>SUM(D43+E43+F43)</f>
        <v>125926.52</v>
      </c>
      <c r="D43" s="11"/>
      <c r="E43" s="11"/>
      <c r="F43" s="21">
        <v>125926.52</v>
      </c>
      <c r="G43" s="11">
        <f>SUM(H43+I43+J43)</f>
        <v>0</v>
      </c>
      <c r="H43" s="11"/>
      <c r="I43" s="11"/>
      <c r="J43" s="21"/>
      <c r="K43" s="11">
        <f>SUM(L43+M43+N43)</f>
        <v>100000</v>
      </c>
      <c r="L43" s="11"/>
      <c r="M43" s="11"/>
      <c r="N43" s="21">
        <v>100000</v>
      </c>
    </row>
    <row r="44" spans="1:14" ht="63" outlineLevel="5">
      <c r="A44" s="32" t="s">
        <v>349</v>
      </c>
      <c r="B44" s="35" t="s">
        <v>52</v>
      </c>
      <c r="C44" s="12">
        <f>SUM(C45)</f>
        <v>62937.75</v>
      </c>
      <c r="D44" s="12">
        <f aca="true" t="shared" si="18" ref="D44:N44">SUM(D45)</f>
        <v>0</v>
      </c>
      <c r="E44" s="12">
        <f t="shared" si="18"/>
        <v>0</v>
      </c>
      <c r="F44" s="12">
        <f t="shared" si="18"/>
        <v>62937.75</v>
      </c>
      <c r="G44" s="12">
        <f t="shared" si="18"/>
        <v>0</v>
      </c>
      <c r="H44" s="12">
        <f t="shared" si="18"/>
        <v>0</v>
      </c>
      <c r="I44" s="12">
        <f t="shared" si="18"/>
        <v>0</v>
      </c>
      <c r="J44" s="12">
        <f t="shared" si="18"/>
        <v>0</v>
      </c>
      <c r="K44" s="12">
        <f t="shared" si="18"/>
        <v>0</v>
      </c>
      <c r="L44" s="12">
        <f t="shared" si="18"/>
        <v>0</v>
      </c>
      <c r="M44" s="12">
        <f t="shared" si="18"/>
        <v>0</v>
      </c>
      <c r="N44" s="12">
        <f t="shared" si="18"/>
        <v>0</v>
      </c>
    </row>
    <row r="45" spans="1:14" ht="63" outlineLevel="5">
      <c r="A45" s="32" t="s">
        <v>350</v>
      </c>
      <c r="B45" s="35" t="s">
        <v>53</v>
      </c>
      <c r="C45" s="12">
        <f>SUM(C46)</f>
        <v>62937.75</v>
      </c>
      <c r="D45" s="12">
        <f aca="true" t="shared" si="19" ref="D45:N45">SUM(D46)</f>
        <v>0</v>
      </c>
      <c r="E45" s="12">
        <f t="shared" si="19"/>
        <v>0</v>
      </c>
      <c r="F45" s="12">
        <f t="shared" si="19"/>
        <v>62937.75</v>
      </c>
      <c r="G45" s="12">
        <f t="shared" si="19"/>
        <v>0</v>
      </c>
      <c r="H45" s="12">
        <f t="shared" si="19"/>
        <v>0</v>
      </c>
      <c r="I45" s="12">
        <f t="shared" si="19"/>
        <v>0</v>
      </c>
      <c r="J45" s="12">
        <f t="shared" si="19"/>
        <v>0</v>
      </c>
      <c r="K45" s="12">
        <f t="shared" si="19"/>
        <v>0</v>
      </c>
      <c r="L45" s="12">
        <f t="shared" si="19"/>
        <v>0</v>
      </c>
      <c r="M45" s="12">
        <f t="shared" si="19"/>
        <v>0</v>
      </c>
      <c r="N45" s="12">
        <f t="shared" si="19"/>
        <v>0</v>
      </c>
    </row>
    <row r="46" spans="1:14" ht="31.5" outlineLevel="5">
      <c r="A46" s="33" t="s">
        <v>351</v>
      </c>
      <c r="B46" s="36" t="s">
        <v>54</v>
      </c>
      <c r="C46" s="11">
        <f>SUM(D46:F46)</f>
        <v>62937.75</v>
      </c>
      <c r="D46" s="11"/>
      <c r="E46" s="11"/>
      <c r="F46" s="21">
        <v>62937.75</v>
      </c>
      <c r="G46" s="11">
        <f>SUM(H46:J46)</f>
        <v>0</v>
      </c>
      <c r="H46" s="11"/>
      <c r="I46" s="11"/>
      <c r="J46" s="21"/>
      <c r="K46" s="11">
        <f>SUM(L46:N46)</f>
        <v>0</v>
      </c>
      <c r="L46" s="11"/>
      <c r="M46" s="11"/>
      <c r="N46" s="21"/>
    </row>
    <row r="47" spans="1:14" ht="63" outlineLevel="2">
      <c r="A47" s="6" t="s">
        <v>55</v>
      </c>
      <c r="B47" s="7" t="s">
        <v>56</v>
      </c>
      <c r="C47" s="12">
        <f aca="true" t="shared" si="20" ref="C47:N47">SUM(C48)</f>
        <v>8641596</v>
      </c>
      <c r="D47" s="12">
        <f t="shared" si="20"/>
        <v>0</v>
      </c>
      <c r="E47" s="12">
        <f t="shared" si="20"/>
        <v>0</v>
      </c>
      <c r="F47" s="12">
        <f t="shared" si="20"/>
        <v>8641596</v>
      </c>
      <c r="G47" s="12">
        <f t="shared" si="20"/>
        <v>8462595.67</v>
      </c>
      <c r="H47" s="12">
        <f t="shared" si="20"/>
        <v>0</v>
      </c>
      <c r="I47" s="12">
        <f t="shared" si="20"/>
        <v>0</v>
      </c>
      <c r="J47" s="12">
        <f t="shared" si="20"/>
        <v>8462595.67</v>
      </c>
      <c r="K47" s="12">
        <f t="shared" si="20"/>
        <v>8291596</v>
      </c>
      <c r="L47" s="12">
        <f t="shared" si="20"/>
        <v>0</v>
      </c>
      <c r="M47" s="12">
        <f t="shared" si="20"/>
        <v>0</v>
      </c>
      <c r="N47" s="12">
        <f t="shared" si="20"/>
        <v>8291596</v>
      </c>
    </row>
    <row r="48" spans="1:14" ht="78.75" outlineLevel="4">
      <c r="A48" s="6" t="s">
        <v>57</v>
      </c>
      <c r="B48" s="7" t="s">
        <v>58</v>
      </c>
      <c r="C48" s="12">
        <f aca="true" t="shared" si="21" ref="C48:N48">SUM(C49:C50)</f>
        <v>8641596</v>
      </c>
      <c r="D48" s="12">
        <f t="shared" si="21"/>
        <v>0</v>
      </c>
      <c r="E48" s="12">
        <f t="shared" si="21"/>
        <v>0</v>
      </c>
      <c r="F48" s="12">
        <f t="shared" si="21"/>
        <v>8641596</v>
      </c>
      <c r="G48" s="12">
        <f t="shared" si="21"/>
        <v>8462595.67</v>
      </c>
      <c r="H48" s="12">
        <f t="shared" si="21"/>
        <v>0</v>
      </c>
      <c r="I48" s="12">
        <f t="shared" si="21"/>
        <v>0</v>
      </c>
      <c r="J48" s="12">
        <f t="shared" si="21"/>
        <v>8462595.67</v>
      </c>
      <c r="K48" s="12">
        <f t="shared" si="21"/>
        <v>8291596</v>
      </c>
      <c r="L48" s="12">
        <f t="shared" si="21"/>
        <v>0</v>
      </c>
      <c r="M48" s="12">
        <f t="shared" si="21"/>
        <v>0</v>
      </c>
      <c r="N48" s="12">
        <f t="shared" si="21"/>
        <v>8291596</v>
      </c>
    </row>
    <row r="49" spans="1:14" ht="47.25" outlineLevel="5">
      <c r="A49" s="5" t="s">
        <v>59</v>
      </c>
      <c r="B49" s="4" t="s">
        <v>60</v>
      </c>
      <c r="C49" s="11">
        <f>SUM(D49+E49+F49)</f>
        <v>2348730</v>
      </c>
      <c r="D49" s="11"/>
      <c r="E49" s="11"/>
      <c r="F49" s="21">
        <v>2348730</v>
      </c>
      <c r="G49" s="11">
        <f>SUM(H49+I49+J49)</f>
        <v>2348730</v>
      </c>
      <c r="H49" s="11"/>
      <c r="I49" s="11"/>
      <c r="J49" s="21">
        <v>2348730</v>
      </c>
      <c r="K49" s="11">
        <f>SUM(L49+M49+N49)</f>
        <v>2348730</v>
      </c>
      <c r="L49" s="11"/>
      <c r="M49" s="11"/>
      <c r="N49" s="21">
        <v>2348730</v>
      </c>
    </row>
    <row r="50" spans="1:14" ht="63" outlineLevel="5">
      <c r="A50" s="5" t="s">
        <v>61</v>
      </c>
      <c r="B50" s="4" t="s">
        <v>62</v>
      </c>
      <c r="C50" s="11">
        <f>SUM(D50+E50+F50)</f>
        <v>6292866</v>
      </c>
      <c r="D50" s="11"/>
      <c r="E50" s="11"/>
      <c r="F50" s="21">
        <v>6292866</v>
      </c>
      <c r="G50" s="11">
        <f>SUM(H50+I50+J50)</f>
        <v>6113865.67</v>
      </c>
      <c r="H50" s="11"/>
      <c r="I50" s="11"/>
      <c r="J50" s="21">
        <v>6113865.67</v>
      </c>
      <c r="K50" s="11">
        <f>SUM(L50+M50+N50)</f>
        <v>5942866</v>
      </c>
      <c r="L50" s="11"/>
      <c r="M50" s="11"/>
      <c r="N50" s="21">
        <v>5942866</v>
      </c>
    </row>
    <row r="51" spans="1:14" ht="63" customHeight="1" outlineLevel="2">
      <c r="A51" s="6" t="s">
        <v>63</v>
      </c>
      <c r="B51" s="7" t="s">
        <v>64</v>
      </c>
      <c r="C51" s="12">
        <f aca="true" t="shared" si="22" ref="C51:N52">SUM(C52)</f>
        <v>1260000</v>
      </c>
      <c r="D51" s="12">
        <f t="shared" si="22"/>
        <v>0</v>
      </c>
      <c r="E51" s="12">
        <f t="shared" si="22"/>
        <v>0</v>
      </c>
      <c r="F51" s="12">
        <f t="shared" si="22"/>
        <v>1260000</v>
      </c>
      <c r="G51" s="12">
        <f t="shared" si="22"/>
        <v>0</v>
      </c>
      <c r="H51" s="12">
        <f t="shared" si="22"/>
        <v>0</v>
      </c>
      <c r="I51" s="12">
        <f t="shared" si="22"/>
        <v>0</v>
      </c>
      <c r="J51" s="12">
        <f t="shared" si="22"/>
        <v>0</v>
      </c>
      <c r="K51" s="12">
        <f t="shared" si="22"/>
        <v>0</v>
      </c>
      <c r="L51" s="12">
        <f t="shared" si="22"/>
        <v>0</v>
      </c>
      <c r="M51" s="12">
        <f t="shared" si="22"/>
        <v>0</v>
      </c>
      <c r="N51" s="12">
        <f t="shared" si="22"/>
        <v>0</v>
      </c>
    </row>
    <row r="52" spans="1:14" ht="48" customHeight="1" outlineLevel="4">
      <c r="A52" s="6" t="s">
        <v>65</v>
      </c>
      <c r="B52" s="7" t="s">
        <v>66</v>
      </c>
      <c r="C52" s="12">
        <f t="shared" si="22"/>
        <v>1260000</v>
      </c>
      <c r="D52" s="12">
        <f t="shared" si="22"/>
        <v>0</v>
      </c>
      <c r="E52" s="12">
        <f t="shared" si="22"/>
        <v>0</v>
      </c>
      <c r="F52" s="12">
        <f t="shared" si="22"/>
        <v>1260000</v>
      </c>
      <c r="G52" s="12">
        <f t="shared" si="22"/>
        <v>0</v>
      </c>
      <c r="H52" s="12">
        <f t="shared" si="22"/>
        <v>0</v>
      </c>
      <c r="I52" s="12">
        <f t="shared" si="22"/>
        <v>0</v>
      </c>
      <c r="J52" s="12">
        <f t="shared" si="22"/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</row>
    <row r="53" spans="1:14" ht="19.5" customHeight="1" outlineLevel="5">
      <c r="A53" s="5" t="s">
        <v>67</v>
      </c>
      <c r="B53" s="4" t="s">
        <v>68</v>
      </c>
      <c r="C53" s="11">
        <f>SUM(D53+E53+F53)</f>
        <v>1260000</v>
      </c>
      <c r="D53" s="11"/>
      <c r="E53" s="11"/>
      <c r="F53" s="21">
        <v>1260000</v>
      </c>
      <c r="G53" s="11">
        <f>SUM(H53+I53+J53)</f>
        <v>0</v>
      </c>
      <c r="H53" s="11"/>
      <c r="I53" s="11"/>
      <c r="J53" s="21"/>
      <c r="K53" s="11">
        <f>SUM(L53+M53+N53)</f>
        <v>0</v>
      </c>
      <c r="L53" s="11"/>
      <c r="M53" s="11"/>
      <c r="N53" s="21"/>
    </row>
    <row r="54" spans="1:14" ht="111.75" customHeight="1" outlineLevel="1">
      <c r="A54" s="6" t="s">
        <v>69</v>
      </c>
      <c r="B54" s="7" t="s">
        <v>70</v>
      </c>
      <c r="C54" s="12" t="e">
        <f>SUM(C55+C59+C63+C68+#REF!)</f>
        <v>#REF!</v>
      </c>
      <c r="D54" s="12" t="e">
        <f>SUM(D55+D59+D63+D68+#REF!)</f>
        <v>#REF!</v>
      </c>
      <c r="E54" s="12" t="e">
        <f>SUM(E55+E59+E63+E68+#REF!)</f>
        <v>#REF!</v>
      </c>
      <c r="F54" s="12" t="e">
        <f>SUM(F55+F59+F63+F68+#REF!)</f>
        <v>#REF!</v>
      </c>
      <c r="G54" s="12" t="e">
        <f>SUM(G55+G59+G63+G68+#REF!)</f>
        <v>#REF!</v>
      </c>
      <c r="H54" s="12" t="e">
        <f>SUM(H55+H59+H63+H68+#REF!)</f>
        <v>#REF!</v>
      </c>
      <c r="I54" s="12" t="e">
        <f>SUM(I55+I59+I63+I68+#REF!)</f>
        <v>#REF!</v>
      </c>
      <c r="J54" s="12" t="e">
        <f>SUM(J55+J59+J63+J68+#REF!)</f>
        <v>#REF!</v>
      </c>
      <c r="K54" s="12" t="e">
        <f>SUM(K55+K59+K63+K68+#REF!)</f>
        <v>#REF!</v>
      </c>
      <c r="L54" s="12" t="e">
        <f>SUM(L55+L59+L63+L68+#REF!)</f>
        <v>#REF!</v>
      </c>
      <c r="M54" s="12" t="e">
        <f>SUM(M55+M59+M63+M68+#REF!)</f>
        <v>#REF!</v>
      </c>
      <c r="N54" s="12" t="e">
        <f>SUM(N55+N59+N63+N68+#REF!)</f>
        <v>#REF!</v>
      </c>
    </row>
    <row r="55" spans="1:14" ht="31.5" outlineLevel="2">
      <c r="A55" s="6" t="s">
        <v>71</v>
      </c>
      <c r="B55" s="7" t="s">
        <v>72</v>
      </c>
      <c r="C55" s="12">
        <f aca="true" t="shared" si="23" ref="C55:N55">SUM(C56)</f>
        <v>100000</v>
      </c>
      <c r="D55" s="12">
        <f t="shared" si="23"/>
        <v>0</v>
      </c>
      <c r="E55" s="12">
        <f t="shared" si="23"/>
        <v>0</v>
      </c>
      <c r="F55" s="12">
        <f t="shared" si="23"/>
        <v>100000</v>
      </c>
      <c r="G55" s="12">
        <f t="shared" si="23"/>
        <v>0</v>
      </c>
      <c r="H55" s="12">
        <f t="shared" si="23"/>
        <v>0</v>
      </c>
      <c r="I55" s="12">
        <f t="shared" si="23"/>
        <v>0</v>
      </c>
      <c r="J55" s="12">
        <f t="shared" si="23"/>
        <v>0</v>
      </c>
      <c r="K55" s="12">
        <f t="shared" si="23"/>
        <v>0</v>
      </c>
      <c r="L55" s="12">
        <f t="shared" si="23"/>
        <v>0</v>
      </c>
      <c r="M55" s="12">
        <f t="shared" si="23"/>
        <v>0</v>
      </c>
      <c r="N55" s="12">
        <f t="shared" si="23"/>
        <v>0</v>
      </c>
    </row>
    <row r="56" spans="1:14" ht="47.25" outlineLevel="4">
      <c r="A56" s="6" t="s">
        <v>73</v>
      </c>
      <c r="B56" s="7" t="s">
        <v>74</v>
      </c>
      <c r="C56" s="12">
        <f aca="true" t="shared" si="24" ref="C56:N56">SUM(C57:C58)</f>
        <v>100000</v>
      </c>
      <c r="D56" s="12">
        <f t="shared" si="24"/>
        <v>0</v>
      </c>
      <c r="E56" s="12">
        <f t="shared" si="24"/>
        <v>0</v>
      </c>
      <c r="F56" s="12">
        <f t="shared" si="24"/>
        <v>100000</v>
      </c>
      <c r="G56" s="12">
        <f t="shared" si="24"/>
        <v>0</v>
      </c>
      <c r="H56" s="12">
        <f t="shared" si="24"/>
        <v>0</v>
      </c>
      <c r="I56" s="12">
        <f t="shared" si="24"/>
        <v>0</v>
      </c>
      <c r="J56" s="12">
        <f t="shared" si="24"/>
        <v>0</v>
      </c>
      <c r="K56" s="12">
        <f t="shared" si="24"/>
        <v>0</v>
      </c>
      <c r="L56" s="12">
        <f t="shared" si="24"/>
        <v>0</v>
      </c>
      <c r="M56" s="12">
        <f t="shared" si="24"/>
        <v>0</v>
      </c>
      <c r="N56" s="12">
        <f t="shared" si="24"/>
        <v>0</v>
      </c>
    </row>
    <row r="57" spans="1:14" ht="94.5" outlineLevel="5">
      <c r="A57" s="5" t="s">
        <v>75</v>
      </c>
      <c r="B57" s="4" t="s">
        <v>76</v>
      </c>
      <c r="C57" s="11">
        <f>SUM(D57+E57+F57)</f>
        <v>80000</v>
      </c>
      <c r="D57" s="11"/>
      <c r="E57" s="11"/>
      <c r="F57" s="9">
        <v>80000</v>
      </c>
      <c r="G57" s="11">
        <f>SUM(H57+I57+J57)</f>
        <v>0</v>
      </c>
      <c r="H57" s="11"/>
      <c r="I57" s="11"/>
      <c r="J57" s="21"/>
      <c r="K57" s="11">
        <f>SUM(L57+M57+N57)</f>
        <v>0</v>
      </c>
      <c r="L57" s="11"/>
      <c r="M57" s="11"/>
      <c r="N57" s="21"/>
    </row>
    <row r="58" spans="1:14" ht="48" customHeight="1" outlineLevel="5">
      <c r="A58" s="5" t="s">
        <v>77</v>
      </c>
      <c r="B58" s="4" t="s">
        <v>330</v>
      </c>
      <c r="C58" s="11">
        <f>SUM(D58+E58+F58)</f>
        <v>20000</v>
      </c>
      <c r="D58" s="11"/>
      <c r="E58" s="11"/>
      <c r="F58" s="9">
        <v>20000</v>
      </c>
      <c r="G58" s="11">
        <f>SUM(H58+I58+J58)</f>
        <v>0</v>
      </c>
      <c r="H58" s="11"/>
      <c r="I58" s="11"/>
      <c r="J58" s="21"/>
      <c r="K58" s="11">
        <f>SUM(L58+M58+N58)</f>
        <v>0</v>
      </c>
      <c r="L58" s="11"/>
      <c r="M58" s="11"/>
      <c r="N58" s="21"/>
    </row>
    <row r="59" spans="1:14" ht="47.25" outlineLevel="2">
      <c r="A59" s="6" t="s">
        <v>78</v>
      </c>
      <c r="B59" s="7" t="s">
        <v>79</v>
      </c>
      <c r="C59" s="12">
        <f aca="true" t="shared" si="25" ref="C59:N59">SUM(C60)</f>
        <v>260000</v>
      </c>
      <c r="D59" s="12">
        <f t="shared" si="25"/>
        <v>0</v>
      </c>
      <c r="E59" s="12">
        <f t="shared" si="25"/>
        <v>0</v>
      </c>
      <c r="F59" s="12">
        <f t="shared" si="25"/>
        <v>260000</v>
      </c>
      <c r="G59" s="12">
        <f t="shared" si="25"/>
        <v>0</v>
      </c>
      <c r="H59" s="12">
        <f t="shared" si="25"/>
        <v>0</v>
      </c>
      <c r="I59" s="12">
        <f t="shared" si="25"/>
        <v>0</v>
      </c>
      <c r="J59" s="12">
        <f t="shared" si="25"/>
        <v>0</v>
      </c>
      <c r="K59" s="12">
        <f t="shared" si="25"/>
        <v>0</v>
      </c>
      <c r="L59" s="12">
        <f t="shared" si="25"/>
        <v>0</v>
      </c>
      <c r="M59" s="12">
        <f t="shared" si="25"/>
        <v>0</v>
      </c>
      <c r="N59" s="12">
        <f t="shared" si="25"/>
        <v>0</v>
      </c>
    </row>
    <row r="60" spans="1:14" ht="47.25" outlineLevel="4">
      <c r="A60" s="6" t="s">
        <v>80</v>
      </c>
      <c r="B60" s="7" t="s">
        <v>81</v>
      </c>
      <c r="C60" s="12">
        <f aca="true" t="shared" si="26" ref="C60:N60">SUM(C61:C62)</f>
        <v>260000</v>
      </c>
      <c r="D60" s="12">
        <f t="shared" si="26"/>
        <v>0</v>
      </c>
      <c r="E60" s="12">
        <f t="shared" si="26"/>
        <v>0</v>
      </c>
      <c r="F60" s="12">
        <f t="shared" si="26"/>
        <v>260000</v>
      </c>
      <c r="G60" s="12">
        <f t="shared" si="26"/>
        <v>0</v>
      </c>
      <c r="H60" s="12">
        <f t="shared" si="26"/>
        <v>0</v>
      </c>
      <c r="I60" s="12">
        <f t="shared" si="26"/>
        <v>0</v>
      </c>
      <c r="J60" s="12">
        <f t="shared" si="26"/>
        <v>0</v>
      </c>
      <c r="K60" s="12">
        <f t="shared" si="26"/>
        <v>0</v>
      </c>
      <c r="L60" s="12">
        <f t="shared" si="26"/>
        <v>0</v>
      </c>
      <c r="M60" s="12">
        <f t="shared" si="26"/>
        <v>0</v>
      </c>
      <c r="N60" s="12">
        <f t="shared" si="26"/>
        <v>0</v>
      </c>
    </row>
    <row r="61" spans="1:14" ht="111.75" customHeight="1" outlineLevel="5">
      <c r="A61" s="5" t="s">
        <v>82</v>
      </c>
      <c r="B61" s="4" t="s">
        <v>83</v>
      </c>
      <c r="C61" s="11">
        <f>SUM(D61+E61+F61)</f>
        <v>80000</v>
      </c>
      <c r="D61" s="11"/>
      <c r="E61" s="11"/>
      <c r="F61" s="9">
        <v>80000</v>
      </c>
      <c r="G61" s="11">
        <f>SUM(H61+I61+J61)</f>
        <v>0</v>
      </c>
      <c r="H61" s="11"/>
      <c r="I61" s="11"/>
      <c r="J61" s="21"/>
      <c r="K61" s="11">
        <f>SUM(L61+M61+N61)</f>
        <v>0</v>
      </c>
      <c r="L61" s="11"/>
      <c r="M61" s="11"/>
      <c r="N61" s="21"/>
    </row>
    <row r="62" spans="1:14" ht="129.75" customHeight="1" outlineLevel="5">
      <c r="A62" s="5" t="s">
        <v>84</v>
      </c>
      <c r="B62" s="4" t="s">
        <v>85</v>
      </c>
      <c r="C62" s="11">
        <f>SUM(D62+E62+F62)</f>
        <v>180000</v>
      </c>
      <c r="D62" s="11"/>
      <c r="E62" s="11"/>
      <c r="F62" s="9">
        <v>180000</v>
      </c>
      <c r="G62" s="11">
        <f>SUM(H62+I62+J62)</f>
        <v>0</v>
      </c>
      <c r="H62" s="11"/>
      <c r="I62" s="11"/>
      <c r="J62" s="21"/>
      <c r="K62" s="11">
        <f>SUM(L62+M62+N62)</f>
        <v>0</v>
      </c>
      <c r="L62" s="11"/>
      <c r="M62" s="11"/>
      <c r="N62" s="21"/>
    </row>
    <row r="63" spans="1:14" ht="30.75" customHeight="1" outlineLevel="2">
      <c r="A63" s="6" t="s">
        <v>86</v>
      </c>
      <c r="B63" s="7" t="s">
        <v>87</v>
      </c>
      <c r="C63" s="12">
        <f aca="true" t="shared" si="27" ref="C63:N63">SUM(C64)</f>
        <v>0</v>
      </c>
      <c r="D63" s="12">
        <f t="shared" si="27"/>
        <v>0</v>
      </c>
      <c r="E63" s="12">
        <f t="shared" si="27"/>
        <v>0</v>
      </c>
      <c r="F63" s="12">
        <f t="shared" si="27"/>
        <v>0</v>
      </c>
      <c r="G63" s="12">
        <f t="shared" si="27"/>
        <v>0</v>
      </c>
      <c r="H63" s="12">
        <f t="shared" si="27"/>
        <v>0</v>
      </c>
      <c r="I63" s="12">
        <f t="shared" si="27"/>
        <v>0</v>
      </c>
      <c r="J63" s="12">
        <f t="shared" si="27"/>
        <v>0</v>
      </c>
      <c r="K63" s="12">
        <f t="shared" si="27"/>
        <v>0</v>
      </c>
      <c r="L63" s="12">
        <f t="shared" si="27"/>
        <v>0</v>
      </c>
      <c r="M63" s="12">
        <f t="shared" si="27"/>
        <v>0</v>
      </c>
      <c r="N63" s="12">
        <f t="shared" si="27"/>
        <v>0</v>
      </c>
    </row>
    <row r="64" spans="1:14" ht="63" outlineLevel="4">
      <c r="A64" s="6" t="s">
        <v>88</v>
      </c>
      <c r="B64" s="7" t="s">
        <v>89</v>
      </c>
      <c r="C64" s="12">
        <f>SUM(C65:C67)</f>
        <v>0</v>
      </c>
      <c r="D64" s="12">
        <f aca="true" t="shared" si="28" ref="D64:N64">SUM(D65:D67)</f>
        <v>0</v>
      </c>
      <c r="E64" s="12">
        <f t="shared" si="28"/>
        <v>0</v>
      </c>
      <c r="F64" s="12">
        <f t="shared" si="28"/>
        <v>0</v>
      </c>
      <c r="G64" s="12">
        <f t="shared" si="28"/>
        <v>0</v>
      </c>
      <c r="H64" s="12">
        <f t="shared" si="28"/>
        <v>0</v>
      </c>
      <c r="I64" s="12">
        <f t="shared" si="28"/>
        <v>0</v>
      </c>
      <c r="J64" s="12">
        <f t="shared" si="28"/>
        <v>0</v>
      </c>
      <c r="K64" s="12">
        <f t="shared" si="28"/>
        <v>0</v>
      </c>
      <c r="L64" s="12">
        <f t="shared" si="28"/>
        <v>0</v>
      </c>
      <c r="M64" s="12">
        <f t="shared" si="28"/>
        <v>0</v>
      </c>
      <c r="N64" s="12">
        <f t="shared" si="28"/>
        <v>0</v>
      </c>
    </row>
    <row r="65" spans="1:14" ht="63" outlineLevel="4">
      <c r="A65" s="5" t="s">
        <v>335</v>
      </c>
      <c r="B65" s="26" t="s">
        <v>334</v>
      </c>
      <c r="C65" s="11">
        <f>SUM(D65+E65+F65)</f>
        <v>0</v>
      </c>
      <c r="D65" s="11"/>
      <c r="E65" s="11"/>
      <c r="F65" s="27"/>
      <c r="G65" s="11"/>
      <c r="H65" s="11"/>
      <c r="I65" s="11"/>
      <c r="J65" s="11"/>
      <c r="K65" s="11"/>
      <c r="L65" s="11"/>
      <c r="M65" s="11"/>
      <c r="N65" s="11"/>
    </row>
    <row r="66" spans="1:14" ht="31.5" outlineLevel="5">
      <c r="A66" s="5" t="s">
        <v>90</v>
      </c>
      <c r="B66" s="4" t="s">
        <v>91</v>
      </c>
      <c r="C66" s="11">
        <f>SUM(D66+E66+F66)</f>
        <v>0</v>
      </c>
      <c r="D66" s="11"/>
      <c r="E66" s="11"/>
      <c r="F66" s="9"/>
      <c r="G66" s="11">
        <f>SUM(H66+I66+J66)</f>
        <v>0</v>
      </c>
      <c r="H66" s="11"/>
      <c r="I66" s="11"/>
      <c r="J66" s="11"/>
      <c r="K66" s="11">
        <f>SUM(L66+M66+N66)</f>
        <v>0</v>
      </c>
      <c r="L66" s="11"/>
      <c r="M66" s="11"/>
      <c r="N66" s="11"/>
    </row>
    <row r="67" spans="1:14" ht="94.5" outlineLevel="5">
      <c r="A67" s="5" t="s">
        <v>92</v>
      </c>
      <c r="B67" s="4" t="s">
        <v>93</v>
      </c>
      <c r="C67" s="11">
        <f>SUM(D67+E67+F67)</f>
        <v>0</v>
      </c>
      <c r="D67" s="11"/>
      <c r="E67" s="11"/>
      <c r="F67" s="9"/>
      <c r="G67" s="11">
        <f>SUM(H67+I67+J67)</f>
        <v>0</v>
      </c>
      <c r="H67" s="11"/>
      <c r="I67" s="11"/>
      <c r="J67" s="11"/>
      <c r="K67" s="11">
        <f>SUM(L67+M67+N67)</f>
        <v>0</v>
      </c>
      <c r="L67" s="11"/>
      <c r="M67" s="11"/>
      <c r="N67" s="11"/>
    </row>
    <row r="68" spans="1:14" ht="31.5" outlineLevel="2">
      <c r="A68" s="6" t="s">
        <v>94</v>
      </c>
      <c r="B68" s="7" t="s">
        <v>95</v>
      </c>
      <c r="C68" s="12">
        <f aca="true" t="shared" si="29" ref="C68:N68">SUM(C69)</f>
        <v>360000</v>
      </c>
      <c r="D68" s="12">
        <f t="shared" si="29"/>
        <v>0</v>
      </c>
      <c r="E68" s="12">
        <f t="shared" si="29"/>
        <v>0</v>
      </c>
      <c r="F68" s="12">
        <f t="shared" si="29"/>
        <v>360000</v>
      </c>
      <c r="G68" s="12">
        <f t="shared" si="29"/>
        <v>0</v>
      </c>
      <c r="H68" s="12">
        <f t="shared" si="29"/>
        <v>0</v>
      </c>
      <c r="I68" s="12">
        <f t="shared" si="29"/>
        <v>0</v>
      </c>
      <c r="J68" s="12">
        <f t="shared" si="29"/>
        <v>0</v>
      </c>
      <c r="K68" s="12">
        <f t="shared" si="29"/>
        <v>0</v>
      </c>
      <c r="L68" s="12">
        <f t="shared" si="29"/>
        <v>0</v>
      </c>
      <c r="M68" s="12">
        <f t="shared" si="29"/>
        <v>0</v>
      </c>
      <c r="N68" s="12">
        <f t="shared" si="29"/>
        <v>0</v>
      </c>
    </row>
    <row r="69" spans="1:14" ht="31.5" outlineLevel="4">
      <c r="A69" s="6" t="s">
        <v>96</v>
      </c>
      <c r="B69" s="7" t="s">
        <v>97</v>
      </c>
      <c r="C69" s="12">
        <f aca="true" t="shared" si="30" ref="C69:N69">SUM(C70:C70)</f>
        <v>360000</v>
      </c>
      <c r="D69" s="12">
        <f t="shared" si="30"/>
        <v>0</v>
      </c>
      <c r="E69" s="12">
        <f t="shared" si="30"/>
        <v>0</v>
      </c>
      <c r="F69" s="12">
        <f t="shared" si="30"/>
        <v>360000</v>
      </c>
      <c r="G69" s="12">
        <f t="shared" si="30"/>
        <v>0</v>
      </c>
      <c r="H69" s="12">
        <f t="shared" si="30"/>
        <v>0</v>
      </c>
      <c r="I69" s="12">
        <f t="shared" si="30"/>
        <v>0</v>
      </c>
      <c r="J69" s="12">
        <f t="shared" si="30"/>
        <v>0</v>
      </c>
      <c r="K69" s="12">
        <f t="shared" si="30"/>
        <v>0</v>
      </c>
      <c r="L69" s="12">
        <f t="shared" si="30"/>
        <v>0</v>
      </c>
      <c r="M69" s="12">
        <f t="shared" si="30"/>
        <v>0</v>
      </c>
      <c r="N69" s="12">
        <f t="shared" si="30"/>
        <v>0</v>
      </c>
    </row>
    <row r="70" spans="1:14" ht="31.5" outlineLevel="5">
      <c r="A70" s="5" t="s">
        <v>98</v>
      </c>
      <c r="B70" s="4" t="s">
        <v>99</v>
      </c>
      <c r="C70" s="11">
        <f>SUM(D70+E70+F70)</f>
        <v>360000</v>
      </c>
      <c r="D70" s="11"/>
      <c r="E70" s="11"/>
      <c r="F70" s="9">
        <v>360000</v>
      </c>
      <c r="G70" s="11">
        <f>SUM(H70+I70+J70)</f>
        <v>0</v>
      </c>
      <c r="H70" s="11"/>
      <c r="I70" s="11"/>
      <c r="J70" s="11"/>
      <c r="K70" s="11">
        <f>SUM(L70+M70+N70)</f>
        <v>0</v>
      </c>
      <c r="L70" s="11"/>
      <c r="M70" s="11"/>
      <c r="N70" s="11"/>
    </row>
    <row r="71" spans="1:14" ht="78.75" outlineLevel="1">
      <c r="A71" s="6" t="s">
        <v>101</v>
      </c>
      <c r="B71" s="7" t="s">
        <v>102</v>
      </c>
      <c r="C71" s="12">
        <f aca="true" t="shared" si="31" ref="C71:N72">SUM(C72)</f>
        <v>75000</v>
      </c>
      <c r="D71" s="12">
        <f t="shared" si="31"/>
        <v>0</v>
      </c>
      <c r="E71" s="12">
        <f t="shared" si="31"/>
        <v>0</v>
      </c>
      <c r="F71" s="12">
        <f t="shared" si="31"/>
        <v>75000</v>
      </c>
      <c r="G71" s="12">
        <f t="shared" si="31"/>
        <v>0</v>
      </c>
      <c r="H71" s="12">
        <f t="shared" si="31"/>
        <v>0</v>
      </c>
      <c r="I71" s="12">
        <f t="shared" si="31"/>
        <v>0</v>
      </c>
      <c r="J71" s="12">
        <f t="shared" si="31"/>
        <v>0</v>
      </c>
      <c r="K71" s="12">
        <f t="shared" si="31"/>
        <v>0</v>
      </c>
      <c r="L71" s="12">
        <f t="shared" si="31"/>
        <v>0</v>
      </c>
      <c r="M71" s="12">
        <f t="shared" si="31"/>
        <v>0</v>
      </c>
      <c r="N71" s="12">
        <f t="shared" si="31"/>
        <v>0</v>
      </c>
    </row>
    <row r="72" spans="1:14" ht="47.25" outlineLevel="2">
      <c r="A72" s="6" t="s">
        <v>103</v>
      </c>
      <c r="B72" s="7" t="s">
        <v>104</v>
      </c>
      <c r="C72" s="12">
        <f t="shared" si="31"/>
        <v>75000</v>
      </c>
      <c r="D72" s="12">
        <f t="shared" si="31"/>
        <v>0</v>
      </c>
      <c r="E72" s="12">
        <f t="shared" si="31"/>
        <v>0</v>
      </c>
      <c r="F72" s="12">
        <f t="shared" si="31"/>
        <v>75000</v>
      </c>
      <c r="G72" s="12">
        <f t="shared" si="31"/>
        <v>0</v>
      </c>
      <c r="H72" s="12">
        <f t="shared" si="31"/>
        <v>0</v>
      </c>
      <c r="I72" s="12">
        <f t="shared" si="31"/>
        <v>0</v>
      </c>
      <c r="J72" s="12">
        <f t="shared" si="31"/>
        <v>0</v>
      </c>
      <c r="K72" s="12">
        <f t="shared" si="31"/>
        <v>0</v>
      </c>
      <c r="L72" s="12">
        <f t="shared" si="31"/>
        <v>0</v>
      </c>
      <c r="M72" s="12">
        <f t="shared" si="31"/>
        <v>0</v>
      </c>
      <c r="N72" s="12">
        <f t="shared" si="31"/>
        <v>0</v>
      </c>
    </row>
    <row r="73" spans="1:14" ht="47.25" outlineLevel="4">
      <c r="A73" s="6" t="s">
        <v>105</v>
      </c>
      <c r="B73" s="7" t="s">
        <v>106</v>
      </c>
      <c r="C73" s="12">
        <f aca="true" t="shared" si="32" ref="C73:N73">SUM(C74:C74)</f>
        <v>75000</v>
      </c>
      <c r="D73" s="12">
        <f t="shared" si="32"/>
        <v>0</v>
      </c>
      <c r="E73" s="12">
        <f t="shared" si="32"/>
        <v>0</v>
      </c>
      <c r="F73" s="12">
        <f t="shared" si="32"/>
        <v>75000</v>
      </c>
      <c r="G73" s="12">
        <f t="shared" si="32"/>
        <v>0</v>
      </c>
      <c r="H73" s="12">
        <f t="shared" si="32"/>
        <v>0</v>
      </c>
      <c r="I73" s="12">
        <f t="shared" si="32"/>
        <v>0</v>
      </c>
      <c r="J73" s="12">
        <f t="shared" si="32"/>
        <v>0</v>
      </c>
      <c r="K73" s="12">
        <f t="shared" si="32"/>
        <v>0</v>
      </c>
      <c r="L73" s="12">
        <f t="shared" si="32"/>
        <v>0</v>
      </c>
      <c r="M73" s="12">
        <f t="shared" si="32"/>
        <v>0</v>
      </c>
      <c r="N73" s="12">
        <f t="shared" si="32"/>
        <v>0</v>
      </c>
    </row>
    <row r="74" spans="1:14" ht="31.5" outlineLevel="5">
      <c r="A74" s="5" t="s">
        <v>107</v>
      </c>
      <c r="B74" s="4" t="s">
        <v>108</v>
      </c>
      <c r="C74" s="11">
        <f>SUM(D74+E74+F74)</f>
        <v>75000</v>
      </c>
      <c r="D74" s="11"/>
      <c r="E74" s="11"/>
      <c r="F74" s="21">
        <v>75000</v>
      </c>
      <c r="G74" s="11">
        <f>SUM(H74+I74+J74)</f>
        <v>0</v>
      </c>
      <c r="H74" s="11"/>
      <c r="I74" s="11"/>
      <c r="J74" s="21"/>
      <c r="K74" s="11">
        <f>SUM(L74+M74+N74)</f>
        <v>0</v>
      </c>
      <c r="L74" s="11"/>
      <c r="M74" s="11"/>
      <c r="N74" s="21"/>
    </row>
    <row r="75" spans="1:14" ht="63" outlineLevel="1">
      <c r="A75" s="6" t="s">
        <v>109</v>
      </c>
      <c r="B75" s="7" t="s">
        <v>110</v>
      </c>
      <c r="C75" s="12">
        <f>SUM(C76+C79+C85+C82+C88)</f>
        <v>1145438.94</v>
      </c>
      <c r="D75" s="12">
        <f aca="true" t="shared" si="33" ref="D75:N75">SUM(D76+D79+D85+D82+D88)</f>
        <v>0</v>
      </c>
      <c r="E75" s="12">
        <f t="shared" si="33"/>
        <v>175438.94</v>
      </c>
      <c r="F75" s="12">
        <f t="shared" si="33"/>
        <v>970000</v>
      </c>
      <c r="G75" s="12">
        <f t="shared" si="33"/>
        <v>21271.16</v>
      </c>
      <c r="H75" s="12">
        <f t="shared" si="33"/>
        <v>0</v>
      </c>
      <c r="I75" s="12">
        <f t="shared" si="33"/>
        <v>21271.16</v>
      </c>
      <c r="J75" s="12">
        <f t="shared" si="33"/>
        <v>0</v>
      </c>
      <c r="K75" s="12">
        <f t="shared" si="33"/>
        <v>191271.16</v>
      </c>
      <c r="L75" s="12">
        <f t="shared" si="33"/>
        <v>0</v>
      </c>
      <c r="M75" s="12">
        <f t="shared" si="33"/>
        <v>21271.16</v>
      </c>
      <c r="N75" s="12">
        <f t="shared" si="33"/>
        <v>170000</v>
      </c>
    </row>
    <row r="76" spans="1:14" ht="47.25" outlineLevel="2">
      <c r="A76" s="6" t="s">
        <v>111</v>
      </c>
      <c r="B76" s="7" t="s">
        <v>112</v>
      </c>
      <c r="C76" s="12">
        <f aca="true" t="shared" si="34" ref="C76:N77">SUM(C77)</f>
        <v>105242.94</v>
      </c>
      <c r="D76" s="12">
        <f t="shared" si="34"/>
        <v>0</v>
      </c>
      <c r="E76" s="12">
        <f t="shared" si="34"/>
        <v>105242.94</v>
      </c>
      <c r="F76" s="12">
        <f t="shared" si="34"/>
        <v>0</v>
      </c>
      <c r="G76" s="12">
        <f t="shared" si="34"/>
        <v>21271.16</v>
      </c>
      <c r="H76" s="12">
        <f t="shared" si="34"/>
        <v>0</v>
      </c>
      <c r="I76" s="12">
        <f t="shared" si="34"/>
        <v>21271.16</v>
      </c>
      <c r="J76" s="12">
        <f t="shared" si="34"/>
        <v>0</v>
      </c>
      <c r="K76" s="12">
        <f t="shared" si="34"/>
        <v>21271.16</v>
      </c>
      <c r="L76" s="12">
        <f t="shared" si="34"/>
        <v>0</v>
      </c>
      <c r="M76" s="12">
        <f t="shared" si="34"/>
        <v>21271.16</v>
      </c>
      <c r="N76" s="12">
        <f t="shared" si="34"/>
        <v>0</v>
      </c>
    </row>
    <row r="77" spans="1:14" ht="63" outlineLevel="4">
      <c r="A77" s="6" t="s">
        <v>113</v>
      </c>
      <c r="B77" s="7" t="s">
        <v>114</v>
      </c>
      <c r="C77" s="12">
        <f t="shared" si="34"/>
        <v>105242.94</v>
      </c>
      <c r="D77" s="12">
        <f t="shared" si="34"/>
        <v>0</v>
      </c>
      <c r="E77" s="12">
        <f t="shared" si="34"/>
        <v>105242.94</v>
      </c>
      <c r="F77" s="12">
        <f t="shared" si="34"/>
        <v>0</v>
      </c>
      <c r="G77" s="12">
        <f t="shared" si="34"/>
        <v>21271.16</v>
      </c>
      <c r="H77" s="12">
        <f t="shared" si="34"/>
        <v>0</v>
      </c>
      <c r="I77" s="12">
        <f t="shared" si="34"/>
        <v>21271.16</v>
      </c>
      <c r="J77" s="12">
        <f t="shared" si="34"/>
        <v>0</v>
      </c>
      <c r="K77" s="12">
        <f t="shared" si="34"/>
        <v>21271.16</v>
      </c>
      <c r="L77" s="12">
        <f t="shared" si="34"/>
        <v>0</v>
      </c>
      <c r="M77" s="12">
        <f t="shared" si="34"/>
        <v>21271.16</v>
      </c>
      <c r="N77" s="12">
        <f t="shared" si="34"/>
        <v>0</v>
      </c>
    </row>
    <row r="78" spans="1:14" ht="159" customHeight="1" outlineLevel="5">
      <c r="A78" s="5" t="s">
        <v>115</v>
      </c>
      <c r="B78" s="4" t="s">
        <v>116</v>
      </c>
      <c r="C78" s="11">
        <f>SUM(D78+E78+F78)</f>
        <v>105242.94</v>
      </c>
      <c r="D78" s="11"/>
      <c r="E78" s="11">
        <v>105242.94</v>
      </c>
      <c r="F78" s="21"/>
      <c r="G78" s="11">
        <f>SUM(H78+I78+J78)</f>
        <v>21271.16</v>
      </c>
      <c r="H78" s="11"/>
      <c r="I78" s="11">
        <v>21271.16</v>
      </c>
      <c r="J78" s="21"/>
      <c r="K78" s="11">
        <f>SUM(L78+M78+N78)</f>
        <v>21271.16</v>
      </c>
      <c r="L78" s="11"/>
      <c r="M78" s="11">
        <v>21271.16</v>
      </c>
      <c r="N78" s="21"/>
    </row>
    <row r="79" spans="1:14" ht="48" customHeight="1" outlineLevel="2">
      <c r="A79" s="6" t="s">
        <v>117</v>
      </c>
      <c r="B79" s="7" t="s">
        <v>118</v>
      </c>
      <c r="C79" s="12">
        <f aca="true" t="shared" si="35" ref="C79:N80">SUM(C80)</f>
        <v>70196</v>
      </c>
      <c r="D79" s="12">
        <f t="shared" si="35"/>
        <v>0</v>
      </c>
      <c r="E79" s="12">
        <f t="shared" si="35"/>
        <v>70196</v>
      </c>
      <c r="F79" s="12">
        <f t="shared" si="35"/>
        <v>0</v>
      </c>
      <c r="G79" s="12">
        <f t="shared" si="35"/>
        <v>0</v>
      </c>
      <c r="H79" s="12">
        <f t="shared" si="35"/>
        <v>0</v>
      </c>
      <c r="I79" s="12">
        <f t="shared" si="35"/>
        <v>0</v>
      </c>
      <c r="J79" s="12">
        <f t="shared" si="35"/>
        <v>0</v>
      </c>
      <c r="K79" s="12">
        <f t="shared" si="35"/>
        <v>0</v>
      </c>
      <c r="L79" s="12">
        <f t="shared" si="35"/>
        <v>0</v>
      </c>
      <c r="M79" s="12">
        <f t="shared" si="35"/>
        <v>0</v>
      </c>
      <c r="N79" s="12">
        <f t="shared" si="35"/>
        <v>0</v>
      </c>
    </row>
    <row r="80" spans="1:14" ht="63" outlineLevel="4">
      <c r="A80" s="6" t="s">
        <v>119</v>
      </c>
      <c r="B80" s="7" t="s">
        <v>120</v>
      </c>
      <c r="C80" s="12">
        <f t="shared" si="35"/>
        <v>70196</v>
      </c>
      <c r="D80" s="12">
        <f t="shared" si="35"/>
        <v>0</v>
      </c>
      <c r="E80" s="12">
        <f t="shared" si="35"/>
        <v>70196</v>
      </c>
      <c r="F80" s="12">
        <f t="shared" si="35"/>
        <v>0</v>
      </c>
      <c r="G80" s="12">
        <f t="shared" si="35"/>
        <v>0</v>
      </c>
      <c r="H80" s="12">
        <f t="shared" si="35"/>
        <v>0</v>
      </c>
      <c r="I80" s="12">
        <f t="shared" si="35"/>
        <v>0</v>
      </c>
      <c r="J80" s="12">
        <f t="shared" si="35"/>
        <v>0</v>
      </c>
      <c r="K80" s="12">
        <f t="shared" si="35"/>
        <v>0</v>
      </c>
      <c r="L80" s="12">
        <f t="shared" si="35"/>
        <v>0</v>
      </c>
      <c r="M80" s="12">
        <f t="shared" si="35"/>
        <v>0</v>
      </c>
      <c r="N80" s="12">
        <f t="shared" si="35"/>
        <v>0</v>
      </c>
    </row>
    <row r="81" spans="1:14" ht="156.75" customHeight="1" outlineLevel="5">
      <c r="A81" s="5" t="s">
        <v>121</v>
      </c>
      <c r="B81" s="4" t="s">
        <v>122</v>
      </c>
      <c r="C81" s="11">
        <f>SUM(D81+E81+F81)</f>
        <v>70196</v>
      </c>
      <c r="D81" s="11"/>
      <c r="E81" s="11">
        <v>70196</v>
      </c>
      <c r="F81" s="21"/>
      <c r="G81" s="11">
        <f>SUM(H81+I81+J81)</f>
        <v>0</v>
      </c>
      <c r="H81" s="11"/>
      <c r="I81" s="11"/>
      <c r="J81" s="21"/>
      <c r="K81" s="11">
        <f>SUM(L81+M81+N81)</f>
        <v>0</v>
      </c>
      <c r="L81" s="11"/>
      <c r="M81" s="11"/>
      <c r="N81" s="21"/>
    </row>
    <row r="82" spans="1:14" ht="47.25" outlineLevel="5">
      <c r="A82" s="29" t="s">
        <v>374</v>
      </c>
      <c r="B82" s="30" t="s">
        <v>377</v>
      </c>
      <c r="C82" s="12">
        <f>SUM(C83)</f>
        <v>600000</v>
      </c>
      <c r="D82" s="12">
        <f aca="true" t="shared" si="36" ref="D82:N83">SUM(D83)</f>
        <v>0</v>
      </c>
      <c r="E82" s="12">
        <f t="shared" si="36"/>
        <v>0</v>
      </c>
      <c r="F82" s="12">
        <f t="shared" si="36"/>
        <v>600000</v>
      </c>
      <c r="G82" s="12">
        <f t="shared" si="36"/>
        <v>0</v>
      </c>
      <c r="H82" s="12">
        <f t="shared" si="36"/>
        <v>0</v>
      </c>
      <c r="I82" s="12">
        <f t="shared" si="36"/>
        <v>0</v>
      </c>
      <c r="J82" s="12">
        <f t="shared" si="36"/>
        <v>0</v>
      </c>
      <c r="K82" s="12">
        <f t="shared" si="36"/>
        <v>150000</v>
      </c>
      <c r="L82" s="12">
        <f t="shared" si="36"/>
        <v>0</v>
      </c>
      <c r="M82" s="12">
        <f t="shared" si="36"/>
        <v>0</v>
      </c>
      <c r="N82" s="12">
        <f t="shared" si="36"/>
        <v>150000</v>
      </c>
    </row>
    <row r="83" spans="1:14" ht="63" outlineLevel="5">
      <c r="A83" s="29" t="s">
        <v>375</v>
      </c>
      <c r="B83" s="30" t="s">
        <v>378</v>
      </c>
      <c r="C83" s="12">
        <f>SUM(C84)</f>
        <v>600000</v>
      </c>
      <c r="D83" s="12">
        <f t="shared" si="36"/>
        <v>0</v>
      </c>
      <c r="E83" s="12">
        <f t="shared" si="36"/>
        <v>0</v>
      </c>
      <c r="F83" s="12">
        <f t="shared" si="36"/>
        <v>600000</v>
      </c>
      <c r="G83" s="12">
        <f t="shared" si="36"/>
        <v>0</v>
      </c>
      <c r="H83" s="12">
        <f t="shared" si="36"/>
        <v>0</v>
      </c>
      <c r="I83" s="12">
        <f t="shared" si="36"/>
        <v>0</v>
      </c>
      <c r="J83" s="12">
        <f t="shared" si="36"/>
        <v>0</v>
      </c>
      <c r="K83" s="12">
        <f t="shared" si="36"/>
        <v>150000</v>
      </c>
      <c r="L83" s="12">
        <f t="shared" si="36"/>
        <v>0</v>
      </c>
      <c r="M83" s="12">
        <f t="shared" si="36"/>
        <v>0</v>
      </c>
      <c r="N83" s="12">
        <f t="shared" si="36"/>
        <v>150000</v>
      </c>
    </row>
    <row r="84" spans="1:14" ht="47.25" outlineLevel="5">
      <c r="A84" s="31" t="s">
        <v>376</v>
      </c>
      <c r="B84" s="28" t="s">
        <v>379</v>
      </c>
      <c r="C84" s="11">
        <f>SUM(D84:F84)</f>
        <v>600000</v>
      </c>
      <c r="D84" s="11"/>
      <c r="E84" s="11"/>
      <c r="F84" s="21">
        <v>600000</v>
      </c>
      <c r="G84" s="11">
        <f>SUM(H84:J84)</f>
        <v>0</v>
      </c>
      <c r="H84" s="11"/>
      <c r="I84" s="11"/>
      <c r="J84" s="21"/>
      <c r="K84" s="11">
        <f>SUM(L84:N84)</f>
        <v>150000</v>
      </c>
      <c r="L84" s="11"/>
      <c r="M84" s="11"/>
      <c r="N84" s="21">
        <v>150000</v>
      </c>
    </row>
    <row r="85" spans="1:14" ht="31.5" outlineLevel="2">
      <c r="A85" s="6" t="s">
        <v>123</v>
      </c>
      <c r="B85" s="7" t="s">
        <v>124</v>
      </c>
      <c r="C85" s="12">
        <f aca="true" t="shared" si="37" ref="C85:N85">SUM(C86)</f>
        <v>350000</v>
      </c>
      <c r="D85" s="12">
        <f t="shared" si="37"/>
        <v>0</v>
      </c>
      <c r="E85" s="12">
        <f t="shared" si="37"/>
        <v>0</v>
      </c>
      <c r="F85" s="12">
        <f t="shared" si="37"/>
        <v>350000</v>
      </c>
      <c r="G85" s="12">
        <f t="shared" si="37"/>
        <v>0</v>
      </c>
      <c r="H85" s="12">
        <f t="shared" si="37"/>
        <v>0</v>
      </c>
      <c r="I85" s="12">
        <f t="shared" si="37"/>
        <v>0</v>
      </c>
      <c r="J85" s="12">
        <f t="shared" si="37"/>
        <v>0</v>
      </c>
      <c r="K85" s="12">
        <f t="shared" si="37"/>
        <v>0</v>
      </c>
      <c r="L85" s="12">
        <f t="shared" si="37"/>
        <v>0</v>
      </c>
      <c r="M85" s="12">
        <f t="shared" si="37"/>
        <v>0</v>
      </c>
      <c r="N85" s="12">
        <f t="shared" si="37"/>
        <v>0</v>
      </c>
    </row>
    <row r="86" spans="1:14" ht="65.25" customHeight="1" outlineLevel="4">
      <c r="A86" s="6" t="s">
        <v>125</v>
      </c>
      <c r="B86" s="7" t="s">
        <v>126</v>
      </c>
      <c r="C86" s="12">
        <f aca="true" t="shared" si="38" ref="C86:N86">SUM(C87:C87)</f>
        <v>350000</v>
      </c>
      <c r="D86" s="12">
        <f t="shared" si="38"/>
        <v>0</v>
      </c>
      <c r="E86" s="12">
        <f t="shared" si="38"/>
        <v>0</v>
      </c>
      <c r="F86" s="12">
        <f t="shared" si="38"/>
        <v>350000</v>
      </c>
      <c r="G86" s="12">
        <f t="shared" si="38"/>
        <v>0</v>
      </c>
      <c r="H86" s="12">
        <f t="shared" si="38"/>
        <v>0</v>
      </c>
      <c r="I86" s="12">
        <f t="shared" si="38"/>
        <v>0</v>
      </c>
      <c r="J86" s="12">
        <f t="shared" si="38"/>
        <v>0</v>
      </c>
      <c r="K86" s="12">
        <f t="shared" si="38"/>
        <v>0</v>
      </c>
      <c r="L86" s="12">
        <f t="shared" si="38"/>
        <v>0</v>
      </c>
      <c r="M86" s="12">
        <f t="shared" si="38"/>
        <v>0</v>
      </c>
      <c r="N86" s="12">
        <f t="shared" si="38"/>
        <v>0</v>
      </c>
    </row>
    <row r="87" spans="1:14" ht="31.5" outlineLevel="5">
      <c r="A87" s="5" t="s">
        <v>127</v>
      </c>
      <c r="B87" s="4" t="s">
        <v>128</v>
      </c>
      <c r="C87" s="11">
        <f>SUM(D87+E87+F87)</f>
        <v>350000</v>
      </c>
      <c r="D87" s="11"/>
      <c r="E87" s="11"/>
      <c r="F87" s="21">
        <v>350000</v>
      </c>
      <c r="G87" s="11">
        <f>SUM(H87+I87+J87)</f>
        <v>0</v>
      </c>
      <c r="H87" s="11"/>
      <c r="I87" s="11"/>
      <c r="J87" s="21"/>
      <c r="K87" s="11">
        <f>SUM(L87+M87+N87)</f>
        <v>0</v>
      </c>
      <c r="L87" s="11"/>
      <c r="M87" s="11"/>
      <c r="N87" s="21"/>
    </row>
    <row r="88" spans="1:14" ht="63" outlineLevel="5">
      <c r="A88" s="29" t="s">
        <v>380</v>
      </c>
      <c r="B88" s="30" t="s">
        <v>383</v>
      </c>
      <c r="C88" s="12">
        <f>SUM(C89)</f>
        <v>20000</v>
      </c>
      <c r="D88" s="12">
        <f aca="true" t="shared" si="39" ref="D88:N89">SUM(D89)</f>
        <v>0</v>
      </c>
      <c r="E88" s="12">
        <f t="shared" si="39"/>
        <v>0</v>
      </c>
      <c r="F88" s="12">
        <f t="shared" si="39"/>
        <v>20000</v>
      </c>
      <c r="G88" s="12">
        <f t="shared" si="39"/>
        <v>0</v>
      </c>
      <c r="H88" s="12">
        <f t="shared" si="39"/>
        <v>0</v>
      </c>
      <c r="I88" s="12">
        <f t="shared" si="39"/>
        <v>0</v>
      </c>
      <c r="J88" s="12">
        <f t="shared" si="39"/>
        <v>0</v>
      </c>
      <c r="K88" s="12">
        <f t="shared" si="39"/>
        <v>20000</v>
      </c>
      <c r="L88" s="12">
        <f t="shared" si="39"/>
        <v>0</v>
      </c>
      <c r="M88" s="12">
        <f t="shared" si="39"/>
        <v>0</v>
      </c>
      <c r="N88" s="12">
        <f t="shared" si="39"/>
        <v>20000</v>
      </c>
    </row>
    <row r="89" spans="1:14" ht="63" outlineLevel="5">
      <c r="A89" s="29" t="s">
        <v>381</v>
      </c>
      <c r="B89" s="30" t="s">
        <v>384</v>
      </c>
      <c r="C89" s="12">
        <f>SUM(C90)</f>
        <v>20000</v>
      </c>
      <c r="D89" s="12">
        <f t="shared" si="39"/>
        <v>0</v>
      </c>
      <c r="E89" s="12">
        <f t="shared" si="39"/>
        <v>0</v>
      </c>
      <c r="F89" s="12">
        <f t="shared" si="39"/>
        <v>20000</v>
      </c>
      <c r="G89" s="12">
        <f t="shared" si="39"/>
        <v>0</v>
      </c>
      <c r="H89" s="12">
        <f t="shared" si="39"/>
        <v>0</v>
      </c>
      <c r="I89" s="12">
        <f t="shared" si="39"/>
        <v>0</v>
      </c>
      <c r="J89" s="12">
        <f t="shared" si="39"/>
        <v>0</v>
      </c>
      <c r="K89" s="12">
        <f t="shared" si="39"/>
        <v>20000</v>
      </c>
      <c r="L89" s="12">
        <f t="shared" si="39"/>
        <v>0</v>
      </c>
      <c r="M89" s="12">
        <f t="shared" si="39"/>
        <v>0</v>
      </c>
      <c r="N89" s="12">
        <f t="shared" si="39"/>
        <v>20000</v>
      </c>
    </row>
    <row r="90" spans="1:14" ht="31.5" outlineLevel="5">
      <c r="A90" s="31" t="s">
        <v>382</v>
      </c>
      <c r="B90" s="28" t="s">
        <v>385</v>
      </c>
      <c r="C90" s="11">
        <f>SUM(D90:F90)</f>
        <v>20000</v>
      </c>
      <c r="D90" s="11"/>
      <c r="E90" s="11"/>
      <c r="F90" s="21">
        <v>20000</v>
      </c>
      <c r="G90" s="11">
        <f>SUM(H90:J90)</f>
        <v>0</v>
      </c>
      <c r="H90" s="11"/>
      <c r="I90" s="11"/>
      <c r="J90" s="21"/>
      <c r="K90" s="11">
        <f>SUM(L90:N90)</f>
        <v>20000</v>
      </c>
      <c r="L90" s="11"/>
      <c r="M90" s="11"/>
      <c r="N90" s="21">
        <v>20000</v>
      </c>
    </row>
    <row r="91" spans="1:14" ht="65.25" customHeight="1" outlineLevel="1">
      <c r="A91" s="6" t="s">
        <v>129</v>
      </c>
      <c r="B91" s="7" t="s">
        <v>130</v>
      </c>
      <c r="C91" s="12">
        <f aca="true" t="shared" si="40" ref="C91:N92">SUM(C92)</f>
        <v>4353603.32</v>
      </c>
      <c r="D91" s="12">
        <f t="shared" si="40"/>
        <v>0</v>
      </c>
      <c r="E91" s="12">
        <f t="shared" si="40"/>
        <v>200000</v>
      </c>
      <c r="F91" s="12">
        <f t="shared" si="40"/>
        <v>4153603.32</v>
      </c>
      <c r="G91" s="12">
        <f t="shared" si="40"/>
        <v>3693077</v>
      </c>
      <c r="H91" s="12">
        <f t="shared" si="40"/>
        <v>0</v>
      </c>
      <c r="I91" s="12">
        <f t="shared" si="40"/>
        <v>0</v>
      </c>
      <c r="J91" s="12">
        <f t="shared" si="40"/>
        <v>3693077</v>
      </c>
      <c r="K91" s="12">
        <f t="shared" si="40"/>
        <v>3693077</v>
      </c>
      <c r="L91" s="12">
        <f t="shared" si="40"/>
        <v>0</v>
      </c>
      <c r="M91" s="12">
        <f t="shared" si="40"/>
        <v>0</v>
      </c>
      <c r="N91" s="12">
        <f t="shared" si="40"/>
        <v>3693077</v>
      </c>
    </row>
    <row r="92" spans="1:14" ht="63.75" customHeight="1" outlineLevel="2">
      <c r="A92" s="6" t="s">
        <v>131</v>
      </c>
      <c r="B92" s="7" t="s">
        <v>132</v>
      </c>
      <c r="C92" s="12">
        <f t="shared" si="40"/>
        <v>4353603.32</v>
      </c>
      <c r="D92" s="12">
        <f t="shared" si="40"/>
        <v>0</v>
      </c>
      <c r="E92" s="12">
        <f t="shared" si="40"/>
        <v>200000</v>
      </c>
      <c r="F92" s="12">
        <f t="shared" si="40"/>
        <v>4153603.32</v>
      </c>
      <c r="G92" s="12">
        <f t="shared" si="40"/>
        <v>3693077</v>
      </c>
      <c r="H92" s="12">
        <f t="shared" si="40"/>
        <v>0</v>
      </c>
      <c r="I92" s="12">
        <f t="shared" si="40"/>
        <v>0</v>
      </c>
      <c r="J92" s="12">
        <f t="shared" si="40"/>
        <v>3693077</v>
      </c>
      <c r="K92" s="12">
        <f t="shared" si="40"/>
        <v>3693077</v>
      </c>
      <c r="L92" s="12">
        <f t="shared" si="40"/>
        <v>0</v>
      </c>
      <c r="M92" s="12">
        <f t="shared" si="40"/>
        <v>0</v>
      </c>
      <c r="N92" s="12">
        <f t="shared" si="40"/>
        <v>3693077</v>
      </c>
    </row>
    <row r="93" spans="1:14" ht="65.25" customHeight="1" outlineLevel="4">
      <c r="A93" s="6" t="s">
        <v>133</v>
      </c>
      <c r="B93" s="7" t="s">
        <v>134</v>
      </c>
      <c r="C93" s="12">
        <f>SUM(C94:C96)</f>
        <v>4353603.32</v>
      </c>
      <c r="D93" s="12">
        <f aca="true" t="shared" si="41" ref="D93:N93">SUM(D94:D96)</f>
        <v>0</v>
      </c>
      <c r="E93" s="12">
        <f t="shared" si="41"/>
        <v>200000</v>
      </c>
      <c r="F93" s="12">
        <f t="shared" si="41"/>
        <v>4153603.32</v>
      </c>
      <c r="G93" s="12">
        <f t="shared" si="41"/>
        <v>3693077</v>
      </c>
      <c r="H93" s="12">
        <f t="shared" si="41"/>
        <v>0</v>
      </c>
      <c r="I93" s="12">
        <f t="shared" si="41"/>
        <v>0</v>
      </c>
      <c r="J93" s="12">
        <f t="shared" si="41"/>
        <v>3693077</v>
      </c>
      <c r="K93" s="12">
        <f t="shared" si="41"/>
        <v>3693077</v>
      </c>
      <c r="L93" s="12">
        <f t="shared" si="41"/>
        <v>0</v>
      </c>
      <c r="M93" s="12">
        <f t="shared" si="41"/>
        <v>0</v>
      </c>
      <c r="N93" s="12">
        <f t="shared" si="41"/>
        <v>3693077</v>
      </c>
    </row>
    <row r="94" spans="1:14" ht="63" outlineLevel="5">
      <c r="A94" s="5" t="s">
        <v>135</v>
      </c>
      <c r="B94" s="4" t="s">
        <v>136</v>
      </c>
      <c r="C94" s="11">
        <f>SUM(D94+E94+F94)</f>
        <v>3693077</v>
      </c>
      <c r="D94" s="11"/>
      <c r="E94" s="11"/>
      <c r="F94" s="9">
        <v>3693077</v>
      </c>
      <c r="G94" s="11">
        <f>SUM(H94+I94+J94)</f>
        <v>3693077</v>
      </c>
      <c r="H94" s="11"/>
      <c r="I94" s="11"/>
      <c r="J94" s="21">
        <v>3693077</v>
      </c>
      <c r="K94" s="11">
        <f>SUM(L94+M94+N94)</f>
        <v>3693077</v>
      </c>
      <c r="L94" s="11"/>
      <c r="M94" s="11"/>
      <c r="N94" s="21">
        <v>3693077</v>
      </c>
    </row>
    <row r="95" spans="1:14" ht="126" outlineLevel="5">
      <c r="A95" s="5" t="s">
        <v>137</v>
      </c>
      <c r="B95" s="4" t="s">
        <v>138</v>
      </c>
      <c r="C95" s="11">
        <f>SUM(D95+E95+F95)</f>
        <v>450000</v>
      </c>
      <c r="D95" s="11"/>
      <c r="E95" s="11"/>
      <c r="F95" s="9">
        <v>450000</v>
      </c>
      <c r="G95" s="11">
        <f>SUM(H95+I95+J95)</f>
        <v>0</v>
      </c>
      <c r="H95" s="11"/>
      <c r="I95" s="11"/>
      <c r="J95" s="21"/>
      <c r="K95" s="11">
        <f>SUM(L95+M95+N95)</f>
        <v>0</v>
      </c>
      <c r="L95" s="11"/>
      <c r="M95" s="11"/>
      <c r="N95" s="21"/>
    </row>
    <row r="96" spans="1:14" ht="31.5" outlineLevel="5">
      <c r="A96" s="5" t="s">
        <v>353</v>
      </c>
      <c r="B96" s="26" t="s">
        <v>352</v>
      </c>
      <c r="C96" s="11">
        <f>SUM(D96+E96+F96)</f>
        <v>210526.32</v>
      </c>
      <c r="D96" s="11"/>
      <c r="E96" s="11">
        <v>200000</v>
      </c>
      <c r="F96" s="27">
        <v>10526.32</v>
      </c>
      <c r="G96" s="11">
        <f>SUM(H96+I96+J96)</f>
        <v>0</v>
      </c>
      <c r="H96" s="11"/>
      <c r="I96" s="11"/>
      <c r="J96" s="21"/>
      <c r="K96" s="11">
        <f>SUM(L96+M96+N96)</f>
        <v>0</v>
      </c>
      <c r="L96" s="11"/>
      <c r="M96" s="11"/>
      <c r="N96" s="21"/>
    </row>
    <row r="97" spans="1:14" ht="47.25" customHeight="1" outlineLevel="1">
      <c r="A97" s="6" t="s">
        <v>139</v>
      </c>
      <c r="B97" s="7" t="s">
        <v>140</v>
      </c>
      <c r="C97" s="12">
        <f aca="true" t="shared" si="42" ref="C97:N97">SUM(C98+C104+C107)</f>
        <v>861627.13</v>
      </c>
      <c r="D97" s="12">
        <f t="shared" si="42"/>
        <v>0</v>
      </c>
      <c r="E97" s="12">
        <f t="shared" si="42"/>
        <v>505627.13</v>
      </c>
      <c r="F97" s="12">
        <f t="shared" si="42"/>
        <v>356000</v>
      </c>
      <c r="G97" s="12">
        <f t="shared" si="42"/>
        <v>537084.91</v>
      </c>
      <c r="H97" s="12">
        <f t="shared" si="42"/>
        <v>0</v>
      </c>
      <c r="I97" s="12">
        <f t="shared" si="42"/>
        <v>537084.91</v>
      </c>
      <c r="J97" s="12">
        <f t="shared" si="42"/>
        <v>0</v>
      </c>
      <c r="K97" s="12">
        <f t="shared" si="42"/>
        <v>537084.91</v>
      </c>
      <c r="L97" s="12">
        <f t="shared" si="42"/>
        <v>0</v>
      </c>
      <c r="M97" s="12">
        <f t="shared" si="42"/>
        <v>537084.91</v>
      </c>
      <c r="N97" s="12">
        <f t="shared" si="42"/>
        <v>0</v>
      </c>
    </row>
    <row r="98" spans="1:14" ht="47.25" outlineLevel="2">
      <c r="A98" s="6" t="s">
        <v>141</v>
      </c>
      <c r="B98" s="7" t="s">
        <v>142</v>
      </c>
      <c r="C98" s="12">
        <f aca="true" t="shared" si="43" ref="C98:N98">SUM(C99+C101)</f>
        <v>660627.13</v>
      </c>
      <c r="D98" s="12">
        <f t="shared" si="43"/>
        <v>0</v>
      </c>
      <c r="E98" s="12">
        <f t="shared" si="43"/>
        <v>505627.13</v>
      </c>
      <c r="F98" s="12">
        <f t="shared" si="43"/>
        <v>155000</v>
      </c>
      <c r="G98" s="12">
        <f t="shared" si="43"/>
        <v>537084.91</v>
      </c>
      <c r="H98" s="12">
        <f t="shared" si="43"/>
        <v>0</v>
      </c>
      <c r="I98" s="12">
        <f t="shared" si="43"/>
        <v>537084.91</v>
      </c>
      <c r="J98" s="12">
        <f t="shared" si="43"/>
        <v>0</v>
      </c>
      <c r="K98" s="12">
        <f t="shared" si="43"/>
        <v>537084.91</v>
      </c>
      <c r="L98" s="12">
        <f t="shared" si="43"/>
        <v>0</v>
      </c>
      <c r="M98" s="12">
        <f t="shared" si="43"/>
        <v>537084.91</v>
      </c>
      <c r="N98" s="12">
        <f t="shared" si="43"/>
        <v>0</v>
      </c>
    </row>
    <row r="99" spans="1:14" ht="47.25" outlineLevel="4">
      <c r="A99" s="6" t="s">
        <v>143</v>
      </c>
      <c r="B99" s="7" t="s">
        <v>144</v>
      </c>
      <c r="C99" s="12">
        <f aca="true" t="shared" si="44" ref="C99:N99">SUM(C100:C100)</f>
        <v>130000</v>
      </c>
      <c r="D99" s="12">
        <f t="shared" si="44"/>
        <v>0</v>
      </c>
      <c r="E99" s="12">
        <f t="shared" si="44"/>
        <v>0</v>
      </c>
      <c r="F99" s="12">
        <f t="shared" si="44"/>
        <v>130000</v>
      </c>
      <c r="G99" s="12">
        <f t="shared" si="44"/>
        <v>0</v>
      </c>
      <c r="H99" s="12">
        <f t="shared" si="44"/>
        <v>0</v>
      </c>
      <c r="I99" s="12">
        <f t="shared" si="44"/>
        <v>0</v>
      </c>
      <c r="J99" s="12">
        <f t="shared" si="44"/>
        <v>0</v>
      </c>
      <c r="K99" s="12">
        <f t="shared" si="44"/>
        <v>0</v>
      </c>
      <c r="L99" s="12">
        <f t="shared" si="44"/>
        <v>0</v>
      </c>
      <c r="M99" s="12">
        <f t="shared" si="44"/>
        <v>0</v>
      </c>
      <c r="N99" s="12">
        <f t="shared" si="44"/>
        <v>0</v>
      </c>
    </row>
    <row r="100" spans="1:14" ht="63" outlineLevel="5">
      <c r="A100" s="5" t="s">
        <v>145</v>
      </c>
      <c r="B100" s="4" t="s">
        <v>146</v>
      </c>
      <c r="C100" s="11">
        <f>SUM(D100+E100+F100)</f>
        <v>130000</v>
      </c>
      <c r="D100" s="11"/>
      <c r="E100" s="11"/>
      <c r="F100" s="21">
        <v>130000</v>
      </c>
      <c r="G100" s="11">
        <f>SUM(H100+I100+J100)</f>
        <v>0</v>
      </c>
      <c r="H100" s="11"/>
      <c r="I100" s="11"/>
      <c r="J100" s="21"/>
      <c r="K100" s="11">
        <f>SUM(L100+M100+N100)</f>
        <v>0</v>
      </c>
      <c r="L100" s="11"/>
      <c r="M100" s="11"/>
      <c r="N100" s="21"/>
    </row>
    <row r="101" spans="1:14" ht="65.25" customHeight="1" outlineLevel="4">
      <c r="A101" s="6" t="s">
        <v>147</v>
      </c>
      <c r="B101" s="7" t="s">
        <v>148</v>
      </c>
      <c r="C101" s="12">
        <f aca="true" t="shared" si="45" ref="C101:N101">SUM(C102:C103)</f>
        <v>530627.13</v>
      </c>
      <c r="D101" s="12">
        <f t="shared" si="45"/>
        <v>0</v>
      </c>
      <c r="E101" s="12">
        <f t="shared" si="45"/>
        <v>505627.13</v>
      </c>
      <c r="F101" s="12">
        <f t="shared" si="45"/>
        <v>25000</v>
      </c>
      <c r="G101" s="12">
        <f t="shared" si="45"/>
        <v>537084.91</v>
      </c>
      <c r="H101" s="12">
        <f t="shared" si="45"/>
        <v>0</v>
      </c>
      <c r="I101" s="12">
        <f t="shared" si="45"/>
        <v>537084.91</v>
      </c>
      <c r="J101" s="12">
        <f t="shared" si="45"/>
        <v>0</v>
      </c>
      <c r="K101" s="12">
        <f t="shared" si="45"/>
        <v>537084.91</v>
      </c>
      <c r="L101" s="12">
        <f t="shared" si="45"/>
        <v>0</v>
      </c>
      <c r="M101" s="12">
        <f t="shared" si="45"/>
        <v>537084.91</v>
      </c>
      <c r="N101" s="12">
        <f t="shared" si="45"/>
        <v>0</v>
      </c>
    </row>
    <row r="102" spans="1:14" ht="63.75" customHeight="1" outlineLevel="5">
      <c r="A102" s="5" t="s">
        <v>145</v>
      </c>
      <c r="B102" s="4" t="s">
        <v>149</v>
      </c>
      <c r="C102" s="11">
        <f>SUM(D102+E102+F102)</f>
        <v>25000</v>
      </c>
      <c r="D102" s="11"/>
      <c r="E102" s="11"/>
      <c r="F102" s="21">
        <v>25000</v>
      </c>
      <c r="G102" s="11">
        <f>SUM(H102+I102+J102)</f>
        <v>0</v>
      </c>
      <c r="H102" s="11"/>
      <c r="I102" s="11"/>
      <c r="J102" s="21"/>
      <c r="K102" s="11">
        <f>SUM(L102+M102+N102)</f>
        <v>0</v>
      </c>
      <c r="L102" s="11"/>
      <c r="M102" s="11"/>
      <c r="N102" s="21"/>
    </row>
    <row r="103" spans="1:14" ht="63" outlineLevel="5">
      <c r="A103" s="5" t="s">
        <v>150</v>
      </c>
      <c r="B103" s="4" t="s">
        <v>151</v>
      </c>
      <c r="C103" s="11">
        <f>SUM(D103+E103+F103)</f>
        <v>505627.13</v>
      </c>
      <c r="D103" s="11"/>
      <c r="E103" s="11">
        <v>505627.13</v>
      </c>
      <c r="F103" s="21"/>
      <c r="G103" s="11">
        <f>SUM(H103+I103+J103)</f>
        <v>537084.91</v>
      </c>
      <c r="H103" s="11"/>
      <c r="I103" s="11">
        <v>537084.91</v>
      </c>
      <c r="J103" s="21"/>
      <c r="K103" s="11">
        <f>SUM(L103+M103+N103)</f>
        <v>537084.91</v>
      </c>
      <c r="L103" s="11"/>
      <c r="M103" s="11">
        <v>537084.91</v>
      </c>
      <c r="N103" s="21"/>
    </row>
    <row r="104" spans="1:14" ht="94.5" outlineLevel="2">
      <c r="A104" s="6" t="s">
        <v>152</v>
      </c>
      <c r="B104" s="7" t="s">
        <v>153</v>
      </c>
      <c r="C104" s="12">
        <f aca="true" t="shared" si="46" ref="C104:N104">SUM(C105)</f>
        <v>25000</v>
      </c>
      <c r="D104" s="12">
        <f t="shared" si="46"/>
        <v>0</v>
      </c>
      <c r="E104" s="12">
        <f t="shared" si="46"/>
        <v>0</v>
      </c>
      <c r="F104" s="12">
        <f t="shared" si="46"/>
        <v>25000</v>
      </c>
      <c r="G104" s="12">
        <f t="shared" si="46"/>
        <v>0</v>
      </c>
      <c r="H104" s="12">
        <f t="shared" si="46"/>
        <v>0</v>
      </c>
      <c r="I104" s="12">
        <f t="shared" si="46"/>
        <v>0</v>
      </c>
      <c r="J104" s="12">
        <f t="shared" si="46"/>
        <v>0</v>
      </c>
      <c r="K104" s="12">
        <f t="shared" si="46"/>
        <v>0</v>
      </c>
      <c r="L104" s="12">
        <f t="shared" si="46"/>
        <v>0</v>
      </c>
      <c r="M104" s="12">
        <f t="shared" si="46"/>
        <v>0</v>
      </c>
      <c r="N104" s="12">
        <f t="shared" si="46"/>
        <v>0</v>
      </c>
    </row>
    <row r="105" spans="1:14" ht="33.75" customHeight="1" outlineLevel="4">
      <c r="A105" s="6" t="s">
        <v>154</v>
      </c>
      <c r="B105" s="7" t="s">
        <v>155</v>
      </c>
      <c r="C105" s="12">
        <f aca="true" t="shared" si="47" ref="C105:N105">SUM(C106:C106)</f>
        <v>25000</v>
      </c>
      <c r="D105" s="12">
        <f t="shared" si="47"/>
        <v>0</v>
      </c>
      <c r="E105" s="12">
        <f t="shared" si="47"/>
        <v>0</v>
      </c>
      <c r="F105" s="12">
        <f t="shared" si="47"/>
        <v>25000</v>
      </c>
      <c r="G105" s="12">
        <f t="shared" si="47"/>
        <v>0</v>
      </c>
      <c r="H105" s="12">
        <f t="shared" si="47"/>
        <v>0</v>
      </c>
      <c r="I105" s="12">
        <f t="shared" si="47"/>
        <v>0</v>
      </c>
      <c r="J105" s="12">
        <f t="shared" si="47"/>
        <v>0</v>
      </c>
      <c r="K105" s="12">
        <f t="shared" si="47"/>
        <v>0</v>
      </c>
      <c r="L105" s="12">
        <f t="shared" si="47"/>
        <v>0</v>
      </c>
      <c r="M105" s="12">
        <f t="shared" si="47"/>
        <v>0</v>
      </c>
      <c r="N105" s="12">
        <f t="shared" si="47"/>
        <v>0</v>
      </c>
    </row>
    <row r="106" spans="1:14" ht="59.25" customHeight="1" outlineLevel="5">
      <c r="A106" s="5" t="s">
        <v>145</v>
      </c>
      <c r="B106" s="4" t="s">
        <v>156</v>
      </c>
      <c r="C106" s="11">
        <f>SUM(D106+E106+F106)</f>
        <v>25000</v>
      </c>
      <c r="D106" s="11"/>
      <c r="E106" s="11"/>
      <c r="F106" s="21">
        <v>25000</v>
      </c>
      <c r="G106" s="11">
        <f>SUM(H106+I106+J106)</f>
        <v>0</v>
      </c>
      <c r="H106" s="11"/>
      <c r="I106" s="11"/>
      <c r="J106" s="21"/>
      <c r="K106" s="11">
        <f>SUM(L106+M106+N106)</f>
        <v>0</v>
      </c>
      <c r="L106" s="11"/>
      <c r="M106" s="11"/>
      <c r="N106" s="21"/>
    </row>
    <row r="107" spans="1:14" ht="66" customHeight="1" outlineLevel="2">
      <c r="A107" s="6" t="s">
        <v>157</v>
      </c>
      <c r="B107" s="7" t="s">
        <v>158</v>
      </c>
      <c r="C107" s="12">
        <f aca="true" t="shared" si="48" ref="C107:N107">SUM(C108)</f>
        <v>176000</v>
      </c>
      <c r="D107" s="12">
        <f t="shared" si="48"/>
        <v>0</v>
      </c>
      <c r="E107" s="12">
        <f t="shared" si="48"/>
        <v>0</v>
      </c>
      <c r="F107" s="12">
        <f t="shared" si="48"/>
        <v>176000</v>
      </c>
      <c r="G107" s="12">
        <f t="shared" si="48"/>
        <v>0</v>
      </c>
      <c r="H107" s="12">
        <f t="shared" si="48"/>
        <v>0</v>
      </c>
      <c r="I107" s="12">
        <f t="shared" si="48"/>
        <v>0</v>
      </c>
      <c r="J107" s="12">
        <f t="shared" si="48"/>
        <v>0</v>
      </c>
      <c r="K107" s="12">
        <f t="shared" si="48"/>
        <v>0</v>
      </c>
      <c r="L107" s="12">
        <f t="shared" si="48"/>
        <v>0</v>
      </c>
      <c r="M107" s="12">
        <f t="shared" si="48"/>
        <v>0</v>
      </c>
      <c r="N107" s="12">
        <f t="shared" si="48"/>
        <v>0</v>
      </c>
    </row>
    <row r="108" spans="1:14" ht="48" customHeight="1" outlineLevel="4">
      <c r="A108" s="6" t="s">
        <v>159</v>
      </c>
      <c r="B108" s="7" t="s">
        <v>160</v>
      </c>
      <c r="C108" s="12">
        <f aca="true" t="shared" si="49" ref="C108:N108">SUM(C109:C111)</f>
        <v>176000</v>
      </c>
      <c r="D108" s="12">
        <f t="shared" si="49"/>
        <v>0</v>
      </c>
      <c r="E108" s="12">
        <f t="shared" si="49"/>
        <v>0</v>
      </c>
      <c r="F108" s="12">
        <f t="shared" si="49"/>
        <v>176000</v>
      </c>
      <c r="G108" s="12">
        <f t="shared" si="49"/>
        <v>0</v>
      </c>
      <c r="H108" s="12">
        <f t="shared" si="49"/>
        <v>0</v>
      </c>
      <c r="I108" s="12">
        <f t="shared" si="49"/>
        <v>0</v>
      </c>
      <c r="J108" s="12">
        <f t="shared" si="49"/>
        <v>0</v>
      </c>
      <c r="K108" s="12">
        <f t="shared" si="49"/>
        <v>0</v>
      </c>
      <c r="L108" s="12">
        <f t="shared" si="49"/>
        <v>0</v>
      </c>
      <c r="M108" s="12">
        <f t="shared" si="49"/>
        <v>0</v>
      </c>
      <c r="N108" s="12">
        <f t="shared" si="49"/>
        <v>0</v>
      </c>
    </row>
    <row r="109" spans="1:14" ht="94.5" outlineLevel="5">
      <c r="A109" s="5" t="s">
        <v>161</v>
      </c>
      <c r="B109" s="4" t="s">
        <v>162</v>
      </c>
      <c r="C109" s="11">
        <f>SUM(D109+E109+F109)</f>
        <v>90000</v>
      </c>
      <c r="D109" s="11"/>
      <c r="E109" s="11"/>
      <c r="F109" s="9">
        <v>90000</v>
      </c>
      <c r="G109" s="11">
        <f>SUM(H109+I109+J109)</f>
        <v>0</v>
      </c>
      <c r="H109" s="11"/>
      <c r="I109" s="11"/>
      <c r="J109" s="11"/>
      <c r="K109" s="11">
        <f>SUM(L109+M109+N109)</f>
        <v>0</v>
      </c>
      <c r="L109" s="11"/>
      <c r="M109" s="11"/>
      <c r="N109" s="11"/>
    </row>
    <row r="110" spans="1:14" ht="78.75" customHeight="1" outlineLevel="5">
      <c r="A110" s="5" t="s">
        <v>163</v>
      </c>
      <c r="B110" s="4" t="s">
        <v>164</v>
      </c>
      <c r="C110" s="11">
        <f>SUM(D110+E110+F110)</f>
        <v>65000</v>
      </c>
      <c r="D110" s="11"/>
      <c r="E110" s="11"/>
      <c r="F110" s="9">
        <v>65000</v>
      </c>
      <c r="G110" s="11">
        <f>SUM(H110+I110+J110)</f>
        <v>0</v>
      </c>
      <c r="H110" s="11"/>
      <c r="I110" s="11"/>
      <c r="J110" s="11"/>
      <c r="K110" s="11">
        <f>SUM(L110+M110+N110)</f>
        <v>0</v>
      </c>
      <c r="L110" s="11"/>
      <c r="M110" s="11"/>
      <c r="N110" s="11"/>
    </row>
    <row r="111" spans="1:14" ht="126" outlineLevel="5">
      <c r="A111" s="5" t="s">
        <v>165</v>
      </c>
      <c r="B111" s="4" t="s">
        <v>166</v>
      </c>
      <c r="C111" s="11">
        <f>SUM(D111+E111+F111)</f>
        <v>21000</v>
      </c>
      <c r="D111" s="11"/>
      <c r="E111" s="11"/>
      <c r="F111" s="9">
        <v>21000</v>
      </c>
      <c r="G111" s="11">
        <f>SUM(H111+I111+J111)</f>
        <v>0</v>
      </c>
      <c r="H111" s="11"/>
      <c r="I111" s="11"/>
      <c r="J111" s="11"/>
      <c r="K111" s="11">
        <f>SUM(L111+M111+N111)</f>
        <v>0</v>
      </c>
      <c r="L111" s="11"/>
      <c r="M111" s="11"/>
      <c r="N111" s="11"/>
    </row>
    <row r="112" spans="1:14" ht="63" outlineLevel="1">
      <c r="A112" s="6" t="s">
        <v>167</v>
      </c>
      <c r="B112" s="7" t="s">
        <v>168</v>
      </c>
      <c r="C112" s="12">
        <f aca="true" t="shared" si="50" ref="C112:N112">SUM(C113+C116)</f>
        <v>4461304</v>
      </c>
      <c r="D112" s="12">
        <f t="shared" si="50"/>
        <v>0</v>
      </c>
      <c r="E112" s="12">
        <f t="shared" si="50"/>
        <v>1106767</v>
      </c>
      <c r="F112" s="12">
        <f t="shared" si="50"/>
        <v>3354537</v>
      </c>
      <c r="G112" s="12">
        <f t="shared" si="50"/>
        <v>3194537</v>
      </c>
      <c r="H112" s="12">
        <f t="shared" si="50"/>
        <v>0</v>
      </c>
      <c r="I112" s="12">
        <f t="shared" si="50"/>
        <v>0</v>
      </c>
      <c r="J112" s="12">
        <f t="shared" si="50"/>
        <v>3194537</v>
      </c>
      <c r="K112" s="12">
        <f t="shared" si="50"/>
        <v>3194537</v>
      </c>
      <c r="L112" s="12">
        <f t="shared" si="50"/>
        <v>0</v>
      </c>
      <c r="M112" s="12">
        <f t="shared" si="50"/>
        <v>0</v>
      </c>
      <c r="N112" s="12">
        <f t="shared" si="50"/>
        <v>3194537</v>
      </c>
    </row>
    <row r="113" spans="1:14" ht="111.75" customHeight="1" outlineLevel="2">
      <c r="A113" s="6" t="s">
        <v>169</v>
      </c>
      <c r="B113" s="7" t="s">
        <v>170</v>
      </c>
      <c r="C113" s="12">
        <f aca="true" t="shared" si="51" ref="C113:N113">SUM(C114)</f>
        <v>4421304</v>
      </c>
      <c r="D113" s="12">
        <f t="shared" si="51"/>
        <v>0</v>
      </c>
      <c r="E113" s="12">
        <f t="shared" si="51"/>
        <v>1106767</v>
      </c>
      <c r="F113" s="12">
        <f t="shared" si="51"/>
        <v>3314537</v>
      </c>
      <c r="G113" s="12">
        <f t="shared" si="51"/>
        <v>3194537</v>
      </c>
      <c r="H113" s="12">
        <f t="shared" si="51"/>
        <v>0</v>
      </c>
      <c r="I113" s="12">
        <f t="shared" si="51"/>
        <v>0</v>
      </c>
      <c r="J113" s="12">
        <f t="shared" si="51"/>
        <v>3194537</v>
      </c>
      <c r="K113" s="12">
        <f t="shared" si="51"/>
        <v>3194537</v>
      </c>
      <c r="L113" s="12">
        <f t="shared" si="51"/>
        <v>0</v>
      </c>
      <c r="M113" s="12">
        <f t="shared" si="51"/>
        <v>0</v>
      </c>
      <c r="N113" s="12">
        <f t="shared" si="51"/>
        <v>3194537</v>
      </c>
    </row>
    <row r="114" spans="1:14" ht="47.25" outlineLevel="4">
      <c r="A114" s="6" t="s">
        <v>171</v>
      </c>
      <c r="B114" s="7" t="s">
        <v>172</v>
      </c>
      <c r="C114" s="12">
        <f aca="true" t="shared" si="52" ref="C114:N114">SUM(C115:C115)</f>
        <v>4421304</v>
      </c>
      <c r="D114" s="12">
        <f t="shared" si="52"/>
        <v>0</v>
      </c>
      <c r="E114" s="12">
        <f t="shared" si="52"/>
        <v>1106767</v>
      </c>
      <c r="F114" s="12">
        <f t="shared" si="52"/>
        <v>3314537</v>
      </c>
      <c r="G114" s="12">
        <f t="shared" si="52"/>
        <v>3194537</v>
      </c>
      <c r="H114" s="12">
        <f t="shared" si="52"/>
        <v>0</v>
      </c>
      <c r="I114" s="12">
        <f t="shared" si="52"/>
        <v>0</v>
      </c>
      <c r="J114" s="12">
        <f t="shared" si="52"/>
        <v>3194537</v>
      </c>
      <c r="K114" s="12">
        <f t="shared" si="52"/>
        <v>3194537</v>
      </c>
      <c r="L114" s="12">
        <f t="shared" si="52"/>
        <v>0</v>
      </c>
      <c r="M114" s="12">
        <f t="shared" si="52"/>
        <v>0</v>
      </c>
      <c r="N114" s="12">
        <f t="shared" si="52"/>
        <v>3194537</v>
      </c>
    </row>
    <row r="115" spans="1:14" ht="78.75" outlineLevel="5">
      <c r="A115" s="5" t="s">
        <v>355</v>
      </c>
      <c r="B115" s="26" t="s">
        <v>354</v>
      </c>
      <c r="C115" s="11">
        <f>SUM(D115+E115+F115)</f>
        <v>4421304</v>
      </c>
      <c r="D115" s="11"/>
      <c r="E115" s="11">
        <v>1106767</v>
      </c>
      <c r="F115" s="27">
        <v>3314537</v>
      </c>
      <c r="G115" s="11">
        <f>SUM(H115+I115+J115)</f>
        <v>3194537</v>
      </c>
      <c r="H115" s="11"/>
      <c r="I115" s="11"/>
      <c r="J115" s="11">
        <v>3194537</v>
      </c>
      <c r="K115" s="11">
        <f>SUM(L115+M115+N115)</f>
        <v>3194537</v>
      </c>
      <c r="L115" s="11"/>
      <c r="M115" s="11"/>
      <c r="N115" s="11">
        <v>3194537</v>
      </c>
    </row>
    <row r="116" spans="1:14" ht="47.25" outlineLevel="2">
      <c r="A116" s="6" t="s">
        <v>173</v>
      </c>
      <c r="B116" s="7" t="s">
        <v>174</v>
      </c>
      <c r="C116" s="12">
        <f aca="true" t="shared" si="53" ref="C116:N117">SUM(C117)</f>
        <v>40000</v>
      </c>
      <c r="D116" s="12">
        <f t="shared" si="53"/>
        <v>0</v>
      </c>
      <c r="E116" s="12">
        <f t="shared" si="53"/>
        <v>0</v>
      </c>
      <c r="F116" s="12">
        <f t="shared" si="53"/>
        <v>40000</v>
      </c>
      <c r="G116" s="12">
        <f t="shared" si="53"/>
        <v>0</v>
      </c>
      <c r="H116" s="12">
        <f t="shared" si="53"/>
        <v>0</v>
      </c>
      <c r="I116" s="12">
        <f t="shared" si="53"/>
        <v>0</v>
      </c>
      <c r="J116" s="12">
        <f t="shared" si="53"/>
        <v>0</v>
      </c>
      <c r="K116" s="12">
        <f t="shared" si="53"/>
        <v>0</v>
      </c>
      <c r="L116" s="12">
        <f t="shared" si="53"/>
        <v>0</v>
      </c>
      <c r="M116" s="12">
        <f t="shared" si="53"/>
        <v>0</v>
      </c>
      <c r="N116" s="12">
        <f t="shared" si="53"/>
        <v>0</v>
      </c>
    </row>
    <row r="117" spans="1:14" ht="61.5" customHeight="1" outlineLevel="4">
      <c r="A117" s="6" t="s">
        <v>175</v>
      </c>
      <c r="B117" s="7" t="s">
        <v>176</v>
      </c>
      <c r="C117" s="12">
        <f t="shared" si="53"/>
        <v>40000</v>
      </c>
      <c r="D117" s="12">
        <f t="shared" si="53"/>
        <v>0</v>
      </c>
      <c r="E117" s="12">
        <f t="shared" si="53"/>
        <v>0</v>
      </c>
      <c r="F117" s="12">
        <f t="shared" si="53"/>
        <v>40000</v>
      </c>
      <c r="G117" s="12">
        <f t="shared" si="53"/>
        <v>0</v>
      </c>
      <c r="H117" s="12">
        <f t="shared" si="53"/>
        <v>0</v>
      </c>
      <c r="I117" s="12">
        <f t="shared" si="53"/>
        <v>0</v>
      </c>
      <c r="J117" s="12">
        <f t="shared" si="53"/>
        <v>0</v>
      </c>
      <c r="K117" s="12">
        <f t="shared" si="53"/>
        <v>0</v>
      </c>
      <c r="L117" s="12">
        <f t="shared" si="53"/>
        <v>0</v>
      </c>
      <c r="M117" s="12">
        <f t="shared" si="53"/>
        <v>0</v>
      </c>
      <c r="N117" s="12">
        <f t="shared" si="53"/>
        <v>0</v>
      </c>
    </row>
    <row r="118" spans="1:14" ht="48" customHeight="1" outlineLevel="5">
      <c r="A118" s="5" t="s">
        <v>177</v>
      </c>
      <c r="B118" s="4" t="s">
        <v>178</v>
      </c>
      <c r="C118" s="11">
        <f>SUM(D118+E118+F118)</f>
        <v>40000</v>
      </c>
      <c r="D118" s="11"/>
      <c r="E118" s="11"/>
      <c r="F118" s="21">
        <v>40000</v>
      </c>
      <c r="G118" s="11">
        <f>SUM(H118+I118+J118)</f>
        <v>0</v>
      </c>
      <c r="H118" s="11"/>
      <c r="I118" s="11"/>
      <c r="J118" s="21"/>
      <c r="K118" s="11">
        <f>SUM(L118+M118+N118)</f>
        <v>0</v>
      </c>
      <c r="L118" s="11"/>
      <c r="M118" s="11"/>
      <c r="N118" s="21"/>
    </row>
    <row r="119" spans="1:14" ht="63" outlineLevel="1">
      <c r="A119" s="6" t="s">
        <v>179</v>
      </c>
      <c r="B119" s="7" t="s">
        <v>180</v>
      </c>
      <c r="C119" s="12">
        <f aca="true" t="shared" si="54" ref="C119:N119">SUM(C120+C129+C132)</f>
        <v>16807161.49</v>
      </c>
      <c r="D119" s="12">
        <f t="shared" si="54"/>
        <v>0</v>
      </c>
      <c r="E119" s="12">
        <f t="shared" si="54"/>
        <v>6748111.49</v>
      </c>
      <c r="F119" s="12">
        <f t="shared" si="54"/>
        <v>10059050</v>
      </c>
      <c r="G119" s="12">
        <f t="shared" si="54"/>
        <v>10502940</v>
      </c>
      <c r="H119" s="12">
        <f t="shared" si="54"/>
        <v>0</v>
      </c>
      <c r="I119" s="12">
        <f t="shared" si="54"/>
        <v>0</v>
      </c>
      <c r="J119" s="12">
        <f t="shared" si="54"/>
        <v>10502940</v>
      </c>
      <c r="K119" s="12">
        <f t="shared" si="54"/>
        <v>11161170</v>
      </c>
      <c r="L119" s="12">
        <f t="shared" si="54"/>
        <v>0</v>
      </c>
      <c r="M119" s="12">
        <f t="shared" si="54"/>
        <v>0</v>
      </c>
      <c r="N119" s="12">
        <f t="shared" si="54"/>
        <v>11161170</v>
      </c>
    </row>
    <row r="120" spans="1:14" ht="50.25" customHeight="1" outlineLevel="2">
      <c r="A120" s="6" t="s">
        <v>181</v>
      </c>
      <c r="B120" s="7" t="s">
        <v>182</v>
      </c>
      <c r="C120" s="12">
        <f aca="true" t="shared" si="55" ref="C120:N120">SUM(C121)</f>
        <v>15606161.489999998</v>
      </c>
      <c r="D120" s="12">
        <f t="shared" si="55"/>
        <v>0</v>
      </c>
      <c r="E120" s="12">
        <f t="shared" si="55"/>
        <v>6748111.49</v>
      </c>
      <c r="F120" s="12">
        <f t="shared" si="55"/>
        <v>8858050</v>
      </c>
      <c r="G120" s="12">
        <f t="shared" si="55"/>
        <v>9301940</v>
      </c>
      <c r="H120" s="12">
        <f t="shared" si="55"/>
        <v>0</v>
      </c>
      <c r="I120" s="12">
        <f t="shared" si="55"/>
        <v>0</v>
      </c>
      <c r="J120" s="12">
        <f t="shared" si="55"/>
        <v>9301940</v>
      </c>
      <c r="K120" s="12">
        <f t="shared" si="55"/>
        <v>9960170</v>
      </c>
      <c r="L120" s="12">
        <f t="shared" si="55"/>
        <v>0</v>
      </c>
      <c r="M120" s="12">
        <f t="shared" si="55"/>
        <v>0</v>
      </c>
      <c r="N120" s="12">
        <f t="shared" si="55"/>
        <v>9960170</v>
      </c>
    </row>
    <row r="121" spans="1:14" ht="31.5" outlineLevel="4">
      <c r="A121" s="6" t="s">
        <v>183</v>
      </c>
      <c r="B121" s="7" t="s">
        <v>184</v>
      </c>
      <c r="C121" s="12">
        <f>SUM(C122:C128)</f>
        <v>15606161.489999998</v>
      </c>
      <c r="D121" s="12">
        <f aca="true" t="shared" si="56" ref="D121:N121">SUM(D122:D128)</f>
        <v>0</v>
      </c>
      <c r="E121" s="12">
        <f t="shared" si="56"/>
        <v>6748111.49</v>
      </c>
      <c r="F121" s="12">
        <f t="shared" si="56"/>
        <v>8858050</v>
      </c>
      <c r="G121" s="12">
        <f t="shared" si="56"/>
        <v>9301940</v>
      </c>
      <c r="H121" s="12">
        <f t="shared" si="56"/>
        <v>0</v>
      </c>
      <c r="I121" s="12">
        <f t="shared" si="56"/>
        <v>0</v>
      </c>
      <c r="J121" s="12">
        <f t="shared" si="56"/>
        <v>9301940</v>
      </c>
      <c r="K121" s="12">
        <f t="shared" si="56"/>
        <v>9960170</v>
      </c>
      <c r="L121" s="12">
        <f t="shared" si="56"/>
        <v>0</v>
      </c>
      <c r="M121" s="12">
        <f t="shared" si="56"/>
        <v>0</v>
      </c>
      <c r="N121" s="12">
        <f t="shared" si="56"/>
        <v>9960170</v>
      </c>
    </row>
    <row r="122" spans="1:14" ht="33.75" customHeight="1" outlineLevel="5">
      <c r="A122" s="5" t="s">
        <v>185</v>
      </c>
      <c r="B122" s="4" t="s">
        <v>186</v>
      </c>
      <c r="C122" s="11">
        <f aca="true" t="shared" si="57" ref="C122:C128">SUM(D122+E122+F122)</f>
        <v>3832556.2</v>
      </c>
      <c r="D122" s="11"/>
      <c r="E122" s="11"/>
      <c r="F122" s="9">
        <v>3832556.2</v>
      </c>
      <c r="G122" s="11">
        <f aca="true" t="shared" si="58" ref="G122:G128">SUM(H122+I122+J122)</f>
        <v>4361990</v>
      </c>
      <c r="H122" s="11"/>
      <c r="I122" s="11"/>
      <c r="J122" s="11">
        <v>4361990</v>
      </c>
      <c r="K122" s="11">
        <f aca="true" t="shared" si="59" ref="K122:K128">SUM(L122+M122+N122)</f>
        <v>4361990</v>
      </c>
      <c r="L122" s="11"/>
      <c r="M122" s="11"/>
      <c r="N122" s="11">
        <v>4361990</v>
      </c>
    </row>
    <row r="123" spans="1:14" ht="63" outlineLevel="5">
      <c r="A123" s="5" t="s">
        <v>187</v>
      </c>
      <c r="B123" s="4" t="s">
        <v>188</v>
      </c>
      <c r="C123" s="11">
        <f t="shared" si="57"/>
        <v>1470330</v>
      </c>
      <c r="D123" s="11"/>
      <c r="E123" s="11"/>
      <c r="F123" s="9">
        <v>1470330</v>
      </c>
      <c r="G123" s="11">
        <f t="shared" si="58"/>
        <v>1739950</v>
      </c>
      <c r="H123" s="11"/>
      <c r="I123" s="11"/>
      <c r="J123" s="11">
        <v>1739950</v>
      </c>
      <c r="K123" s="11">
        <f t="shared" si="59"/>
        <v>2398180</v>
      </c>
      <c r="L123" s="11"/>
      <c r="M123" s="11"/>
      <c r="N123" s="11">
        <v>2398180</v>
      </c>
    </row>
    <row r="124" spans="1:14" ht="47.25" outlineLevel="5">
      <c r="A124" s="5" t="s">
        <v>189</v>
      </c>
      <c r="B124" s="4" t="s">
        <v>190</v>
      </c>
      <c r="C124" s="11">
        <f t="shared" si="57"/>
        <v>0</v>
      </c>
      <c r="D124" s="11"/>
      <c r="E124" s="11"/>
      <c r="F124" s="9"/>
      <c r="G124" s="11">
        <f t="shared" si="58"/>
        <v>1500000</v>
      </c>
      <c r="H124" s="11"/>
      <c r="I124" s="11"/>
      <c r="J124" s="11">
        <v>1500000</v>
      </c>
      <c r="K124" s="11">
        <f t="shared" si="59"/>
        <v>1500000</v>
      </c>
      <c r="L124" s="11"/>
      <c r="M124" s="11"/>
      <c r="N124" s="11">
        <v>1500000</v>
      </c>
    </row>
    <row r="125" spans="1:14" ht="30.75" customHeight="1" outlineLevel="5">
      <c r="A125" s="5" t="s">
        <v>191</v>
      </c>
      <c r="B125" s="4" t="s">
        <v>192</v>
      </c>
      <c r="C125" s="11">
        <f t="shared" si="57"/>
        <v>0</v>
      </c>
      <c r="D125" s="11"/>
      <c r="E125" s="11"/>
      <c r="F125" s="9"/>
      <c r="G125" s="11">
        <f>SUM(H125+I125+J125)</f>
        <v>1700000</v>
      </c>
      <c r="H125" s="11"/>
      <c r="I125" s="11"/>
      <c r="J125" s="11">
        <v>1700000</v>
      </c>
      <c r="K125" s="11">
        <f t="shared" si="59"/>
        <v>1700000</v>
      </c>
      <c r="L125" s="11"/>
      <c r="M125" s="11"/>
      <c r="N125" s="11">
        <v>1700000</v>
      </c>
    </row>
    <row r="126" spans="1:14" ht="63" outlineLevel="5">
      <c r="A126" s="5" t="s">
        <v>193</v>
      </c>
      <c r="B126" s="4" t="s">
        <v>194</v>
      </c>
      <c r="C126" s="11">
        <f t="shared" si="57"/>
        <v>2700000</v>
      </c>
      <c r="D126" s="11"/>
      <c r="E126" s="11"/>
      <c r="F126" s="9">
        <v>2700000</v>
      </c>
      <c r="G126" s="11">
        <f t="shared" si="58"/>
        <v>0</v>
      </c>
      <c r="H126" s="11"/>
      <c r="I126" s="11"/>
      <c r="J126" s="21"/>
      <c r="K126" s="11">
        <f t="shared" si="59"/>
        <v>0</v>
      </c>
      <c r="L126" s="11"/>
      <c r="M126" s="11"/>
      <c r="N126" s="21"/>
    </row>
    <row r="127" spans="1:14" ht="48" customHeight="1" outlineLevel="5">
      <c r="A127" s="5" t="s">
        <v>195</v>
      </c>
      <c r="B127" s="4" t="s">
        <v>196</v>
      </c>
      <c r="C127" s="11">
        <f t="shared" si="57"/>
        <v>500000</v>
      </c>
      <c r="D127" s="11"/>
      <c r="E127" s="11"/>
      <c r="F127" s="9">
        <v>500000</v>
      </c>
      <c r="G127" s="11">
        <f t="shared" si="58"/>
        <v>0</v>
      </c>
      <c r="H127" s="11"/>
      <c r="I127" s="11"/>
      <c r="J127" s="21"/>
      <c r="K127" s="11">
        <f t="shared" si="59"/>
        <v>0</v>
      </c>
      <c r="L127" s="11"/>
      <c r="M127" s="11"/>
      <c r="N127" s="21"/>
    </row>
    <row r="128" spans="1:14" ht="126" outlineLevel="5">
      <c r="A128" s="5" t="s">
        <v>337</v>
      </c>
      <c r="B128" s="4" t="s">
        <v>336</v>
      </c>
      <c r="C128" s="11">
        <f t="shared" si="57"/>
        <v>7103275.29</v>
      </c>
      <c r="D128" s="11"/>
      <c r="E128" s="11">
        <v>6748111.49</v>
      </c>
      <c r="F128" s="27">
        <v>355163.8</v>
      </c>
      <c r="G128" s="11">
        <f t="shared" si="58"/>
        <v>0</v>
      </c>
      <c r="H128" s="11"/>
      <c r="I128" s="11"/>
      <c r="J128" s="21"/>
      <c r="K128" s="11">
        <f t="shared" si="59"/>
        <v>0</v>
      </c>
      <c r="L128" s="11"/>
      <c r="M128" s="11"/>
      <c r="N128" s="21"/>
    </row>
    <row r="129" spans="1:14" ht="47.25" customHeight="1" outlineLevel="2">
      <c r="A129" s="6" t="s">
        <v>197</v>
      </c>
      <c r="B129" s="7" t="s">
        <v>198</v>
      </c>
      <c r="C129" s="12">
        <f aca="true" t="shared" si="60" ref="C129:N130">SUM(C130)</f>
        <v>1200000</v>
      </c>
      <c r="D129" s="12">
        <f t="shared" si="60"/>
        <v>0</v>
      </c>
      <c r="E129" s="12">
        <f t="shared" si="60"/>
        <v>0</v>
      </c>
      <c r="F129" s="12">
        <f t="shared" si="60"/>
        <v>1200000</v>
      </c>
      <c r="G129" s="12">
        <f t="shared" si="60"/>
        <v>1200000</v>
      </c>
      <c r="H129" s="12">
        <f t="shared" si="60"/>
        <v>0</v>
      </c>
      <c r="I129" s="12">
        <f t="shared" si="60"/>
        <v>0</v>
      </c>
      <c r="J129" s="12">
        <f t="shared" si="60"/>
        <v>1200000</v>
      </c>
      <c r="K129" s="12">
        <f t="shared" si="60"/>
        <v>1200000</v>
      </c>
      <c r="L129" s="12">
        <f t="shared" si="60"/>
        <v>0</v>
      </c>
      <c r="M129" s="12">
        <f t="shared" si="60"/>
        <v>0</v>
      </c>
      <c r="N129" s="12">
        <f t="shared" si="60"/>
        <v>1200000</v>
      </c>
    </row>
    <row r="130" spans="1:14" ht="47.25" customHeight="1" outlineLevel="4">
      <c r="A130" s="6" t="s">
        <v>199</v>
      </c>
      <c r="B130" s="7" t="s">
        <v>200</v>
      </c>
      <c r="C130" s="12">
        <f t="shared" si="60"/>
        <v>1200000</v>
      </c>
      <c r="D130" s="12">
        <f t="shared" si="60"/>
        <v>0</v>
      </c>
      <c r="E130" s="12">
        <f t="shared" si="60"/>
        <v>0</v>
      </c>
      <c r="F130" s="12">
        <f t="shared" si="60"/>
        <v>1200000</v>
      </c>
      <c r="G130" s="12">
        <f t="shared" si="60"/>
        <v>1200000</v>
      </c>
      <c r="H130" s="12">
        <f t="shared" si="60"/>
        <v>0</v>
      </c>
      <c r="I130" s="12">
        <f t="shared" si="60"/>
        <v>0</v>
      </c>
      <c r="J130" s="12">
        <f t="shared" si="60"/>
        <v>1200000</v>
      </c>
      <c r="K130" s="12">
        <f t="shared" si="60"/>
        <v>1200000</v>
      </c>
      <c r="L130" s="12">
        <f t="shared" si="60"/>
        <v>0</v>
      </c>
      <c r="M130" s="12">
        <f t="shared" si="60"/>
        <v>0</v>
      </c>
      <c r="N130" s="12">
        <f t="shared" si="60"/>
        <v>1200000</v>
      </c>
    </row>
    <row r="131" spans="1:14" ht="63" outlineLevel="5">
      <c r="A131" s="5" t="s">
        <v>356</v>
      </c>
      <c r="B131" s="26" t="s">
        <v>357</v>
      </c>
      <c r="C131" s="11">
        <f>SUM(D131+E131+F131)</f>
        <v>1200000</v>
      </c>
      <c r="D131" s="11"/>
      <c r="E131" s="11"/>
      <c r="F131" s="21">
        <v>1200000</v>
      </c>
      <c r="G131" s="11">
        <f>SUM(H131+I131+J131)</f>
        <v>1200000</v>
      </c>
      <c r="H131" s="11"/>
      <c r="I131" s="11"/>
      <c r="J131" s="21">
        <v>1200000</v>
      </c>
      <c r="K131" s="11">
        <f>SUM(L131+M131+N131)</f>
        <v>1200000</v>
      </c>
      <c r="L131" s="11"/>
      <c r="M131" s="11"/>
      <c r="N131" s="21">
        <v>1200000</v>
      </c>
    </row>
    <row r="132" spans="1:14" ht="47.25" outlineLevel="2">
      <c r="A132" s="6" t="s">
        <v>201</v>
      </c>
      <c r="B132" s="7" t="s">
        <v>202</v>
      </c>
      <c r="C132" s="12">
        <f aca="true" t="shared" si="61" ref="C132:N132">SUM(C133)</f>
        <v>1000</v>
      </c>
      <c r="D132" s="12">
        <f t="shared" si="61"/>
        <v>0</v>
      </c>
      <c r="E132" s="12">
        <f t="shared" si="61"/>
        <v>0</v>
      </c>
      <c r="F132" s="12">
        <f t="shared" si="61"/>
        <v>1000</v>
      </c>
      <c r="G132" s="12">
        <f t="shared" si="61"/>
        <v>1000</v>
      </c>
      <c r="H132" s="12">
        <f t="shared" si="61"/>
        <v>0</v>
      </c>
      <c r="I132" s="12">
        <f t="shared" si="61"/>
        <v>0</v>
      </c>
      <c r="J132" s="12">
        <f t="shared" si="61"/>
        <v>1000</v>
      </c>
      <c r="K132" s="12">
        <f t="shared" si="61"/>
        <v>1000</v>
      </c>
      <c r="L132" s="12">
        <f t="shared" si="61"/>
        <v>0</v>
      </c>
      <c r="M132" s="12">
        <f t="shared" si="61"/>
        <v>0</v>
      </c>
      <c r="N132" s="12">
        <f t="shared" si="61"/>
        <v>1000</v>
      </c>
    </row>
    <row r="133" spans="1:14" ht="46.5" customHeight="1" outlineLevel="4">
      <c r="A133" s="6" t="s">
        <v>203</v>
      </c>
      <c r="B133" s="7" t="s">
        <v>204</v>
      </c>
      <c r="C133" s="12">
        <f aca="true" t="shared" si="62" ref="C133:N133">SUM(C134:C135)</f>
        <v>1000</v>
      </c>
      <c r="D133" s="12">
        <f t="shared" si="62"/>
        <v>0</v>
      </c>
      <c r="E133" s="12">
        <f t="shared" si="62"/>
        <v>0</v>
      </c>
      <c r="F133" s="12">
        <f t="shared" si="62"/>
        <v>1000</v>
      </c>
      <c r="G133" s="12">
        <f t="shared" si="62"/>
        <v>1000</v>
      </c>
      <c r="H133" s="12">
        <f t="shared" si="62"/>
        <v>0</v>
      </c>
      <c r="I133" s="12">
        <f t="shared" si="62"/>
        <v>0</v>
      </c>
      <c r="J133" s="12">
        <f t="shared" si="62"/>
        <v>1000</v>
      </c>
      <c r="K133" s="12">
        <f t="shared" si="62"/>
        <v>1000</v>
      </c>
      <c r="L133" s="12">
        <f t="shared" si="62"/>
        <v>0</v>
      </c>
      <c r="M133" s="12">
        <f t="shared" si="62"/>
        <v>0</v>
      </c>
      <c r="N133" s="12">
        <f t="shared" si="62"/>
        <v>1000</v>
      </c>
    </row>
    <row r="134" spans="1:14" ht="63" outlineLevel="5">
      <c r="A134" s="5" t="s">
        <v>205</v>
      </c>
      <c r="B134" s="4" t="s">
        <v>206</v>
      </c>
      <c r="C134" s="11">
        <f>SUM(D134+E134+F134)</f>
        <v>500</v>
      </c>
      <c r="D134" s="11"/>
      <c r="E134" s="11"/>
      <c r="F134" s="9">
        <v>500</v>
      </c>
      <c r="G134" s="11">
        <f>SUM(H134+I134+J134)</f>
        <v>500</v>
      </c>
      <c r="H134" s="11"/>
      <c r="I134" s="11"/>
      <c r="J134" s="11">
        <v>500</v>
      </c>
      <c r="K134" s="11">
        <f>SUM(L134+M134+N134)</f>
        <v>500</v>
      </c>
      <c r="L134" s="11"/>
      <c r="M134" s="11"/>
      <c r="N134" s="11">
        <v>500</v>
      </c>
    </row>
    <row r="135" spans="1:14" ht="30" customHeight="1" outlineLevel="5">
      <c r="A135" s="5" t="s">
        <v>207</v>
      </c>
      <c r="B135" s="4" t="s">
        <v>208</v>
      </c>
      <c r="C135" s="11">
        <f>SUM(D135+E135+F135)</f>
        <v>500</v>
      </c>
      <c r="D135" s="11"/>
      <c r="E135" s="11"/>
      <c r="F135" s="9">
        <v>500</v>
      </c>
      <c r="G135" s="11">
        <f>SUM(H135+I135+J135)</f>
        <v>500</v>
      </c>
      <c r="H135" s="11"/>
      <c r="I135" s="11"/>
      <c r="J135" s="11">
        <v>500</v>
      </c>
      <c r="K135" s="11">
        <f>SUM(L135+M135+N135)</f>
        <v>500</v>
      </c>
      <c r="L135" s="11"/>
      <c r="M135" s="11"/>
      <c r="N135" s="11">
        <v>500</v>
      </c>
    </row>
    <row r="136" spans="1:14" ht="63" outlineLevel="5">
      <c r="A136" s="29" t="s">
        <v>386</v>
      </c>
      <c r="B136" s="30" t="s">
        <v>390</v>
      </c>
      <c r="C136" s="12">
        <f>SUM(C137)</f>
        <v>253716.52</v>
      </c>
      <c r="D136" s="12">
        <f aca="true" t="shared" si="63" ref="D136:N138">SUM(D137)</f>
        <v>235090.25</v>
      </c>
      <c r="E136" s="12">
        <f t="shared" si="63"/>
        <v>17694.96</v>
      </c>
      <c r="F136" s="12">
        <f t="shared" si="63"/>
        <v>931.31</v>
      </c>
      <c r="G136" s="12">
        <f t="shared" si="63"/>
        <v>806718.91</v>
      </c>
      <c r="H136" s="12">
        <f t="shared" si="63"/>
        <v>747494.66</v>
      </c>
      <c r="I136" s="12">
        <f t="shared" si="63"/>
        <v>56263.04</v>
      </c>
      <c r="J136" s="12">
        <f t="shared" si="63"/>
        <v>2961.21</v>
      </c>
      <c r="K136" s="12">
        <f t="shared" si="63"/>
        <v>999110.17</v>
      </c>
      <c r="L136" s="12">
        <f t="shared" si="63"/>
        <v>925761.76</v>
      </c>
      <c r="M136" s="12">
        <f t="shared" si="63"/>
        <v>69680.99</v>
      </c>
      <c r="N136" s="12">
        <f t="shared" si="63"/>
        <v>3667.42</v>
      </c>
    </row>
    <row r="137" spans="1:14" ht="31.5" outlineLevel="5">
      <c r="A137" s="29" t="s">
        <v>387</v>
      </c>
      <c r="B137" s="30" t="s">
        <v>391</v>
      </c>
      <c r="C137" s="12">
        <f>SUM(C138)</f>
        <v>253716.52</v>
      </c>
      <c r="D137" s="12">
        <f t="shared" si="63"/>
        <v>235090.25</v>
      </c>
      <c r="E137" s="12">
        <f t="shared" si="63"/>
        <v>17694.96</v>
      </c>
      <c r="F137" s="12">
        <f t="shared" si="63"/>
        <v>931.31</v>
      </c>
      <c r="G137" s="12">
        <f t="shared" si="63"/>
        <v>806718.91</v>
      </c>
      <c r="H137" s="12">
        <f t="shared" si="63"/>
        <v>747494.66</v>
      </c>
      <c r="I137" s="12">
        <f t="shared" si="63"/>
        <v>56263.04</v>
      </c>
      <c r="J137" s="12">
        <f t="shared" si="63"/>
        <v>2961.21</v>
      </c>
      <c r="K137" s="12">
        <f t="shared" si="63"/>
        <v>999110.17</v>
      </c>
      <c r="L137" s="12">
        <f t="shared" si="63"/>
        <v>925761.76</v>
      </c>
      <c r="M137" s="12">
        <f t="shared" si="63"/>
        <v>69680.99</v>
      </c>
      <c r="N137" s="12">
        <f t="shared" si="63"/>
        <v>3667.42</v>
      </c>
    </row>
    <row r="138" spans="1:14" ht="50.25" customHeight="1" outlineLevel="5">
      <c r="A138" s="29" t="s">
        <v>388</v>
      </c>
      <c r="B138" s="30" t="s">
        <v>392</v>
      </c>
      <c r="C138" s="12">
        <f>SUM(C139)</f>
        <v>253716.52</v>
      </c>
      <c r="D138" s="12">
        <f t="shared" si="63"/>
        <v>235090.25</v>
      </c>
      <c r="E138" s="12">
        <f t="shared" si="63"/>
        <v>17694.96</v>
      </c>
      <c r="F138" s="12">
        <f t="shared" si="63"/>
        <v>931.31</v>
      </c>
      <c r="G138" s="12">
        <f t="shared" si="63"/>
        <v>806718.91</v>
      </c>
      <c r="H138" s="12">
        <f t="shared" si="63"/>
        <v>747494.66</v>
      </c>
      <c r="I138" s="12">
        <f t="shared" si="63"/>
        <v>56263.04</v>
      </c>
      <c r="J138" s="12">
        <f t="shared" si="63"/>
        <v>2961.21</v>
      </c>
      <c r="K138" s="12">
        <f t="shared" si="63"/>
        <v>999110.17</v>
      </c>
      <c r="L138" s="12">
        <f t="shared" si="63"/>
        <v>925761.76</v>
      </c>
      <c r="M138" s="12">
        <f t="shared" si="63"/>
        <v>69680.99</v>
      </c>
      <c r="N138" s="12">
        <f t="shared" si="63"/>
        <v>3667.42</v>
      </c>
    </row>
    <row r="139" spans="1:14" ht="47.25" outlineLevel="5">
      <c r="A139" s="31" t="s">
        <v>389</v>
      </c>
      <c r="B139" s="28" t="s">
        <v>393</v>
      </c>
      <c r="C139" s="11">
        <f>SUM(D139:F139)</f>
        <v>253716.52</v>
      </c>
      <c r="D139" s="11">
        <v>235090.25</v>
      </c>
      <c r="E139" s="11">
        <v>17694.96</v>
      </c>
      <c r="F139" s="27">
        <v>931.31</v>
      </c>
      <c r="G139" s="11">
        <f>SUM(H139:J139)</f>
        <v>806718.91</v>
      </c>
      <c r="H139" s="11">
        <v>747494.66</v>
      </c>
      <c r="I139" s="11">
        <v>56263.04</v>
      </c>
      <c r="J139" s="11">
        <v>2961.21</v>
      </c>
      <c r="K139" s="11">
        <f>SUM(L139:N139)</f>
        <v>999110.17</v>
      </c>
      <c r="L139" s="11">
        <v>925761.76</v>
      </c>
      <c r="M139" s="11">
        <v>69680.99</v>
      </c>
      <c r="N139" s="11">
        <v>3667.42</v>
      </c>
    </row>
    <row r="140" spans="1:14" ht="78.75" outlineLevel="1">
      <c r="A140" s="6" t="s">
        <v>210</v>
      </c>
      <c r="B140" s="7" t="s">
        <v>209</v>
      </c>
      <c r="C140" s="12">
        <f aca="true" t="shared" si="64" ref="C140:N140">SUM(C141+C144)</f>
        <v>6112562</v>
      </c>
      <c r="D140" s="12">
        <f t="shared" si="64"/>
        <v>0</v>
      </c>
      <c r="E140" s="12">
        <f t="shared" si="64"/>
        <v>0</v>
      </c>
      <c r="F140" s="12">
        <f t="shared" si="64"/>
        <v>6112562</v>
      </c>
      <c r="G140" s="12">
        <f t="shared" si="64"/>
        <v>5726462</v>
      </c>
      <c r="H140" s="12">
        <f t="shared" si="64"/>
        <v>0</v>
      </c>
      <c r="I140" s="12">
        <f t="shared" si="64"/>
        <v>0</v>
      </c>
      <c r="J140" s="12">
        <f t="shared" si="64"/>
        <v>5726462</v>
      </c>
      <c r="K140" s="12">
        <f t="shared" si="64"/>
        <v>5740662</v>
      </c>
      <c r="L140" s="12">
        <f t="shared" si="64"/>
        <v>0</v>
      </c>
      <c r="M140" s="12">
        <f t="shared" si="64"/>
        <v>0</v>
      </c>
      <c r="N140" s="12">
        <f t="shared" si="64"/>
        <v>5740662</v>
      </c>
    </row>
    <row r="141" spans="1:14" ht="63" outlineLevel="2">
      <c r="A141" s="6" t="s">
        <v>211</v>
      </c>
      <c r="B141" s="7" t="s">
        <v>212</v>
      </c>
      <c r="C141" s="12">
        <f aca="true" t="shared" si="65" ref="C141:N142">SUM(C142)</f>
        <v>200000</v>
      </c>
      <c r="D141" s="12">
        <f t="shared" si="65"/>
        <v>0</v>
      </c>
      <c r="E141" s="12">
        <f t="shared" si="65"/>
        <v>0</v>
      </c>
      <c r="F141" s="12">
        <f t="shared" si="65"/>
        <v>200000</v>
      </c>
      <c r="G141" s="12">
        <f t="shared" si="65"/>
        <v>200000</v>
      </c>
      <c r="H141" s="12">
        <f t="shared" si="65"/>
        <v>0</v>
      </c>
      <c r="I141" s="12">
        <f t="shared" si="65"/>
        <v>0</v>
      </c>
      <c r="J141" s="12">
        <f t="shared" si="65"/>
        <v>200000</v>
      </c>
      <c r="K141" s="12">
        <f t="shared" si="65"/>
        <v>200000</v>
      </c>
      <c r="L141" s="12">
        <f t="shared" si="65"/>
        <v>0</v>
      </c>
      <c r="M141" s="12">
        <f t="shared" si="65"/>
        <v>0</v>
      </c>
      <c r="N141" s="12">
        <f t="shared" si="65"/>
        <v>200000</v>
      </c>
    </row>
    <row r="142" spans="1:14" ht="47.25" outlineLevel="4">
      <c r="A142" s="6" t="s">
        <v>213</v>
      </c>
      <c r="B142" s="7" t="s">
        <v>214</v>
      </c>
      <c r="C142" s="12">
        <f t="shared" si="65"/>
        <v>200000</v>
      </c>
      <c r="D142" s="12">
        <f t="shared" si="65"/>
        <v>0</v>
      </c>
      <c r="E142" s="12">
        <f t="shared" si="65"/>
        <v>0</v>
      </c>
      <c r="F142" s="12">
        <f t="shared" si="65"/>
        <v>200000</v>
      </c>
      <c r="G142" s="12">
        <f t="shared" si="65"/>
        <v>200000</v>
      </c>
      <c r="H142" s="12">
        <f t="shared" si="65"/>
        <v>0</v>
      </c>
      <c r="I142" s="12">
        <f t="shared" si="65"/>
        <v>0</v>
      </c>
      <c r="J142" s="12">
        <f t="shared" si="65"/>
        <v>200000</v>
      </c>
      <c r="K142" s="12">
        <f t="shared" si="65"/>
        <v>200000</v>
      </c>
      <c r="L142" s="12">
        <f t="shared" si="65"/>
        <v>0</v>
      </c>
      <c r="M142" s="12">
        <f t="shared" si="65"/>
        <v>0</v>
      </c>
      <c r="N142" s="12">
        <f t="shared" si="65"/>
        <v>200000</v>
      </c>
    </row>
    <row r="143" spans="1:14" ht="33.75" customHeight="1" outlineLevel="5">
      <c r="A143" s="5" t="s">
        <v>215</v>
      </c>
      <c r="B143" s="4" t="s">
        <v>216</v>
      </c>
      <c r="C143" s="11">
        <f>SUM(D143+E143+F143)</f>
        <v>200000</v>
      </c>
      <c r="D143" s="11"/>
      <c r="E143" s="11"/>
      <c r="F143" s="21">
        <v>200000</v>
      </c>
      <c r="G143" s="11">
        <f>SUM(H143+I143+J143)</f>
        <v>200000</v>
      </c>
      <c r="H143" s="11"/>
      <c r="I143" s="11"/>
      <c r="J143" s="21">
        <v>200000</v>
      </c>
      <c r="K143" s="11">
        <f>SUM(L143+M143+N143)</f>
        <v>200000</v>
      </c>
      <c r="L143" s="11"/>
      <c r="M143" s="11"/>
      <c r="N143" s="21">
        <v>200000</v>
      </c>
    </row>
    <row r="144" spans="1:14" ht="63" outlineLevel="2">
      <c r="A144" s="6" t="s">
        <v>217</v>
      </c>
      <c r="B144" s="7" t="s">
        <v>218</v>
      </c>
      <c r="C144" s="12">
        <f aca="true" t="shared" si="66" ref="C144:N145">SUM(C145)</f>
        <v>5912562</v>
      </c>
      <c r="D144" s="12">
        <f t="shared" si="66"/>
        <v>0</v>
      </c>
      <c r="E144" s="12">
        <f t="shared" si="66"/>
        <v>0</v>
      </c>
      <c r="F144" s="12">
        <f t="shared" si="66"/>
        <v>5912562</v>
      </c>
      <c r="G144" s="12">
        <f t="shared" si="66"/>
        <v>5526462</v>
      </c>
      <c r="H144" s="12">
        <f t="shared" si="66"/>
        <v>0</v>
      </c>
      <c r="I144" s="12">
        <f t="shared" si="66"/>
        <v>0</v>
      </c>
      <c r="J144" s="12">
        <f t="shared" si="66"/>
        <v>5526462</v>
      </c>
      <c r="K144" s="12">
        <f t="shared" si="66"/>
        <v>5540662</v>
      </c>
      <c r="L144" s="12">
        <f t="shared" si="66"/>
        <v>0</v>
      </c>
      <c r="M144" s="12">
        <f t="shared" si="66"/>
        <v>0</v>
      </c>
      <c r="N144" s="12">
        <f t="shared" si="66"/>
        <v>5540662</v>
      </c>
    </row>
    <row r="145" spans="1:14" ht="78.75" outlineLevel="4">
      <c r="A145" s="6" t="s">
        <v>57</v>
      </c>
      <c r="B145" s="7" t="s">
        <v>219</v>
      </c>
      <c r="C145" s="12">
        <f t="shared" si="66"/>
        <v>5912562</v>
      </c>
      <c r="D145" s="12">
        <f t="shared" si="66"/>
        <v>0</v>
      </c>
      <c r="E145" s="12">
        <f t="shared" si="66"/>
        <v>0</v>
      </c>
      <c r="F145" s="12">
        <f t="shared" si="66"/>
        <v>5912562</v>
      </c>
      <c r="G145" s="12">
        <f t="shared" si="66"/>
        <v>5526462</v>
      </c>
      <c r="H145" s="12">
        <f t="shared" si="66"/>
        <v>0</v>
      </c>
      <c r="I145" s="12">
        <f t="shared" si="66"/>
        <v>0</v>
      </c>
      <c r="J145" s="12">
        <f t="shared" si="66"/>
        <v>5526462</v>
      </c>
      <c r="K145" s="12">
        <f t="shared" si="66"/>
        <v>5540662</v>
      </c>
      <c r="L145" s="12">
        <f t="shared" si="66"/>
        <v>0</v>
      </c>
      <c r="M145" s="12">
        <f t="shared" si="66"/>
        <v>0</v>
      </c>
      <c r="N145" s="12">
        <f t="shared" si="66"/>
        <v>5540662</v>
      </c>
    </row>
    <row r="146" spans="1:14" ht="50.25" customHeight="1" outlineLevel="5">
      <c r="A146" s="5" t="s">
        <v>220</v>
      </c>
      <c r="B146" s="4" t="s">
        <v>221</v>
      </c>
      <c r="C146" s="11">
        <f>SUM(D146+E146+F146)</f>
        <v>5912562</v>
      </c>
      <c r="D146" s="11"/>
      <c r="E146" s="11"/>
      <c r="F146" s="9">
        <v>5912562</v>
      </c>
      <c r="G146" s="11">
        <f>SUM(H146+I146+J146)</f>
        <v>5526462</v>
      </c>
      <c r="H146" s="11"/>
      <c r="I146" s="11"/>
      <c r="J146" s="11">
        <v>5526462</v>
      </c>
      <c r="K146" s="11">
        <f>SUM(L146+M146+N146)</f>
        <v>5540662</v>
      </c>
      <c r="L146" s="11"/>
      <c r="M146" s="11"/>
      <c r="N146" s="11">
        <v>5540662</v>
      </c>
    </row>
    <row r="147" spans="1:14" ht="63" outlineLevel="1">
      <c r="A147" s="6" t="s">
        <v>222</v>
      </c>
      <c r="B147" s="7" t="s">
        <v>223</v>
      </c>
      <c r="C147" s="12">
        <f>SUM(C148+C151+C154+C161+C165+C168)</f>
        <v>33908217.17</v>
      </c>
      <c r="D147" s="12">
        <f aca="true" t="shared" si="67" ref="D147:N147">SUM(D148+D151+D154+D161+D165+D168)</f>
        <v>0</v>
      </c>
      <c r="E147" s="12">
        <f t="shared" si="67"/>
        <v>0</v>
      </c>
      <c r="F147" s="12">
        <f t="shared" si="67"/>
        <v>33908217.17</v>
      </c>
      <c r="G147" s="12">
        <f t="shared" si="67"/>
        <v>31894845.83</v>
      </c>
      <c r="H147" s="12">
        <f t="shared" si="67"/>
        <v>0</v>
      </c>
      <c r="I147" s="12">
        <f t="shared" si="67"/>
        <v>0</v>
      </c>
      <c r="J147" s="12">
        <f t="shared" si="67"/>
        <v>31894845.83</v>
      </c>
      <c r="K147" s="12">
        <f t="shared" si="67"/>
        <v>32754992.36</v>
      </c>
      <c r="L147" s="12">
        <f t="shared" si="67"/>
        <v>0</v>
      </c>
      <c r="M147" s="12">
        <f t="shared" si="67"/>
        <v>0</v>
      </c>
      <c r="N147" s="12">
        <f t="shared" si="67"/>
        <v>32754992.36</v>
      </c>
    </row>
    <row r="148" spans="1:14" ht="31.5" outlineLevel="1">
      <c r="A148" s="38" t="s">
        <v>394</v>
      </c>
      <c r="B148" s="30" t="s">
        <v>397</v>
      </c>
      <c r="C148" s="12">
        <f>SUM(C149)</f>
        <v>30585</v>
      </c>
      <c r="D148" s="12">
        <f aca="true" t="shared" si="68" ref="D148:N149">SUM(D149)</f>
        <v>0</v>
      </c>
      <c r="E148" s="12">
        <f t="shared" si="68"/>
        <v>0</v>
      </c>
      <c r="F148" s="12">
        <f t="shared" si="68"/>
        <v>30585</v>
      </c>
      <c r="G148" s="12">
        <f t="shared" si="68"/>
        <v>0</v>
      </c>
      <c r="H148" s="12">
        <f t="shared" si="68"/>
        <v>0</v>
      </c>
      <c r="I148" s="12">
        <f t="shared" si="68"/>
        <v>0</v>
      </c>
      <c r="J148" s="12">
        <f t="shared" si="68"/>
        <v>0</v>
      </c>
      <c r="K148" s="12">
        <f t="shared" si="68"/>
        <v>0</v>
      </c>
      <c r="L148" s="12">
        <f t="shared" si="68"/>
        <v>0</v>
      </c>
      <c r="M148" s="12">
        <f t="shared" si="68"/>
        <v>0</v>
      </c>
      <c r="N148" s="12">
        <f t="shared" si="68"/>
        <v>0</v>
      </c>
    </row>
    <row r="149" spans="1:14" ht="31.5" outlineLevel="1">
      <c r="A149" s="38" t="s">
        <v>395</v>
      </c>
      <c r="B149" s="30" t="s">
        <v>398</v>
      </c>
      <c r="C149" s="12">
        <f>SUM(C150)</f>
        <v>30585</v>
      </c>
      <c r="D149" s="12">
        <f t="shared" si="68"/>
        <v>0</v>
      </c>
      <c r="E149" s="12">
        <f t="shared" si="68"/>
        <v>0</v>
      </c>
      <c r="F149" s="12">
        <f t="shared" si="68"/>
        <v>30585</v>
      </c>
      <c r="G149" s="12">
        <f t="shared" si="68"/>
        <v>0</v>
      </c>
      <c r="H149" s="12">
        <f t="shared" si="68"/>
        <v>0</v>
      </c>
      <c r="I149" s="12">
        <f t="shared" si="68"/>
        <v>0</v>
      </c>
      <c r="J149" s="12">
        <f t="shared" si="68"/>
        <v>0</v>
      </c>
      <c r="K149" s="12">
        <f t="shared" si="68"/>
        <v>0</v>
      </c>
      <c r="L149" s="12">
        <f t="shared" si="68"/>
        <v>0</v>
      </c>
      <c r="M149" s="12">
        <f t="shared" si="68"/>
        <v>0</v>
      </c>
      <c r="N149" s="12">
        <f t="shared" si="68"/>
        <v>0</v>
      </c>
    </row>
    <row r="150" spans="1:14" ht="47.25" outlineLevel="1">
      <c r="A150" s="39" t="s">
        <v>396</v>
      </c>
      <c r="B150" s="28" t="s">
        <v>399</v>
      </c>
      <c r="C150" s="11">
        <f>SUM(D150:F150)</f>
        <v>30585</v>
      </c>
      <c r="D150" s="11"/>
      <c r="E150" s="11"/>
      <c r="F150" s="11">
        <v>30585</v>
      </c>
      <c r="G150" s="11">
        <f>SUM(H150:J150)</f>
        <v>0</v>
      </c>
      <c r="H150" s="11"/>
      <c r="I150" s="11"/>
      <c r="J150" s="11"/>
      <c r="K150" s="11">
        <f>SUM(L150:N150)</f>
        <v>0</v>
      </c>
      <c r="L150" s="11"/>
      <c r="M150" s="11"/>
      <c r="N150" s="11"/>
    </row>
    <row r="151" spans="1:14" ht="47.25" outlineLevel="2">
      <c r="A151" s="6" t="s">
        <v>224</v>
      </c>
      <c r="B151" s="7" t="s">
        <v>225</v>
      </c>
      <c r="C151" s="12">
        <f aca="true" t="shared" si="69" ref="C151:N152">SUM(C152)</f>
        <v>2055000</v>
      </c>
      <c r="D151" s="12">
        <f t="shared" si="69"/>
        <v>0</v>
      </c>
      <c r="E151" s="12">
        <f t="shared" si="69"/>
        <v>0</v>
      </c>
      <c r="F151" s="12">
        <f t="shared" si="69"/>
        <v>2055000</v>
      </c>
      <c r="G151" s="12">
        <f t="shared" si="69"/>
        <v>2136000</v>
      </c>
      <c r="H151" s="12">
        <f t="shared" si="69"/>
        <v>0</v>
      </c>
      <c r="I151" s="12">
        <f t="shared" si="69"/>
        <v>0</v>
      </c>
      <c r="J151" s="12">
        <f t="shared" si="69"/>
        <v>2136000</v>
      </c>
      <c r="K151" s="12">
        <f t="shared" si="69"/>
        <v>2237000</v>
      </c>
      <c r="L151" s="12">
        <f t="shared" si="69"/>
        <v>0</v>
      </c>
      <c r="M151" s="12">
        <f t="shared" si="69"/>
        <v>0</v>
      </c>
      <c r="N151" s="12">
        <f t="shared" si="69"/>
        <v>2237000</v>
      </c>
    </row>
    <row r="152" spans="1:14" ht="54.75" customHeight="1" outlineLevel="4">
      <c r="A152" s="6" t="s">
        <v>226</v>
      </c>
      <c r="B152" s="7" t="s">
        <v>227</v>
      </c>
      <c r="C152" s="12">
        <f t="shared" si="69"/>
        <v>2055000</v>
      </c>
      <c r="D152" s="12">
        <f t="shared" si="69"/>
        <v>0</v>
      </c>
      <c r="E152" s="12">
        <f t="shared" si="69"/>
        <v>0</v>
      </c>
      <c r="F152" s="12">
        <f t="shared" si="69"/>
        <v>2055000</v>
      </c>
      <c r="G152" s="12">
        <f t="shared" si="69"/>
        <v>2136000</v>
      </c>
      <c r="H152" s="12">
        <f t="shared" si="69"/>
        <v>0</v>
      </c>
      <c r="I152" s="12">
        <f t="shared" si="69"/>
        <v>0</v>
      </c>
      <c r="J152" s="12">
        <f t="shared" si="69"/>
        <v>2136000</v>
      </c>
      <c r="K152" s="12">
        <f t="shared" si="69"/>
        <v>2237000</v>
      </c>
      <c r="L152" s="12">
        <f t="shared" si="69"/>
        <v>0</v>
      </c>
      <c r="M152" s="12">
        <f t="shared" si="69"/>
        <v>0</v>
      </c>
      <c r="N152" s="12">
        <f t="shared" si="69"/>
        <v>2237000</v>
      </c>
    </row>
    <row r="153" spans="1:14" ht="78.75" outlineLevel="5">
      <c r="A153" s="5" t="s">
        <v>228</v>
      </c>
      <c r="B153" s="4" t="s">
        <v>229</v>
      </c>
      <c r="C153" s="11">
        <f>SUM(D153+E153+F153)</f>
        <v>2055000</v>
      </c>
      <c r="D153" s="11"/>
      <c r="E153" s="11"/>
      <c r="F153" s="21">
        <v>2055000</v>
      </c>
      <c r="G153" s="11">
        <f>SUM(H153+I153+J153)</f>
        <v>2136000</v>
      </c>
      <c r="H153" s="11"/>
      <c r="I153" s="11"/>
      <c r="J153" s="21">
        <v>2136000</v>
      </c>
      <c r="K153" s="11">
        <f>SUM(L153+M153+N153)</f>
        <v>2237000</v>
      </c>
      <c r="L153" s="11"/>
      <c r="M153" s="11"/>
      <c r="N153" s="21">
        <v>2237000</v>
      </c>
    </row>
    <row r="154" spans="1:14" ht="63" outlineLevel="2">
      <c r="A154" s="6" t="s">
        <v>230</v>
      </c>
      <c r="B154" s="7" t="s">
        <v>231</v>
      </c>
      <c r="C154" s="12">
        <f>SUM(C155+C157+C159)</f>
        <v>410550</v>
      </c>
      <c r="D154" s="12">
        <f aca="true" t="shared" si="70" ref="D154:N154">SUM(D155+D157+D159)</f>
        <v>0</v>
      </c>
      <c r="E154" s="12">
        <f t="shared" si="70"/>
        <v>0</v>
      </c>
      <c r="F154" s="12">
        <f t="shared" si="70"/>
        <v>410550</v>
      </c>
      <c r="G154" s="12">
        <f t="shared" si="70"/>
        <v>0</v>
      </c>
      <c r="H154" s="12">
        <f t="shared" si="70"/>
        <v>0</v>
      </c>
      <c r="I154" s="12">
        <f t="shared" si="70"/>
        <v>0</v>
      </c>
      <c r="J154" s="12">
        <f t="shared" si="70"/>
        <v>0</v>
      </c>
      <c r="K154" s="12">
        <f t="shared" si="70"/>
        <v>0</v>
      </c>
      <c r="L154" s="12">
        <f t="shared" si="70"/>
        <v>0</v>
      </c>
      <c r="M154" s="12">
        <f t="shared" si="70"/>
        <v>0</v>
      </c>
      <c r="N154" s="12">
        <f t="shared" si="70"/>
        <v>0</v>
      </c>
    </row>
    <row r="155" spans="1:14" ht="63" outlineLevel="2">
      <c r="A155" s="29" t="s">
        <v>400</v>
      </c>
      <c r="B155" s="30" t="s">
        <v>402</v>
      </c>
      <c r="C155" s="12">
        <f>SUM(C156)</f>
        <v>95550</v>
      </c>
      <c r="D155" s="12">
        <f aca="true" t="shared" si="71" ref="D155:N155">SUM(D156)</f>
        <v>0</v>
      </c>
      <c r="E155" s="12">
        <f t="shared" si="71"/>
        <v>0</v>
      </c>
      <c r="F155" s="12">
        <f t="shared" si="71"/>
        <v>95550</v>
      </c>
      <c r="G155" s="12">
        <f t="shared" si="71"/>
        <v>0</v>
      </c>
      <c r="H155" s="12">
        <f t="shared" si="71"/>
        <v>0</v>
      </c>
      <c r="I155" s="12">
        <f t="shared" si="71"/>
        <v>0</v>
      </c>
      <c r="J155" s="12">
        <f t="shared" si="71"/>
        <v>0</v>
      </c>
      <c r="K155" s="12">
        <f t="shared" si="71"/>
        <v>0</v>
      </c>
      <c r="L155" s="12">
        <f t="shared" si="71"/>
        <v>0</v>
      </c>
      <c r="M155" s="12">
        <f t="shared" si="71"/>
        <v>0</v>
      </c>
      <c r="N155" s="12">
        <f t="shared" si="71"/>
        <v>0</v>
      </c>
    </row>
    <row r="156" spans="1:14" ht="78.75" outlineLevel="2">
      <c r="A156" s="31" t="s">
        <v>401</v>
      </c>
      <c r="B156" s="28" t="s">
        <v>403</v>
      </c>
      <c r="C156" s="11">
        <f>SUM(D156:F156)</f>
        <v>95550</v>
      </c>
      <c r="D156" s="11"/>
      <c r="E156" s="11"/>
      <c r="F156" s="11">
        <v>95550</v>
      </c>
      <c r="G156" s="11">
        <f>SUM(H156:J156)</f>
        <v>0</v>
      </c>
      <c r="H156" s="11"/>
      <c r="I156" s="11"/>
      <c r="J156" s="11"/>
      <c r="K156" s="11">
        <f>SUM(L156:N156)</f>
        <v>0</v>
      </c>
      <c r="L156" s="11"/>
      <c r="M156" s="11"/>
      <c r="N156" s="11"/>
    </row>
    <row r="157" spans="1:14" ht="47.25" outlineLevel="4">
      <c r="A157" s="6" t="s">
        <v>232</v>
      </c>
      <c r="B157" s="7" t="s">
        <v>233</v>
      </c>
      <c r="C157" s="12">
        <f aca="true" t="shared" si="72" ref="C157:N157">SUM(C158)</f>
        <v>15000</v>
      </c>
      <c r="D157" s="12">
        <f t="shared" si="72"/>
        <v>0</v>
      </c>
      <c r="E157" s="12">
        <f t="shared" si="72"/>
        <v>0</v>
      </c>
      <c r="F157" s="12">
        <f t="shared" si="72"/>
        <v>15000</v>
      </c>
      <c r="G157" s="12">
        <f t="shared" si="72"/>
        <v>0</v>
      </c>
      <c r="H157" s="12">
        <f t="shared" si="72"/>
        <v>0</v>
      </c>
      <c r="I157" s="12">
        <f t="shared" si="72"/>
        <v>0</v>
      </c>
      <c r="J157" s="12">
        <f t="shared" si="72"/>
        <v>0</v>
      </c>
      <c r="K157" s="12">
        <f t="shared" si="72"/>
        <v>0</v>
      </c>
      <c r="L157" s="12">
        <f t="shared" si="72"/>
        <v>0</v>
      </c>
      <c r="M157" s="12">
        <f t="shared" si="72"/>
        <v>0</v>
      </c>
      <c r="N157" s="12">
        <f t="shared" si="72"/>
        <v>0</v>
      </c>
    </row>
    <row r="158" spans="1:14" ht="15.75" outlineLevel="5">
      <c r="A158" s="5" t="s">
        <v>234</v>
      </c>
      <c r="B158" s="4" t="s">
        <v>235</v>
      </c>
      <c r="C158" s="11">
        <f>SUM(D158+E158+F158)</f>
        <v>15000</v>
      </c>
      <c r="D158" s="11"/>
      <c r="E158" s="11"/>
      <c r="F158" s="21">
        <v>15000</v>
      </c>
      <c r="G158" s="11">
        <f>SUM(H158+I158+J158)</f>
        <v>0</v>
      </c>
      <c r="H158" s="11"/>
      <c r="I158" s="11"/>
      <c r="J158" s="21"/>
      <c r="K158" s="11">
        <f>SUM(L158+M158+N158)</f>
        <v>0</v>
      </c>
      <c r="L158" s="11"/>
      <c r="M158" s="11"/>
      <c r="N158" s="21"/>
    </row>
    <row r="159" spans="1:14" ht="48" customHeight="1" outlineLevel="4">
      <c r="A159" s="6" t="s">
        <v>236</v>
      </c>
      <c r="B159" s="7" t="s">
        <v>237</v>
      </c>
      <c r="C159" s="12">
        <f aca="true" t="shared" si="73" ref="C159:N159">SUM(C160)</f>
        <v>300000</v>
      </c>
      <c r="D159" s="12">
        <f t="shared" si="73"/>
        <v>0</v>
      </c>
      <c r="E159" s="12">
        <f t="shared" si="73"/>
        <v>0</v>
      </c>
      <c r="F159" s="12">
        <f t="shared" si="73"/>
        <v>300000</v>
      </c>
      <c r="G159" s="12">
        <f t="shared" si="73"/>
        <v>0</v>
      </c>
      <c r="H159" s="12">
        <f t="shared" si="73"/>
        <v>0</v>
      </c>
      <c r="I159" s="12">
        <f t="shared" si="73"/>
        <v>0</v>
      </c>
      <c r="J159" s="12">
        <f t="shared" si="73"/>
        <v>0</v>
      </c>
      <c r="K159" s="12">
        <f t="shared" si="73"/>
        <v>0</v>
      </c>
      <c r="L159" s="12">
        <f t="shared" si="73"/>
        <v>0</v>
      </c>
      <c r="M159" s="12">
        <f t="shared" si="73"/>
        <v>0</v>
      </c>
      <c r="N159" s="12">
        <f t="shared" si="73"/>
        <v>0</v>
      </c>
    </row>
    <row r="160" spans="1:14" ht="47.25" outlineLevel="5">
      <c r="A160" s="5" t="s">
        <v>238</v>
      </c>
      <c r="B160" s="4" t="s">
        <v>239</v>
      </c>
      <c r="C160" s="11">
        <f>SUM(D160+E160+F160)</f>
        <v>300000</v>
      </c>
      <c r="D160" s="11"/>
      <c r="E160" s="11"/>
      <c r="F160" s="21">
        <v>300000</v>
      </c>
      <c r="G160" s="11">
        <f>SUM(H160+I160+J160)</f>
        <v>0</v>
      </c>
      <c r="H160" s="11"/>
      <c r="I160" s="11"/>
      <c r="J160" s="21"/>
      <c r="K160" s="11">
        <f>SUM(L160+M160+N160)</f>
        <v>0</v>
      </c>
      <c r="L160" s="11"/>
      <c r="M160" s="11"/>
      <c r="N160" s="21"/>
    </row>
    <row r="161" spans="1:14" ht="78.75" outlineLevel="2">
      <c r="A161" s="6" t="s">
        <v>240</v>
      </c>
      <c r="B161" s="7" t="s">
        <v>241</v>
      </c>
      <c r="C161" s="12">
        <f aca="true" t="shared" si="74" ref="C161:N161">SUM(C162)</f>
        <v>72000</v>
      </c>
      <c r="D161" s="12">
        <f t="shared" si="74"/>
        <v>0</v>
      </c>
      <c r="E161" s="12">
        <f t="shared" si="74"/>
        <v>0</v>
      </c>
      <c r="F161" s="12">
        <f t="shared" si="74"/>
        <v>72000</v>
      </c>
      <c r="G161" s="12">
        <f t="shared" si="74"/>
        <v>0</v>
      </c>
      <c r="H161" s="12">
        <f t="shared" si="74"/>
        <v>0</v>
      </c>
      <c r="I161" s="12">
        <f t="shared" si="74"/>
        <v>0</v>
      </c>
      <c r="J161" s="12">
        <f t="shared" si="74"/>
        <v>0</v>
      </c>
      <c r="K161" s="12">
        <f t="shared" si="74"/>
        <v>0</v>
      </c>
      <c r="L161" s="12">
        <f t="shared" si="74"/>
        <v>0</v>
      </c>
      <c r="M161" s="12">
        <f t="shared" si="74"/>
        <v>0</v>
      </c>
      <c r="N161" s="12">
        <f t="shared" si="74"/>
        <v>0</v>
      </c>
    </row>
    <row r="162" spans="1:14" ht="47.25" outlineLevel="4">
      <c r="A162" s="6" t="s">
        <v>143</v>
      </c>
      <c r="B162" s="7" t="s">
        <v>242</v>
      </c>
      <c r="C162" s="12">
        <f aca="true" t="shared" si="75" ref="C162:N162">SUM(C163:C164)</f>
        <v>72000</v>
      </c>
      <c r="D162" s="12">
        <f t="shared" si="75"/>
        <v>0</v>
      </c>
      <c r="E162" s="12">
        <f t="shared" si="75"/>
        <v>0</v>
      </c>
      <c r="F162" s="12">
        <f t="shared" si="75"/>
        <v>72000</v>
      </c>
      <c r="G162" s="12">
        <f t="shared" si="75"/>
        <v>0</v>
      </c>
      <c r="H162" s="12">
        <f t="shared" si="75"/>
        <v>0</v>
      </c>
      <c r="I162" s="12">
        <f t="shared" si="75"/>
        <v>0</v>
      </c>
      <c r="J162" s="12">
        <f t="shared" si="75"/>
        <v>0</v>
      </c>
      <c r="K162" s="12">
        <f t="shared" si="75"/>
        <v>0</v>
      </c>
      <c r="L162" s="12">
        <f t="shared" si="75"/>
        <v>0</v>
      </c>
      <c r="M162" s="12">
        <f t="shared" si="75"/>
        <v>0</v>
      </c>
      <c r="N162" s="12">
        <f t="shared" si="75"/>
        <v>0</v>
      </c>
    </row>
    <row r="163" spans="1:14" ht="49.5" customHeight="1" outlineLevel="5">
      <c r="A163" s="5" t="s">
        <v>243</v>
      </c>
      <c r="B163" s="4" t="s">
        <v>244</v>
      </c>
      <c r="C163" s="11">
        <f>SUM(D163+E163+F163)</f>
        <v>50000</v>
      </c>
      <c r="D163" s="11"/>
      <c r="E163" s="11"/>
      <c r="F163" s="9">
        <v>50000</v>
      </c>
      <c r="G163" s="11">
        <f>SUM(H163+I163+J163)</f>
        <v>0</v>
      </c>
      <c r="H163" s="11"/>
      <c r="I163" s="11"/>
      <c r="J163" s="11"/>
      <c r="K163" s="11">
        <f>SUM(L163+M163+N163)</f>
        <v>0</v>
      </c>
      <c r="L163" s="11"/>
      <c r="M163" s="11"/>
      <c r="N163" s="11"/>
    </row>
    <row r="164" spans="1:14" ht="31.5" outlineLevel="5">
      <c r="A164" s="5" t="s">
        <v>245</v>
      </c>
      <c r="B164" s="4" t="s">
        <v>246</v>
      </c>
      <c r="C164" s="11">
        <f>SUM(D164+E164+F164)</f>
        <v>22000</v>
      </c>
      <c r="D164" s="11"/>
      <c r="E164" s="11"/>
      <c r="F164" s="9">
        <v>22000</v>
      </c>
      <c r="G164" s="11">
        <f>SUM(H164+I164+J164)</f>
        <v>0</v>
      </c>
      <c r="H164" s="11"/>
      <c r="I164" s="11"/>
      <c r="J164" s="11"/>
      <c r="K164" s="11">
        <f>SUM(L164+M164+N164)</f>
        <v>0</v>
      </c>
      <c r="L164" s="11"/>
      <c r="M164" s="11"/>
      <c r="N164" s="11"/>
    </row>
    <row r="165" spans="1:14" ht="31.5" outlineLevel="2">
      <c r="A165" s="6" t="s">
        <v>247</v>
      </c>
      <c r="B165" s="7" t="s">
        <v>248</v>
      </c>
      <c r="C165" s="12">
        <f aca="true" t="shared" si="76" ref="C165:N165">SUM(C166)</f>
        <v>45000</v>
      </c>
      <c r="D165" s="12">
        <f t="shared" si="76"/>
        <v>0</v>
      </c>
      <c r="E165" s="12">
        <f t="shared" si="76"/>
        <v>0</v>
      </c>
      <c r="F165" s="12">
        <f t="shared" si="76"/>
        <v>45000</v>
      </c>
      <c r="G165" s="12">
        <f t="shared" si="76"/>
        <v>0</v>
      </c>
      <c r="H165" s="12">
        <f t="shared" si="76"/>
        <v>0</v>
      </c>
      <c r="I165" s="12">
        <f t="shared" si="76"/>
        <v>0</v>
      </c>
      <c r="J165" s="12">
        <f t="shared" si="76"/>
        <v>0</v>
      </c>
      <c r="K165" s="12">
        <f t="shared" si="76"/>
        <v>0</v>
      </c>
      <c r="L165" s="12">
        <f t="shared" si="76"/>
        <v>0</v>
      </c>
      <c r="M165" s="12">
        <f t="shared" si="76"/>
        <v>0</v>
      </c>
      <c r="N165" s="12">
        <f t="shared" si="76"/>
        <v>0</v>
      </c>
    </row>
    <row r="166" spans="1:14" ht="33" customHeight="1" outlineLevel="4">
      <c r="A166" s="6" t="s">
        <v>249</v>
      </c>
      <c r="B166" s="7" t="s">
        <v>250</v>
      </c>
      <c r="C166" s="12">
        <f aca="true" t="shared" si="77" ref="C166:N166">SUM(C167:C167)</f>
        <v>45000</v>
      </c>
      <c r="D166" s="12">
        <f t="shared" si="77"/>
        <v>0</v>
      </c>
      <c r="E166" s="12">
        <f t="shared" si="77"/>
        <v>0</v>
      </c>
      <c r="F166" s="12">
        <f t="shared" si="77"/>
        <v>45000</v>
      </c>
      <c r="G166" s="12">
        <f t="shared" si="77"/>
        <v>0</v>
      </c>
      <c r="H166" s="12">
        <f t="shared" si="77"/>
        <v>0</v>
      </c>
      <c r="I166" s="12">
        <f t="shared" si="77"/>
        <v>0</v>
      </c>
      <c r="J166" s="12">
        <f t="shared" si="77"/>
        <v>0</v>
      </c>
      <c r="K166" s="12">
        <f t="shared" si="77"/>
        <v>0</v>
      </c>
      <c r="L166" s="12">
        <f t="shared" si="77"/>
        <v>0</v>
      </c>
      <c r="M166" s="12">
        <f t="shared" si="77"/>
        <v>0</v>
      </c>
      <c r="N166" s="12">
        <f t="shared" si="77"/>
        <v>0</v>
      </c>
    </row>
    <row r="167" spans="1:14" ht="20.25" customHeight="1" outlineLevel="5">
      <c r="A167" s="5" t="s">
        <v>251</v>
      </c>
      <c r="B167" s="4" t="s">
        <v>252</v>
      </c>
      <c r="C167" s="11">
        <f>SUM(D167+E167+F167)</f>
        <v>45000</v>
      </c>
      <c r="D167" s="11"/>
      <c r="E167" s="11"/>
      <c r="F167" s="21">
        <v>45000</v>
      </c>
      <c r="G167" s="11">
        <f>SUM(H167+I167+J167)</f>
        <v>0</v>
      </c>
      <c r="H167" s="11"/>
      <c r="I167" s="11"/>
      <c r="J167" s="21"/>
      <c r="K167" s="11">
        <f>SUM(L167+M167+N167)</f>
        <v>0</v>
      </c>
      <c r="L167" s="11"/>
      <c r="M167" s="11"/>
      <c r="N167" s="21"/>
    </row>
    <row r="168" spans="1:14" ht="63" outlineLevel="2">
      <c r="A168" s="6" t="s">
        <v>253</v>
      </c>
      <c r="B168" s="7" t="s">
        <v>254</v>
      </c>
      <c r="C168" s="12">
        <f aca="true" t="shared" si="78" ref="C168:N168">SUM(C169+C171)</f>
        <v>31295082.17</v>
      </c>
      <c r="D168" s="12">
        <f t="shared" si="78"/>
        <v>0</v>
      </c>
      <c r="E168" s="12">
        <f t="shared" si="78"/>
        <v>0</v>
      </c>
      <c r="F168" s="12">
        <f t="shared" si="78"/>
        <v>31295082.17</v>
      </c>
      <c r="G168" s="12">
        <f t="shared" si="78"/>
        <v>29758845.83</v>
      </c>
      <c r="H168" s="12">
        <f t="shared" si="78"/>
        <v>0</v>
      </c>
      <c r="I168" s="12">
        <f t="shared" si="78"/>
        <v>0</v>
      </c>
      <c r="J168" s="12">
        <f t="shared" si="78"/>
        <v>29758845.83</v>
      </c>
      <c r="K168" s="12">
        <f t="shared" si="78"/>
        <v>30517992.36</v>
      </c>
      <c r="L168" s="12">
        <f t="shared" si="78"/>
        <v>0</v>
      </c>
      <c r="M168" s="12">
        <f t="shared" si="78"/>
        <v>0</v>
      </c>
      <c r="N168" s="12">
        <f t="shared" si="78"/>
        <v>30517992.36</v>
      </c>
    </row>
    <row r="169" spans="1:14" ht="64.5" customHeight="1" outlineLevel="4">
      <c r="A169" s="6" t="s">
        <v>255</v>
      </c>
      <c r="B169" s="7" t="s">
        <v>256</v>
      </c>
      <c r="C169" s="12">
        <f aca="true" t="shared" si="79" ref="C169:N169">SUM(C170)</f>
        <v>1544737</v>
      </c>
      <c r="D169" s="12">
        <f t="shared" si="79"/>
        <v>0</v>
      </c>
      <c r="E169" s="12">
        <f t="shared" si="79"/>
        <v>0</v>
      </c>
      <c r="F169" s="12">
        <f t="shared" si="79"/>
        <v>1544737</v>
      </c>
      <c r="G169" s="12">
        <f t="shared" si="79"/>
        <v>1544737</v>
      </c>
      <c r="H169" s="12">
        <f t="shared" si="79"/>
        <v>0</v>
      </c>
      <c r="I169" s="12">
        <f t="shared" si="79"/>
        <v>0</v>
      </c>
      <c r="J169" s="12">
        <f t="shared" si="79"/>
        <v>1544737</v>
      </c>
      <c r="K169" s="12">
        <f t="shared" si="79"/>
        <v>1544737</v>
      </c>
      <c r="L169" s="12">
        <f t="shared" si="79"/>
        <v>0</v>
      </c>
      <c r="M169" s="12">
        <f t="shared" si="79"/>
        <v>0</v>
      </c>
      <c r="N169" s="12">
        <f t="shared" si="79"/>
        <v>1544737</v>
      </c>
    </row>
    <row r="170" spans="1:14" ht="30" customHeight="1" outlineLevel="5">
      <c r="A170" s="5" t="s">
        <v>257</v>
      </c>
      <c r="B170" s="4" t="s">
        <v>258</v>
      </c>
      <c r="C170" s="11">
        <f>SUM(D170+E170+F170)</f>
        <v>1544737</v>
      </c>
      <c r="D170" s="11"/>
      <c r="E170" s="11"/>
      <c r="F170" s="21">
        <v>1544737</v>
      </c>
      <c r="G170" s="11">
        <f>SUM(H170+I170+J170)</f>
        <v>1544737</v>
      </c>
      <c r="H170" s="11"/>
      <c r="I170" s="11"/>
      <c r="J170" s="21">
        <v>1544737</v>
      </c>
      <c r="K170" s="11">
        <f>SUM(L170+M170+N170)</f>
        <v>1544737</v>
      </c>
      <c r="L170" s="11"/>
      <c r="M170" s="11"/>
      <c r="N170" s="21">
        <v>1544737</v>
      </c>
    </row>
    <row r="171" spans="1:14" ht="78.75" outlineLevel="4">
      <c r="A171" s="6" t="s">
        <v>57</v>
      </c>
      <c r="B171" s="7" t="s">
        <v>259</v>
      </c>
      <c r="C171" s="12">
        <f>SUM(C172:C174)</f>
        <v>29750345.17</v>
      </c>
      <c r="D171" s="12">
        <f aca="true" t="shared" si="80" ref="D171:N171">SUM(D172:D174)</f>
        <v>0</v>
      </c>
      <c r="E171" s="12">
        <f t="shared" si="80"/>
        <v>0</v>
      </c>
      <c r="F171" s="12">
        <f t="shared" si="80"/>
        <v>29750345.17</v>
      </c>
      <c r="G171" s="12">
        <f t="shared" si="80"/>
        <v>28214108.83</v>
      </c>
      <c r="H171" s="12">
        <f t="shared" si="80"/>
        <v>0</v>
      </c>
      <c r="I171" s="12">
        <f t="shared" si="80"/>
        <v>0</v>
      </c>
      <c r="J171" s="12">
        <f t="shared" si="80"/>
        <v>28214108.83</v>
      </c>
      <c r="K171" s="12">
        <f t="shared" si="80"/>
        <v>28973255.36</v>
      </c>
      <c r="L171" s="12">
        <f t="shared" si="80"/>
        <v>0</v>
      </c>
      <c r="M171" s="12">
        <f t="shared" si="80"/>
        <v>0</v>
      </c>
      <c r="N171" s="12">
        <f t="shared" si="80"/>
        <v>28973255.36</v>
      </c>
    </row>
    <row r="172" spans="1:14" ht="47.25" outlineLevel="5">
      <c r="A172" s="5" t="s">
        <v>260</v>
      </c>
      <c r="B172" s="4" t="s">
        <v>261</v>
      </c>
      <c r="C172" s="11">
        <f>SUM(D172+E172+F172)</f>
        <v>26680273.17</v>
      </c>
      <c r="D172" s="11"/>
      <c r="E172" s="11"/>
      <c r="F172" s="9">
        <v>26680273.17</v>
      </c>
      <c r="G172" s="11">
        <f>SUM(H172+I172+J172)</f>
        <v>25437041.83</v>
      </c>
      <c r="H172" s="11"/>
      <c r="I172" s="11"/>
      <c r="J172" s="11">
        <v>25437041.83</v>
      </c>
      <c r="K172" s="11">
        <f>SUM(L172+M172+N172)</f>
        <v>25857183.36</v>
      </c>
      <c r="L172" s="11"/>
      <c r="M172" s="11"/>
      <c r="N172" s="11">
        <v>25857183.36</v>
      </c>
    </row>
    <row r="173" spans="1:14" ht="47.25" outlineLevel="5">
      <c r="A173" s="5" t="s">
        <v>358</v>
      </c>
      <c r="B173" s="4">
        <v>1160200104</v>
      </c>
      <c r="C173" s="11">
        <f>SUM(D173+E173+F173)</f>
        <v>2816072</v>
      </c>
      <c r="D173" s="11"/>
      <c r="E173" s="11"/>
      <c r="F173" s="27">
        <v>2816072</v>
      </c>
      <c r="G173" s="11">
        <f>SUM(H173+I173+J173)</f>
        <v>2777067</v>
      </c>
      <c r="H173" s="11"/>
      <c r="I173" s="11"/>
      <c r="J173" s="11">
        <v>2777067</v>
      </c>
      <c r="K173" s="11">
        <f>SUM(L173+M173+N173)</f>
        <v>3116072</v>
      </c>
      <c r="L173" s="11"/>
      <c r="M173" s="11"/>
      <c r="N173" s="11">
        <v>3116072</v>
      </c>
    </row>
    <row r="174" spans="1:14" ht="63" outlineLevel="5">
      <c r="A174" s="5" t="s">
        <v>404</v>
      </c>
      <c r="B174" s="4">
        <v>1160202103</v>
      </c>
      <c r="C174" s="11">
        <f>SUM(D174+E174+F174)</f>
        <v>254000</v>
      </c>
      <c r="D174" s="11"/>
      <c r="E174" s="11"/>
      <c r="F174" s="11">
        <v>254000</v>
      </c>
      <c r="G174" s="11">
        <f>SUM(H174+I174+J174)</f>
        <v>0</v>
      </c>
      <c r="H174" s="11"/>
      <c r="I174" s="11"/>
      <c r="J174" s="11"/>
      <c r="K174" s="11">
        <f>SUM(L174+M174+N174)</f>
        <v>0</v>
      </c>
      <c r="L174" s="11"/>
      <c r="M174" s="11"/>
      <c r="N174" s="11"/>
    </row>
    <row r="175" spans="1:14" ht="64.5" customHeight="1" outlineLevel="1">
      <c r="A175" s="6" t="s">
        <v>262</v>
      </c>
      <c r="B175" s="7" t="s">
        <v>263</v>
      </c>
      <c r="C175" s="12">
        <f aca="true" t="shared" si="81" ref="C175:N175">SUM(C176+C182)</f>
        <v>2951800</v>
      </c>
      <c r="D175" s="12">
        <f t="shared" si="81"/>
        <v>0</v>
      </c>
      <c r="E175" s="12">
        <f t="shared" si="81"/>
        <v>0</v>
      </c>
      <c r="F175" s="12">
        <f t="shared" si="81"/>
        <v>2951800</v>
      </c>
      <c r="G175" s="12">
        <f t="shared" si="81"/>
        <v>1215000</v>
      </c>
      <c r="H175" s="12">
        <f t="shared" si="81"/>
        <v>0</v>
      </c>
      <c r="I175" s="12">
        <f t="shared" si="81"/>
        <v>0</v>
      </c>
      <c r="J175" s="12">
        <f t="shared" si="81"/>
        <v>1215000</v>
      </c>
      <c r="K175" s="12">
        <f t="shared" si="81"/>
        <v>1105000</v>
      </c>
      <c r="L175" s="12">
        <f t="shared" si="81"/>
        <v>0</v>
      </c>
      <c r="M175" s="12">
        <f t="shared" si="81"/>
        <v>0</v>
      </c>
      <c r="N175" s="12">
        <f t="shared" si="81"/>
        <v>1105000</v>
      </c>
    </row>
    <row r="176" spans="1:14" ht="63" outlineLevel="2">
      <c r="A176" s="6" t="s">
        <v>264</v>
      </c>
      <c r="B176" s="7" t="s">
        <v>265</v>
      </c>
      <c r="C176" s="12">
        <f aca="true" t="shared" si="82" ref="C176:N176">SUM(C177)</f>
        <v>2801800</v>
      </c>
      <c r="D176" s="12">
        <f t="shared" si="82"/>
        <v>0</v>
      </c>
      <c r="E176" s="12">
        <f t="shared" si="82"/>
        <v>0</v>
      </c>
      <c r="F176" s="12">
        <f t="shared" si="82"/>
        <v>2801800</v>
      </c>
      <c r="G176" s="12">
        <f t="shared" si="82"/>
        <v>1015000</v>
      </c>
      <c r="H176" s="12">
        <f t="shared" si="82"/>
        <v>0</v>
      </c>
      <c r="I176" s="12">
        <f t="shared" si="82"/>
        <v>0</v>
      </c>
      <c r="J176" s="12">
        <f t="shared" si="82"/>
        <v>1015000</v>
      </c>
      <c r="K176" s="12">
        <f t="shared" si="82"/>
        <v>905000</v>
      </c>
      <c r="L176" s="12">
        <f t="shared" si="82"/>
        <v>0</v>
      </c>
      <c r="M176" s="12">
        <f t="shared" si="82"/>
        <v>0</v>
      </c>
      <c r="N176" s="12">
        <f t="shared" si="82"/>
        <v>905000</v>
      </c>
    </row>
    <row r="177" spans="1:14" ht="47.25" outlineLevel="4">
      <c r="A177" s="6" t="s">
        <v>266</v>
      </c>
      <c r="B177" s="7" t="s">
        <v>267</v>
      </c>
      <c r="C177" s="12">
        <f aca="true" t="shared" si="83" ref="C177:N177">SUM(C178:C181)</f>
        <v>2801800</v>
      </c>
      <c r="D177" s="12">
        <f t="shared" si="83"/>
        <v>0</v>
      </c>
      <c r="E177" s="12">
        <f t="shared" si="83"/>
        <v>0</v>
      </c>
      <c r="F177" s="12">
        <f t="shared" si="83"/>
        <v>2801800</v>
      </c>
      <c r="G177" s="12">
        <f t="shared" si="83"/>
        <v>1015000</v>
      </c>
      <c r="H177" s="12">
        <f t="shared" si="83"/>
        <v>0</v>
      </c>
      <c r="I177" s="12">
        <f t="shared" si="83"/>
        <v>0</v>
      </c>
      <c r="J177" s="12">
        <f t="shared" si="83"/>
        <v>1015000</v>
      </c>
      <c r="K177" s="12">
        <f t="shared" si="83"/>
        <v>905000</v>
      </c>
      <c r="L177" s="12">
        <f t="shared" si="83"/>
        <v>0</v>
      </c>
      <c r="M177" s="12">
        <f t="shared" si="83"/>
        <v>0</v>
      </c>
      <c r="N177" s="12">
        <f t="shared" si="83"/>
        <v>905000</v>
      </c>
    </row>
    <row r="178" spans="1:14" ht="48.75" customHeight="1" outlineLevel="5">
      <c r="A178" s="5" t="s">
        <v>100</v>
      </c>
      <c r="B178" s="4" t="s">
        <v>268</v>
      </c>
      <c r="C178" s="11">
        <f>SUM(D178+E178+F178)</f>
        <v>150000</v>
      </c>
      <c r="D178" s="11"/>
      <c r="E178" s="11"/>
      <c r="F178" s="9">
        <v>150000</v>
      </c>
      <c r="G178" s="11">
        <f>SUM(H178+I178+J178)</f>
        <v>150000</v>
      </c>
      <c r="H178" s="11"/>
      <c r="I178" s="11"/>
      <c r="J178" s="11">
        <v>150000</v>
      </c>
      <c r="K178" s="11">
        <f>SUM(L178+M178+N178)</f>
        <v>150000</v>
      </c>
      <c r="L178" s="11"/>
      <c r="M178" s="11"/>
      <c r="N178" s="11">
        <v>150000</v>
      </c>
    </row>
    <row r="179" spans="1:14" ht="48.75" customHeight="1" outlineLevel="5">
      <c r="A179" s="5" t="s">
        <v>269</v>
      </c>
      <c r="B179" s="4" t="s">
        <v>270</v>
      </c>
      <c r="C179" s="11">
        <f>SUM(D179+E179+F179)</f>
        <v>20000</v>
      </c>
      <c r="D179" s="11"/>
      <c r="E179" s="11"/>
      <c r="F179" s="9">
        <v>20000</v>
      </c>
      <c r="G179" s="11">
        <f>SUM(H179+I179+J179)</f>
        <v>50000</v>
      </c>
      <c r="H179" s="11"/>
      <c r="I179" s="11"/>
      <c r="J179" s="11">
        <v>50000</v>
      </c>
      <c r="K179" s="11">
        <f>SUM(L179+M179+N179)</f>
        <v>30000</v>
      </c>
      <c r="L179" s="11"/>
      <c r="M179" s="11"/>
      <c r="N179" s="11">
        <v>30000</v>
      </c>
    </row>
    <row r="180" spans="1:14" ht="78.75" outlineLevel="5">
      <c r="A180" s="5" t="s">
        <v>271</v>
      </c>
      <c r="B180" s="4" t="s">
        <v>272</v>
      </c>
      <c r="C180" s="11">
        <f>SUM(D180+E180+F180)</f>
        <v>25000</v>
      </c>
      <c r="D180" s="11"/>
      <c r="E180" s="11"/>
      <c r="F180" s="9">
        <v>25000</v>
      </c>
      <c r="G180" s="11">
        <f>SUM(H180+I180+J180)</f>
        <v>25000</v>
      </c>
      <c r="H180" s="11"/>
      <c r="I180" s="11"/>
      <c r="J180" s="11">
        <v>25000</v>
      </c>
      <c r="K180" s="11">
        <f>SUM(L180+M180+N180)</f>
        <v>25000</v>
      </c>
      <c r="L180" s="11"/>
      <c r="M180" s="11"/>
      <c r="N180" s="11">
        <v>25000</v>
      </c>
    </row>
    <row r="181" spans="1:14" ht="47.25" outlineLevel="5">
      <c r="A181" s="5" t="s">
        <v>273</v>
      </c>
      <c r="B181" s="4" t="s">
        <v>274</v>
      </c>
      <c r="C181" s="11">
        <f>SUM(D181+E181+F181)</f>
        <v>2606800</v>
      </c>
      <c r="D181" s="11"/>
      <c r="E181" s="11"/>
      <c r="F181" s="9">
        <v>2606800</v>
      </c>
      <c r="G181" s="11">
        <f>SUM(H181+I181+J181)</f>
        <v>790000</v>
      </c>
      <c r="H181" s="11"/>
      <c r="I181" s="11"/>
      <c r="J181" s="11">
        <v>790000</v>
      </c>
      <c r="K181" s="11">
        <f>SUM(L181+M181+N181)</f>
        <v>700000</v>
      </c>
      <c r="L181" s="11"/>
      <c r="M181" s="11"/>
      <c r="N181" s="11">
        <v>700000</v>
      </c>
    </row>
    <row r="182" spans="1:14" ht="47.25" outlineLevel="2">
      <c r="A182" s="6" t="s">
        <v>275</v>
      </c>
      <c r="B182" s="7" t="s">
        <v>276</v>
      </c>
      <c r="C182" s="12">
        <f aca="true" t="shared" si="84" ref="C182:N182">SUM(C183)</f>
        <v>150000</v>
      </c>
      <c r="D182" s="12">
        <f t="shared" si="84"/>
        <v>0</v>
      </c>
      <c r="E182" s="12">
        <f t="shared" si="84"/>
        <v>0</v>
      </c>
      <c r="F182" s="12">
        <f t="shared" si="84"/>
        <v>150000</v>
      </c>
      <c r="G182" s="12">
        <f t="shared" si="84"/>
        <v>200000</v>
      </c>
      <c r="H182" s="12">
        <f t="shared" si="84"/>
        <v>0</v>
      </c>
      <c r="I182" s="12">
        <f t="shared" si="84"/>
        <v>0</v>
      </c>
      <c r="J182" s="12">
        <f t="shared" si="84"/>
        <v>200000</v>
      </c>
      <c r="K182" s="12">
        <f t="shared" si="84"/>
        <v>200000</v>
      </c>
      <c r="L182" s="12">
        <f t="shared" si="84"/>
        <v>0</v>
      </c>
      <c r="M182" s="12">
        <f t="shared" si="84"/>
        <v>0</v>
      </c>
      <c r="N182" s="12">
        <f t="shared" si="84"/>
        <v>200000</v>
      </c>
    </row>
    <row r="183" spans="1:14" ht="30.75" customHeight="1" outlineLevel="4">
      <c r="A183" s="6" t="s">
        <v>277</v>
      </c>
      <c r="B183" s="7" t="s">
        <v>278</v>
      </c>
      <c r="C183" s="12">
        <f aca="true" t="shared" si="85" ref="C183:N183">SUM(C184:C186)</f>
        <v>150000</v>
      </c>
      <c r="D183" s="12">
        <f t="shared" si="85"/>
        <v>0</v>
      </c>
      <c r="E183" s="12">
        <f t="shared" si="85"/>
        <v>0</v>
      </c>
      <c r="F183" s="12">
        <f t="shared" si="85"/>
        <v>150000</v>
      </c>
      <c r="G183" s="12">
        <f t="shared" si="85"/>
        <v>200000</v>
      </c>
      <c r="H183" s="12">
        <f t="shared" si="85"/>
        <v>0</v>
      </c>
      <c r="I183" s="12">
        <f t="shared" si="85"/>
        <v>0</v>
      </c>
      <c r="J183" s="12">
        <f t="shared" si="85"/>
        <v>200000</v>
      </c>
      <c r="K183" s="12">
        <f t="shared" si="85"/>
        <v>200000</v>
      </c>
      <c r="L183" s="12">
        <f t="shared" si="85"/>
        <v>0</v>
      </c>
      <c r="M183" s="12">
        <f t="shared" si="85"/>
        <v>0</v>
      </c>
      <c r="N183" s="12">
        <f t="shared" si="85"/>
        <v>200000</v>
      </c>
    </row>
    <row r="184" spans="1:14" ht="47.25" outlineLevel="5">
      <c r="A184" s="5" t="s">
        <v>279</v>
      </c>
      <c r="B184" s="4" t="s">
        <v>280</v>
      </c>
      <c r="C184" s="11">
        <f>SUM(D184+E184+F184)</f>
        <v>100000</v>
      </c>
      <c r="D184" s="11"/>
      <c r="E184" s="11"/>
      <c r="F184" s="9">
        <v>100000</v>
      </c>
      <c r="G184" s="11">
        <f>SUM(H184+I184+J184)</f>
        <v>150000</v>
      </c>
      <c r="H184" s="11"/>
      <c r="I184" s="11"/>
      <c r="J184" s="9">
        <v>150000</v>
      </c>
      <c r="K184" s="11">
        <f>SUM(L184+M184+N184)</f>
        <v>150000</v>
      </c>
      <c r="L184" s="11"/>
      <c r="M184" s="11"/>
      <c r="N184" s="11">
        <v>150000</v>
      </c>
    </row>
    <row r="185" spans="1:14" ht="47.25" outlineLevel="5">
      <c r="A185" s="5" t="s">
        <v>281</v>
      </c>
      <c r="B185" s="4" t="s">
        <v>282</v>
      </c>
      <c r="C185" s="11">
        <f>SUM(D185+E185+F185)</f>
        <v>30000</v>
      </c>
      <c r="D185" s="11"/>
      <c r="E185" s="11"/>
      <c r="F185" s="9">
        <v>30000</v>
      </c>
      <c r="G185" s="11">
        <f>SUM(H185+I185+J185)</f>
        <v>0</v>
      </c>
      <c r="H185" s="11"/>
      <c r="I185" s="11"/>
      <c r="J185" s="9"/>
      <c r="K185" s="11">
        <f>SUM(L185+M185+N185)</f>
        <v>0</v>
      </c>
      <c r="L185" s="11"/>
      <c r="M185" s="11"/>
      <c r="N185" s="11"/>
    </row>
    <row r="186" spans="1:14" ht="31.5" outlineLevel="5">
      <c r="A186" s="5" t="s">
        <v>283</v>
      </c>
      <c r="B186" s="4" t="s">
        <v>284</v>
      </c>
      <c r="C186" s="11">
        <f>SUM(D186+E186+F186)</f>
        <v>20000</v>
      </c>
      <c r="D186" s="11"/>
      <c r="E186" s="11"/>
      <c r="F186" s="37">
        <v>20000</v>
      </c>
      <c r="G186" s="11">
        <f>SUM(H186+I186+J186)</f>
        <v>50000</v>
      </c>
      <c r="H186" s="11"/>
      <c r="I186" s="11"/>
      <c r="J186" s="37">
        <v>50000</v>
      </c>
      <c r="K186" s="11">
        <f>SUM(L186+M186+N186)</f>
        <v>50000</v>
      </c>
      <c r="L186" s="11"/>
      <c r="M186" s="11"/>
      <c r="N186" s="11">
        <v>50000</v>
      </c>
    </row>
    <row r="187" spans="1:14" ht="110.25" outlineLevel="5">
      <c r="A187" s="6" t="s">
        <v>359</v>
      </c>
      <c r="B187" s="7">
        <v>1400000000</v>
      </c>
      <c r="C187" s="12">
        <f>SUM(C188)</f>
        <v>150000</v>
      </c>
      <c r="D187" s="12">
        <f aca="true" t="shared" si="86" ref="D187:N188">SUM(D188)</f>
        <v>0</v>
      </c>
      <c r="E187" s="12">
        <f t="shared" si="86"/>
        <v>0</v>
      </c>
      <c r="F187" s="12">
        <f t="shared" si="86"/>
        <v>150000</v>
      </c>
      <c r="G187" s="12">
        <f t="shared" si="86"/>
        <v>0</v>
      </c>
      <c r="H187" s="12">
        <f t="shared" si="86"/>
        <v>0</v>
      </c>
      <c r="I187" s="12">
        <f t="shared" si="86"/>
        <v>0</v>
      </c>
      <c r="J187" s="12">
        <f t="shared" si="86"/>
        <v>0</v>
      </c>
      <c r="K187" s="12">
        <f t="shared" si="86"/>
        <v>0</v>
      </c>
      <c r="L187" s="12">
        <f t="shared" si="86"/>
        <v>0</v>
      </c>
      <c r="M187" s="12">
        <f t="shared" si="86"/>
        <v>0</v>
      </c>
      <c r="N187" s="12">
        <f t="shared" si="86"/>
        <v>0</v>
      </c>
    </row>
    <row r="188" spans="1:14" ht="63" outlineLevel="5">
      <c r="A188" s="6" t="s">
        <v>360</v>
      </c>
      <c r="B188" s="7">
        <v>1410000000</v>
      </c>
      <c r="C188" s="12">
        <f>SUM(C189)</f>
        <v>150000</v>
      </c>
      <c r="D188" s="12">
        <f t="shared" si="86"/>
        <v>0</v>
      </c>
      <c r="E188" s="12">
        <f t="shared" si="86"/>
        <v>0</v>
      </c>
      <c r="F188" s="12">
        <f t="shared" si="86"/>
        <v>150000</v>
      </c>
      <c r="G188" s="12">
        <f t="shared" si="86"/>
        <v>0</v>
      </c>
      <c r="H188" s="12">
        <f t="shared" si="86"/>
        <v>0</v>
      </c>
      <c r="I188" s="12">
        <f t="shared" si="86"/>
        <v>0</v>
      </c>
      <c r="J188" s="12">
        <f t="shared" si="86"/>
        <v>0</v>
      </c>
      <c r="K188" s="12">
        <f t="shared" si="86"/>
        <v>0</v>
      </c>
      <c r="L188" s="12">
        <f t="shared" si="86"/>
        <v>0</v>
      </c>
      <c r="M188" s="12">
        <f t="shared" si="86"/>
        <v>0</v>
      </c>
      <c r="N188" s="12">
        <f t="shared" si="86"/>
        <v>0</v>
      </c>
    </row>
    <row r="189" spans="1:14" ht="94.5" outlineLevel="5">
      <c r="A189" s="6" t="s">
        <v>361</v>
      </c>
      <c r="B189" s="7">
        <v>1410100000</v>
      </c>
      <c r="C189" s="12">
        <f>SUM(C190:C191)</f>
        <v>150000</v>
      </c>
      <c r="D189" s="12">
        <f aca="true" t="shared" si="87" ref="D189:N189">SUM(D190:D191)</f>
        <v>0</v>
      </c>
      <c r="E189" s="12">
        <f t="shared" si="87"/>
        <v>0</v>
      </c>
      <c r="F189" s="12">
        <f t="shared" si="87"/>
        <v>150000</v>
      </c>
      <c r="G189" s="12">
        <f t="shared" si="87"/>
        <v>0</v>
      </c>
      <c r="H189" s="12">
        <f t="shared" si="87"/>
        <v>0</v>
      </c>
      <c r="I189" s="12">
        <f t="shared" si="87"/>
        <v>0</v>
      </c>
      <c r="J189" s="12">
        <f t="shared" si="87"/>
        <v>0</v>
      </c>
      <c r="K189" s="12">
        <f t="shared" si="87"/>
        <v>0</v>
      </c>
      <c r="L189" s="12">
        <f t="shared" si="87"/>
        <v>0</v>
      </c>
      <c r="M189" s="12">
        <f t="shared" si="87"/>
        <v>0</v>
      </c>
      <c r="N189" s="12">
        <f t="shared" si="87"/>
        <v>0</v>
      </c>
    </row>
    <row r="190" spans="1:14" ht="47.25" outlineLevel="5">
      <c r="A190" s="5" t="s">
        <v>362</v>
      </c>
      <c r="B190" s="4">
        <v>1410102100</v>
      </c>
      <c r="C190" s="11">
        <f>SUM(D190:F190)</f>
        <v>0</v>
      </c>
      <c r="D190" s="11"/>
      <c r="E190" s="11"/>
      <c r="F190" s="11"/>
      <c r="G190" s="11">
        <f>SUM(H190:J190)</f>
        <v>0</v>
      </c>
      <c r="H190" s="11"/>
      <c r="I190" s="11"/>
      <c r="J190" s="11"/>
      <c r="K190" s="11">
        <f>SUM(L190:N190)</f>
        <v>0</v>
      </c>
      <c r="L190" s="11"/>
      <c r="M190" s="11"/>
      <c r="N190" s="11"/>
    </row>
    <row r="191" spans="1:14" ht="91.5" customHeight="1" outlineLevel="5">
      <c r="A191" s="5" t="s">
        <v>363</v>
      </c>
      <c r="B191" s="4">
        <v>1410102101</v>
      </c>
      <c r="C191" s="11">
        <f>SUM(D191:F191)</f>
        <v>150000</v>
      </c>
      <c r="D191" s="11"/>
      <c r="E191" s="11"/>
      <c r="F191" s="11">
        <v>150000</v>
      </c>
      <c r="G191" s="11">
        <f>SUM(H191:J191)</f>
        <v>0</v>
      </c>
      <c r="H191" s="11"/>
      <c r="I191" s="11"/>
      <c r="J191" s="11"/>
      <c r="K191" s="11">
        <f>SUM(L191:N191)</f>
        <v>0</v>
      </c>
      <c r="L191" s="11"/>
      <c r="M191" s="11"/>
      <c r="N191" s="11"/>
    </row>
    <row r="192" spans="1:14" ht="63" outlineLevel="1">
      <c r="A192" s="6" t="s">
        <v>285</v>
      </c>
      <c r="B192" s="7" t="s">
        <v>286</v>
      </c>
      <c r="C192" s="12">
        <f aca="true" t="shared" si="88" ref="C192:N193">SUM(C193)</f>
        <v>75000</v>
      </c>
      <c r="D192" s="12">
        <f t="shared" si="88"/>
        <v>0</v>
      </c>
      <c r="E192" s="12">
        <f t="shared" si="88"/>
        <v>0</v>
      </c>
      <c r="F192" s="12">
        <f t="shared" si="88"/>
        <v>75000</v>
      </c>
      <c r="G192" s="12">
        <f t="shared" si="88"/>
        <v>0</v>
      </c>
      <c r="H192" s="12">
        <f t="shared" si="88"/>
        <v>0</v>
      </c>
      <c r="I192" s="12">
        <f t="shared" si="88"/>
        <v>0</v>
      </c>
      <c r="J192" s="12">
        <f t="shared" si="88"/>
        <v>0</v>
      </c>
      <c r="K192" s="12">
        <f t="shared" si="88"/>
        <v>0</v>
      </c>
      <c r="L192" s="12">
        <f t="shared" si="88"/>
        <v>0</v>
      </c>
      <c r="M192" s="12">
        <f t="shared" si="88"/>
        <v>0</v>
      </c>
      <c r="N192" s="12">
        <f t="shared" si="88"/>
        <v>0</v>
      </c>
    </row>
    <row r="193" spans="1:14" ht="47.25" outlineLevel="2">
      <c r="A193" s="6" t="s">
        <v>287</v>
      </c>
      <c r="B193" s="7" t="s">
        <v>288</v>
      </c>
      <c r="C193" s="12">
        <f t="shared" si="88"/>
        <v>75000</v>
      </c>
      <c r="D193" s="12">
        <f t="shared" si="88"/>
        <v>0</v>
      </c>
      <c r="E193" s="12">
        <f t="shared" si="88"/>
        <v>0</v>
      </c>
      <c r="F193" s="12">
        <f t="shared" si="88"/>
        <v>75000</v>
      </c>
      <c r="G193" s="12">
        <f t="shared" si="88"/>
        <v>0</v>
      </c>
      <c r="H193" s="12">
        <f t="shared" si="88"/>
        <v>0</v>
      </c>
      <c r="I193" s="12">
        <f t="shared" si="88"/>
        <v>0</v>
      </c>
      <c r="J193" s="12">
        <f t="shared" si="88"/>
        <v>0</v>
      </c>
      <c r="K193" s="12">
        <f t="shared" si="88"/>
        <v>0</v>
      </c>
      <c r="L193" s="12">
        <f t="shared" si="88"/>
        <v>0</v>
      </c>
      <c r="M193" s="12">
        <f t="shared" si="88"/>
        <v>0</v>
      </c>
      <c r="N193" s="12">
        <f t="shared" si="88"/>
        <v>0</v>
      </c>
    </row>
    <row r="194" spans="1:14" ht="110.25" outlineLevel="4">
      <c r="A194" s="6" t="s">
        <v>289</v>
      </c>
      <c r="B194" s="7" t="s">
        <v>290</v>
      </c>
      <c r="C194" s="12">
        <f aca="true" t="shared" si="89" ref="C194:N194">SUM(C195:C195)</f>
        <v>75000</v>
      </c>
      <c r="D194" s="12">
        <f t="shared" si="89"/>
        <v>0</v>
      </c>
      <c r="E194" s="12">
        <f t="shared" si="89"/>
        <v>0</v>
      </c>
      <c r="F194" s="12">
        <f t="shared" si="89"/>
        <v>75000</v>
      </c>
      <c r="G194" s="12">
        <f t="shared" si="89"/>
        <v>0</v>
      </c>
      <c r="H194" s="12">
        <f t="shared" si="89"/>
        <v>0</v>
      </c>
      <c r="I194" s="12">
        <f t="shared" si="89"/>
        <v>0</v>
      </c>
      <c r="J194" s="12">
        <f t="shared" si="89"/>
        <v>0</v>
      </c>
      <c r="K194" s="12">
        <f t="shared" si="89"/>
        <v>0</v>
      </c>
      <c r="L194" s="12">
        <f t="shared" si="89"/>
        <v>0</v>
      </c>
      <c r="M194" s="12">
        <f t="shared" si="89"/>
        <v>0</v>
      </c>
      <c r="N194" s="12">
        <f t="shared" si="89"/>
        <v>0</v>
      </c>
    </row>
    <row r="195" spans="1:14" ht="35.25" customHeight="1" outlineLevel="5">
      <c r="A195" s="5" t="s">
        <v>291</v>
      </c>
      <c r="B195" s="4" t="s">
        <v>292</v>
      </c>
      <c r="C195" s="11">
        <f>SUM(D195+E195+F195)</f>
        <v>75000</v>
      </c>
      <c r="D195" s="11"/>
      <c r="E195" s="11"/>
      <c r="F195" s="21">
        <v>75000</v>
      </c>
      <c r="G195" s="11">
        <f>SUM(H195+I195+J195)</f>
        <v>0</v>
      </c>
      <c r="H195" s="11"/>
      <c r="I195" s="11"/>
      <c r="J195" s="21"/>
      <c r="K195" s="11">
        <f>SUM(L195+M195+N195)</f>
        <v>0</v>
      </c>
      <c r="L195" s="11"/>
      <c r="M195" s="11"/>
      <c r="N195" s="21"/>
    </row>
    <row r="196" spans="1:14" ht="35.25" customHeight="1" outlineLevel="5">
      <c r="A196" s="29" t="s">
        <v>405</v>
      </c>
      <c r="B196" s="30" t="s">
        <v>410</v>
      </c>
      <c r="C196" s="12">
        <f>SUM(C197)</f>
        <v>488170</v>
      </c>
      <c r="D196" s="12">
        <f aca="true" t="shared" si="90" ref="D196:N197">SUM(D197)</f>
        <v>0</v>
      </c>
      <c r="E196" s="12">
        <f t="shared" si="90"/>
        <v>0</v>
      </c>
      <c r="F196" s="12">
        <f t="shared" si="90"/>
        <v>488170</v>
      </c>
      <c r="G196" s="12">
        <f t="shared" si="90"/>
        <v>0</v>
      </c>
      <c r="H196" s="12">
        <f t="shared" si="90"/>
        <v>0</v>
      </c>
      <c r="I196" s="12">
        <f t="shared" si="90"/>
        <v>0</v>
      </c>
      <c r="J196" s="12">
        <f t="shared" si="90"/>
        <v>0</v>
      </c>
      <c r="K196" s="12">
        <f t="shared" si="90"/>
        <v>0</v>
      </c>
      <c r="L196" s="12">
        <f t="shared" si="90"/>
        <v>0</v>
      </c>
      <c r="M196" s="12">
        <f t="shared" si="90"/>
        <v>0</v>
      </c>
      <c r="N196" s="12">
        <f t="shared" si="90"/>
        <v>0</v>
      </c>
    </row>
    <row r="197" spans="1:14" ht="35.25" customHeight="1" outlineLevel="5">
      <c r="A197" s="29" t="s">
        <v>406</v>
      </c>
      <c r="B197" s="30" t="s">
        <v>411</v>
      </c>
      <c r="C197" s="12">
        <f>SUM(C198)</f>
        <v>488170</v>
      </c>
      <c r="D197" s="12">
        <f t="shared" si="90"/>
        <v>0</v>
      </c>
      <c r="E197" s="12">
        <f t="shared" si="90"/>
        <v>0</v>
      </c>
      <c r="F197" s="12">
        <f t="shared" si="90"/>
        <v>488170</v>
      </c>
      <c r="G197" s="12">
        <f t="shared" si="90"/>
        <v>0</v>
      </c>
      <c r="H197" s="12">
        <f t="shared" si="90"/>
        <v>0</v>
      </c>
      <c r="I197" s="12">
        <f t="shared" si="90"/>
        <v>0</v>
      </c>
      <c r="J197" s="12">
        <f t="shared" si="90"/>
        <v>0</v>
      </c>
      <c r="K197" s="12">
        <f t="shared" si="90"/>
        <v>0</v>
      </c>
      <c r="L197" s="12">
        <f t="shared" si="90"/>
        <v>0</v>
      </c>
      <c r="M197" s="12">
        <f t="shared" si="90"/>
        <v>0</v>
      </c>
      <c r="N197" s="12">
        <f t="shared" si="90"/>
        <v>0</v>
      </c>
    </row>
    <row r="198" spans="1:14" ht="35.25" customHeight="1" outlineLevel="5">
      <c r="A198" s="29" t="s">
        <v>407</v>
      </c>
      <c r="B198" s="30" t="s">
        <v>412</v>
      </c>
      <c r="C198" s="12">
        <f>SUM(C199:C200)</f>
        <v>488170</v>
      </c>
      <c r="D198" s="12">
        <f aca="true" t="shared" si="91" ref="D198:N198">SUM(D199:D200)</f>
        <v>0</v>
      </c>
      <c r="E198" s="12">
        <f t="shared" si="91"/>
        <v>0</v>
      </c>
      <c r="F198" s="12">
        <f t="shared" si="91"/>
        <v>488170</v>
      </c>
      <c r="G198" s="12">
        <f t="shared" si="91"/>
        <v>0</v>
      </c>
      <c r="H198" s="12">
        <f t="shared" si="91"/>
        <v>0</v>
      </c>
      <c r="I198" s="12">
        <f t="shared" si="91"/>
        <v>0</v>
      </c>
      <c r="J198" s="12">
        <f t="shared" si="91"/>
        <v>0</v>
      </c>
      <c r="K198" s="12">
        <f t="shared" si="91"/>
        <v>0</v>
      </c>
      <c r="L198" s="12">
        <f t="shared" si="91"/>
        <v>0</v>
      </c>
      <c r="M198" s="12">
        <f t="shared" si="91"/>
        <v>0</v>
      </c>
      <c r="N198" s="12">
        <f t="shared" si="91"/>
        <v>0</v>
      </c>
    </row>
    <row r="199" spans="1:14" ht="35.25" customHeight="1" outlineLevel="5">
      <c r="A199" s="31" t="s">
        <v>408</v>
      </c>
      <c r="B199" s="28" t="s">
        <v>413</v>
      </c>
      <c r="C199" s="11">
        <f>SUM(D199:F199)</f>
        <v>3000</v>
      </c>
      <c r="D199" s="11"/>
      <c r="E199" s="11"/>
      <c r="F199" s="21">
        <v>3000</v>
      </c>
      <c r="G199" s="11">
        <f>SUM(H199:J199)</f>
        <v>0</v>
      </c>
      <c r="H199" s="11"/>
      <c r="I199" s="11"/>
      <c r="J199" s="21"/>
      <c r="K199" s="11">
        <f>SUM(L199:N199)</f>
        <v>0</v>
      </c>
      <c r="L199" s="11"/>
      <c r="M199" s="11"/>
      <c r="N199" s="21"/>
    </row>
    <row r="200" spans="1:14" ht="35.25" customHeight="1" outlineLevel="5">
      <c r="A200" s="31" t="s">
        <v>409</v>
      </c>
      <c r="B200" s="28">
        <v>1610102087</v>
      </c>
      <c r="C200" s="11">
        <f>SUM(D200:F200)</f>
        <v>485170</v>
      </c>
      <c r="D200" s="11"/>
      <c r="E200" s="11"/>
      <c r="F200" s="21">
        <v>485170</v>
      </c>
      <c r="G200" s="11">
        <f>SUM(H200:J200)</f>
        <v>0</v>
      </c>
      <c r="H200" s="11"/>
      <c r="I200" s="11"/>
      <c r="J200" s="21"/>
      <c r="K200" s="11">
        <f>SUM(L200:N200)</f>
        <v>0</v>
      </c>
      <c r="L200" s="11"/>
      <c r="M200" s="11"/>
      <c r="N200" s="21"/>
    </row>
    <row r="201" spans="1:14" ht="63" outlineLevel="1">
      <c r="A201" s="6" t="s">
        <v>293</v>
      </c>
      <c r="B201" s="7" t="s">
        <v>294</v>
      </c>
      <c r="C201" s="12">
        <f>SUM(C202)</f>
        <v>3228241.5</v>
      </c>
      <c r="D201" s="12">
        <f aca="true" t="shared" si="92" ref="D201:N201">SUM(D202)</f>
        <v>2365655.37</v>
      </c>
      <c r="E201" s="12">
        <f t="shared" si="92"/>
        <v>862586.13</v>
      </c>
      <c r="F201" s="12">
        <f t="shared" si="92"/>
        <v>0</v>
      </c>
      <c r="G201" s="12">
        <f t="shared" si="92"/>
        <v>2152161</v>
      </c>
      <c r="H201" s="12">
        <f t="shared" si="92"/>
        <v>1577103.58</v>
      </c>
      <c r="I201" s="12">
        <f t="shared" si="92"/>
        <v>575057.42</v>
      </c>
      <c r="J201" s="12">
        <f t="shared" si="92"/>
        <v>0</v>
      </c>
      <c r="K201" s="12">
        <f t="shared" si="92"/>
        <v>1076080.5</v>
      </c>
      <c r="L201" s="12">
        <f t="shared" si="92"/>
        <v>788551.79</v>
      </c>
      <c r="M201" s="12">
        <f t="shared" si="92"/>
        <v>287528.71</v>
      </c>
      <c r="N201" s="12">
        <f t="shared" si="92"/>
        <v>0</v>
      </c>
    </row>
    <row r="202" spans="1:14" ht="47.25" outlineLevel="2">
      <c r="A202" s="6" t="s">
        <v>295</v>
      </c>
      <c r="B202" s="7" t="s">
        <v>296</v>
      </c>
      <c r="C202" s="12">
        <f aca="true" t="shared" si="93" ref="C202:N203">SUM(C203)</f>
        <v>3228241.5</v>
      </c>
      <c r="D202" s="12">
        <f t="shared" si="93"/>
        <v>2365655.37</v>
      </c>
      <c r="E202" s="12">
        <f t="shared" si="93"/>
        <v>862586.13</v>
      </c>
      <c r="F202" s="12">
        <f t="shared" si="93"/>
        <v>0</v>
      </c>
      <c r="G202" s="12">
        <f t="shared" si="93"/>
        <v>2152161</v>
      </c>
      <c r="H202" s="12">
        <f t="shared" si="93"/>
        <v>1577103.58</v>
      </c>
      <c r="I202" s="12">
        <f t="shared" si="93"/>
        <v>575057.42</v>
      </c>
      <c r="J202" s="12">
        <f t="shared" si="93"/>
        <v>0</v>
      </c>
      <c r="K202" s="12">
        <f t="shared" si="93"/>
        <v>1076080.5</v>
      </c>
      <c r="L202" s="12">
        <f t="shared" si="93"/>
        <v>788551.79</v>
      </c>
      <c r="M202" s="12">
        <f t="shared" si="93"/>
        <v>287528.71</v>
      </c>
      <c r="N202" s="12">
        <f t="shared" si="93"/>
        <v>0</v>
      </c>
    </row>
    <row r="203" spans="1:14" ht="63" outlineLevel="4">
      <c r="A203" s="6" t="s">
        <v>297</v>
      </c>
      <c r="B203" s="7" t="s">
        <v>298</v>
      </c>
      <c r="C203" s="12">
        <f t="shared" si="93"/>
        <v>3228241.5</v>
      </c>
      <c r="D203" s="12">
        <f t="shared" si="93"/>
        <v>2365655.37</v>
      </c>
      <c r="E203" s="12">
        <f t="shared" si="93"/>
        <v>862586.13</v>
      </c>
      <c r="F203" s="12">
        <f t="shared" si="93"/>
        <v>0</v>
      </c>
      <c r="G203" s="12">
        <f t="shared" si="93"/>
        <v>2152161</v>
      </c>
      <c r="H203" s="12">
        <f t="shared" si="93"/>
        <v>1577103.58</v>
      </c>
      <c r="I203" s="12">
        <f t="shared" si="93"/>
        <v>575057.42</v>
      </c>
      <c r="J203" s="12">
        <f t="shared" si="93"/>
        <v>0</v>
      </c>
      <c r="K203" s="12">
        <f t="shared" si="93"/>
        <v>1076080.5</v>
      </c>
      <c r="L203" s="12">
        <f t="shared" si="93"/>
        <v>788551.79</v>
      </c>
      <c r="M203" s="12">
        <f t="shared" si="93"/>
        <v>287528.71</v>
      </c>
      <c r="N203" s="12">
        <f t="shared" si="93"/>
        <v>0</v>
      </c>
    </row>
    <row r="204" spans="1:14" ht="78.75" customHeight="1" outlineLevel="5">
      <c r="A204" s="5" t="s">
        <v>299</v>
      </c>
      <c r="B204" s="4" t="s">
        <v>300</v>
      </c>
      <c r="C204" s="11">
        <f>SUM(D204+E204+F204)</f>
        <v>3228241.5</v>
      </c>
      <c r="D204" s="9">
        <v>2365655.37</v>
      </c>
      <c r="E204" s="11">
        <v>862586.13</v>
      </c>
      <c r="F204" s="21"/>
      <c r="G204" s="11">
        <f>SUM(H204+I204+J204)</f>
        <v>2152161</v>
      </c>
      <c r="H204" s="11">
        <v>1577103.58</v>
      </c>
      <c r="I204" s="11">
        <v>575057.42</v>
      </c>
      <c r="J204" s="21"/>
      <c r="K204" s="11">
        <f>SUM(L204+M204+N204)</f>
        <v>1076080.5</v>
      </c>
      <c r="L204" s="11">
        <v>788551.79</v>
      </c>
      <c r="M204" s="11">
        <v>287528.71</v>
      </c>
      <c r="N204" s="21"/>
    </row>
    <row r="205" spans="1:14" ht="21.75" customHeight="1" outlineLevel="5">
      <c r="A205" s="42" t="s">
        <v>326</v>
      </c>
      <c r="B205" s="43"/>
      <c r="C205" s="12" t="e">
        <f>SUM(C8+C54+C71+C75+C91+C97+C112+C119+C140+C147+C175+C192+C187+C201+C136+C196)</f>
        <v>#REF!</v>
      </c>
      <c r="D205" s="12" t="e">
        <f>SUM(D8+D54+D71+D75+D91+D97+D112+D119+D140+D147+D175+D192+D187+D201+D136+D196)</f>
        <v>#REF!</v>
      </c>
      <c r="E205" s="12" t="e">
        <f>SUM(E8+E54+E71+E75+E91+E97+E112+E119+E140+E147+E175+E192+E187+E201+E136+E196)</f>
        <v>#REF!</v>
      </c>
      <c r="F205" s="12" t="e">
        <f>SUM(F8+F54+F71+F75+F91+F97+F112+F119+F140+F147+F175+F192+F187+F201+F136+F196)</f>
        <v>#REF!</v>
      </c>
      <c r="G205" s="12" t="e">
        <f>SUM(G8+G54+G71+G75+G91+G97+G112+G119+G140+G147+G175+G192+G187+G201+G136+G196)</f>
        <v>#REF!</v>
      </c>
      <c r="H205" s="12" t="e">
        <f>SUM(H8+H54+H71+H75+H91+H97+H112+H119+H140+H147+H175+H192+H187+H201+H136+H196)</f>
        <v>#REF!</v>
      </c>
      <c r="I205" s="12" t="e">
        <f>SUM(I8+I54+I71+I75+I91+I97+I112+I119+I140+I147+I175+I192+I187+I201+I136+I196)</f>
        <v>#REF!</v>
      </c>
      <c r="J205" s="12" t="e">
        <f>SUM(J8+J54+J71+J75+J91+J97+J112+J119+J140+J147+J175+J192+J187+J201+J136+J196)</f>
        <v>#REF!</v>
      </c>
      <c r="K205" s="12" t="e">
        <f>SUM(K8+K54+K71+K75+K91+K97+K112+K119+K140+K147+K175+K192+K187+K201+K136+K196)</f>
        <v>#REF!</v>
      </c>
      <c r="L205" s="12" t="e">
        <f>SUM(L8+L54+L71+L75+L91+L97+L112+L119+L140+L147+L175+L192+L187+L201+L136+L196)</f>
        <v>#REF!</v>
      </c>
      <c r="M205" s="12" t="e">
        <f>SUM(M8+M54+M71+M75+M91+M97+M112+M119+M140+M147+M175+M192+M187+M201+M136+M196)</f>
        <v>#REF!</v>
      </c>
      <c r="N205" s="12" t="e">
        <f>SUM(N8+N54+N71+N75+N91+N97+N112+N119+N140+N147+N175+N192+N187+N201+N136+N196)</f>
        <v>#REF!</v>
      </c>
    </row>
    <row r="206" spans="1:14" ht="21.75" customHeight="1" outlineLevel="5">
      <c r="A206" s="13" t="s">
        <v>327</v>
      </c>
      <c r="B206" s="14"/>
      <c r="C206" s="11" t="e">
        <f aca="true" t="shared" si="94" ref="C206:N206">SUM(C205/C222)*100</f>
        <v>#REF!</v>
      </c>
      <c r="D206" s="11" t="e">
        <f t="shared" si="94"/>
        <v>#REF!</v>
      </c>
      <c r="E206" s="11" t="e">
        <f t="shared" si="94"/>
        <v>#REF!</v>
      </c>
      <c r="F206" s="11" t="e">
        <f t="shared" si="94"/>
        <v>#REF!</v>
      </c>
      <c r="G206" s="11" t="e">
        <f t="shared" si="94"/>
        <v>#REF!</v>
      </c>
      <c r="H206" s="11" t="e">
        <f t="shared" si="94"/>
        <v>#REF!</v>
      </c>
      <c r="I206" s="11" t="e">
        <f t="shared" si="94"/>
        <v>#REF!</v>
      </c>
      <c r="J206" s="11" t="e">
        <f t="shared" si="94"/>
        <v>#REF!</v>
      </c>
      <c r="K206" s="11" t="e">
        <f t="shared" si="94"/>
        <v>#REF!</v>
      </c>
      <c r="L206" s="11" t="e">
        <f t="shared" si="94"/>
        <v>#REF!</v>
      </c>
      <c r="M206" s="11" t="e">
        <f t="shared" si="94"/>
        <v>#REF!</v>
      </c>
      <c r="N206" s="11" t="e">
        <f t="shared" si="94"/>
        <v>#REF!</v>
      </c>
    </row>
    <row r="207" spans="1:14" ht="63" outlineLevel="1">
      <c r="A207" s="6" t="s">
        <v>301</v>
      </c>
      <c r="B207" s="7" t="s">
        <v>302</v>
      </c>
      <c r="C207" s="12">
        <f aca="true" t="shared" si="95" ref="C207:N207">SUM(C208)</f>
        <v>6691088.8</v>
      </c>
      <c r="D207" s="12">
        <f t="shared" si="95"/>
        <v>21374.19</v>
      </c>
      <c r="E207" s="12">
        <f t="shared" si="95"/>
        <v>1144220.61</v>
      </c>
      <c r="F207" s="12">
        <f t="shared" si="95"/>
        <v>5525494</v>
      </c>
      <c r="G207" s="12">
        <f t="shared" si="95"/>
        <v>30136.4</v>
      </c>
      <c r="H207" s="12">
        <f t="shared" si="95"/>
        <v>21098.91</v>
      </c>
      <c r="I207" s="12">
        <f t="shared" si="95"/>
        <v>7842.49</v>
      </c>
      <c r="J207" s="12">
        <f t="shared" si="95"/>
        <v>1195</v>
      </c>
      <c r="K207" s="12">
        <f t="shared" si="95"/>
        <v>106254.4</v>
      </c>
      <c r="L207" s="12">
        <f t="shared" si="95"/>
        <v>0</v>
      </c>
      <c r="M207" s="12">
        <f t="shared" si="95"/>
        <v>6254.4</v>
      </c>
      <c r="N207" s="12">
        <f t="shared" si="95"/>
        <v>100000</v>
      </c>
    </row>
    <row r="208" spans="1:14" ht="18.75" customHeight="1" outlineLevel="2">
      <c r="A208" s="6" t="s">
        <v>303</v>
      </c>
      <c r="B208" s="7" t="s">
        <v>304</v>
      </c>
      <c r="C208" s="12">
        <f aca="true" t="shared" si="96" ref="C208:N208">SUM(C209:C217)</f>
        <v>6691088.8</v>
      </c>
      <c r="D208" s="12">
        <f t="shared" si="96"/>
        <v>21374.19</v>
      </c>
      <c r="E208" s="12">
        <f t="shared" si="96"/>
        <v>1144220.61</v>
      </c>
      <c r="F208" s="12">
        <f t="shared" si="96"/>
        <v>5525494</v>
      </c>
      <c r="G208" s="12">
        <f t="shared" si="96"/>
        <v>30136.4</v>
      </c>
      <c r="H208" s="12">
        <f t="shared" si="96"/>
        <v>21098.91</v>
      </c>
      <c r="I208" s="12">
        <f t="shared" si="96"/>
        <v>7842.49</v>
      </c>
      <c r="J208" s="12">
        <f t="shared" si="96"/>
        <v>1195</v>
      </c>
      <c r="K208" s="12">
        <f t="shared" si="96"/>
        <v>106254.4</v>
      </c>
      <c r="L208" s="12">
        <f t="shared" si="96"/>
        <v>0</v>
      </c>
      <c r="M208" s="12">
        <f t="shared" si="96"/>
        <v>6254.4</v>
      </c>
      <c r="N208" s="12">
        <f t="shared" si="96"/>
        <v>100000</v>
      </c>
    </row>
    <row r="209" spans="1:14" ht="63" outlineLevel="5">
      <c r="A209" s="5" t="s">
        <v>415</v>
      </c>
      <c r="B209" s="4">
        <v>4190002091</v>
      </c>
      <c r="C209" s="11">
        <f aca="true" t="shared" si="97" ref="C209:C217">SUM(D209+E209+F209)</f>
        <v>100000</v>
      </c>
      <c r="D209" s="11"/>
      <c r="E209" s="11"/>
      <c r="F209" s="9">
        <v>100000</v>
      </c>
      <c r="G209" s="11">
        <f aca="true" t="shared" si="98" ref="G209:G217">SUM(H209+I209+J209)</f>
        <v>0</v>
      </c>
      <c r="H209" s="11"/>
      <c r="I209" s="11"/>
      <c r="J209" s="11"/>
      <c r="K209" s="11">
        <f aca="true" t="shared" si="99" ref="K209:K217">SUM(L209+M209+N209)</f>
        <v>100000</v>
      </c>
      <c r="L209" s="11"/>
      <c r="M209" s="11"/>
      <c r="N209" s="11">
        <v>100000</v>
      </c>
    </row>
    <row r="210" spans="1:14" ht="47.25" outlineLevel="5">
      <c r="A210" s="5" t="s">
        <v>414</v>
      </c>
      <c r="B210" s="4">
        <v>4190006008</v>
      </c>
      <c r="C210" s="11">
        <f t="shared" si="97"/>
        <v>100000</v>
      </c>
      <c r="D210" s="11"/>
      <c r="E210" s="11"/>
      <c r="F210" s="9">
        <v>100000</v>
      </c>
      <c r="G210" s="11">
        <f t="shared" si="98"/>
        <v>0</v>
      </c>
      <c r="H210" s="11"/>
      <c r="I210" s="11"/>
      <c r="J210" s="11"/>
      <c r="K210" s="11">
        <f t="shared" si="99"/>
        <v>0</v>
      </c>
      <c r="L210" s="11"/>
      <c r="M210" s="11"/>
      <c r="N210" s="11"/>
    </row>
    <row r="211" spans="1:14" ht="63" outlineLevel="5">
      <c r="A211" s="5" t="s">
        <v>364</v>
      </c>
      <c r="B211" s="4">
        <v>4190008808</v>
      </c>
      <c r="C211" s="11">
        <f t="shared" si="97"/>
        <v>1375020</v>
      </c>
      <c r="D211" s="11"/>
      <c r="E211" s="11"/>
      <c r="F211" s="9">
        <v>1375020</v>
      </c>
      <c r="G211" s="11">
        <f t="shared" si="98"/>
        <v>0</v>
      </c>
      <c r="H211" s="11"/>
      <c r="I211" s="11"/>
      <c r="J211" s="21"/>
      <c r="K211" s="11">
        <f t="shared" si="99"/>
        <v>0</v>
      </c>
      <c r="L211" s="11"/>
      <c r="M211" s="11"/>
      <c r="N211" s="21"/>
    </row>
    <row r="212" spans="1:14" ht="47.25" outlineLevel="5">
      <c r="A212" s="5" t="s">
        <v>305</v>
      </c>
      <c r="B212" s="4" t="s">
        <v>306</v>
      </c>
      <c r="C212" s="11">
        <f t="shared" si="97"/>
        <v>3689441</v>
      </c>
      <c r="D212" s="11"/>
      <c r="E212" s="11"/>
      <c r="F212" s="9">
        <v>3689441</v>
      </c>
      <c r="G212" s="11">
        <f t="shared" si="98"/>
        <v>0</v>
      </c>
      <c r="H212" s="11"/>
      <c r="I212" s="11"/>
      <c r="J212" s="20"/>
      <c r="K212" s="11">
        <f t="shared" si="99"/>
        <v>0</v>
      </c>
      <c r="L212" s="11"/>
      <c r="M212" s="11"/>
      <c r="N212" s="20"/>
    </row>
    <row r="213" spans="1:14" ht="126" outlineLevel="5">
      <c r="A213" s="5" t="s">
        <v>307</v>
      </c>
      <c r="B213" s="4" t="s">
        <v>308</v>
      </c>
      <c r="C213" s="11">
        <f t="shared" si="97"/>
        <v>200000</v>
      </c>
      <c r="D213" s="11"/>
      <c r="E213" s="11"/>
      <c r="F213" s="9">
        <v>200000</v>
      </c>
      <c r="G213" s="11">
        <f t="shared" si="98"/>
        <v>0</v>
      </c>
      <c r="H213" s="11"/>
      <c r="I213" s="11"/>
      <c r="J213" s="20"/>
      <c r="K213" s="11">
        <f t="shared" si="99"/>
        <v>0</v>
      </c>
      <c r="L213" s="11"/>
      <c r="M213" s="11"/>
      <c r="N213" s="20"/>
    </row>
    <row r="214" spans="1:14" ht="94.5" outlineLevel="5">
      <c r="A214" s="5" t="s">
        <v>309</v>
      </c>
      <c r="B214" s="22">
        <v>4190080340</v>
      </c>
      <c r="C214" s="11">
        <f t="shared" si="97"/>
        <v>1136637</v>
      </c>
      <c r="D214" s="11"/>
      <c r="E214" s="11">
        <v>1136637</v>
      </c>
      <c r="F214" s="27"/>
      <c r="G214" s="11">
        <f t="shared" si="98"/>
        <v>0</v>
      </c>
      <c r="H214" s="11"/>
      <c r="I214" s="11"/>
      <c r="J214" s="20"/>
      <c r="K214" s="11">
        <f t="shared" si="99"/>
        <v>0</v>
      </c>
      <c r="L214" s="11"/>
      <c r="M214" s="11"/>
      <c r="N214" s="20"/>
    </row>
    <row r="215" spans="1:14" ht="47.25" outlineLevel="5">
      <c r="A215" s="5" t="s">
        <v>310</v>
      </c>
      <c r="B215" s="4" t="s">
        <v>311</v>
      </c>
      <c r="C215" s="11">
        <f t="shared" si="97"/>
        <v>5974.8</v>
      </c>
      <c r="D215" s="11"/>
      <c r="E215" s="11">
        <v>5974.8</v>
      </c>
      <c r="F215" s="20"/>
      <c r="G215" s="11">
        <f t="shared" si="98"/>
        <v>6254.4</v>
      </c>
      <c r="H215" s="11"/>
      <c r="I215" s="11">
        <v>6254.4</v>
      </c>
      <c r="J215" s="20"/>
      <c r="K215" s="11">
        <f t="shared" si="99"/>
        <v>6254.4</v>
      </c>
      <c r="L215" s="11"/>
      <c r="M215" s="11">
        <v>6254.4</v>
      </c>
      <c r="N215" s="20"/>
    </row>
    <row r="216" spans="1:14" ht="78.75" outlineLevel="5">
      <c r="A216" s="5" t="s">
        <v>418</v>
      </c>
      <c r="B216" s="4" t="s">
        <v>417</v>
      </c>
      <c r="C216" s="11">
        <f t="shared" si="97"/>
        <v>24193</v>
      </c>
      <c r="D216" s="11">
        <v>21374.19</v>
      </c>
      <c r="E216" s="11">
        <v>1608.81</v>
      </c>
      <c r="F216" s="21">
        <v>1210</v>
      </c>
      <c r="G216" s="11">
        <f t="shared" si="98"/>
        <v>23882</v>
      </c>
      <c r="H216" s="11">
        <v>21098.91</v>
      </c>
      <c r="I216" s="11">
        <v>1588.09</v>
      </c>
      <c r="J216" s="21">
        <v>1195</v>
      </c>
      <c r="K216" s="11">
        <f t="shared" si="99"/>
        <v>0</v>
      </c>
      <c r="L216" s="11"/>
      <c r="M216" s="11"/>
      <c r="N216" s="20"/>
    </row>
    <row r="217" spans="1:14" ht="78.75" outlineLevel="5">
      <c r="A217" s="5" t="s">
        <v>416</v>
      </c>
      <c r="B217" s="22" t="s">
        <v>312</v>
      </c>
      <c r="C217" s="11">
        <f t="shared" si="97"/>
        <v>59823</v>
      </c>
      <c r="D217" s="11"/>
      <c r="E217" s="11"/>
      <c r="F217" s="21">
        <v>59823</v>
      </c>
      <c r="G217" s="11">
        <f t="shared" si="98"/>
        <v>0</v>
      </c>
      <c r="H217" s="11"/>
      <c r="I217" s="11"/>
      <c r="J217" s="21"/>
      <c r="K217" s="11">
        <f t="shared" si="99"/>
        <v>0</v>
      </c>
      <c r="L217" s="11"/>
      <c r="M217" s="11"/>
      <c r="N217" s="21"/>
    </row>
    <row r="218" spans="1:14" ht="78" customHeight="1" outlineLevel="1">
      <c r="A218" s="6" t="s">
        <v>313</v>
      </c>
      <c r="B218" s="23" t="s">
        <v>314</v>
      </c>
      <c r="C218" s="12">
        <f aca="true" t="shared" si="100" ref="C218:N219">SUM(C219)</f>
        <v>823.21</v>
      </c>
      <c r="D218" s="12">
        <f t="shared" si="100"/>
        <v>823.21</v>
      </c>
      <c r="E218" s="12">
        <f t="shared" si="100"/>
        <v>0</v>
      </c>
      <c r="F218" s="12">
        <f t="shared" si="100"/>
        <v>0</v>
      </c>
      <c r="G218" s="12">
        <f t="shared" si="100"/>
        <v>739.73</v>
      </c>
      <c r="H218" s="12">
        <f t="shared" si="100"/>
        <v>739.73</v>
      </c>
      <c r="I218" s="12">
        <f t="shared" si="100"/>
        <v>0</v>
      </c>
      <c r="J218" s="12">
        <f t="shared" si="100"/>
        <v>0</v>
      </c>
      <c r="K218" s="12">
        <f t="shared" si="100"/>
        <v>0</v>
      </c>
      <c r="L218" s="12">
        <f t="shared" si="100"/>
        <v>0</v>
      </c>
      <c r="M218" s="12">
        <f t="shared" si="100"/>
        <v>0</v>
      </c>
      <c r="N218" s="12">
        <f t="shared" si="100"/>
        <v>0</v>
      </c>
    </row>
    <row r="219" spans="1:14" ht="17.25" customHeight="1" outlineLevel="2">
      <c r="A219" s="6" t="s">
        <v>303</v>
      </c>
      <c r="B219" s="23" t="s">
        <v>315</v>
      </c>
      <c r="C219" s="12">
        <f t="shared" si="100"/>
        <v>823.21</v>
      </c>
      <c r="D219" s="12">
        <f t="shared" si="100"/>
        <v>823.21</v>
      </c>
      <c r="E219" s="12">
        <f t="shared" si="100"/>
        <v>0</v>
      </c>
      <c r="F219" s="12">
        <f t="shared" si="100"/>
        <v>0</v>
      </c>
      <c r="G219" s="12">
        <f t="shared" si="100"/>
        <v>739.73</v>
      </c>
      <c r="H219" s="12">
        <f t="shared" si="100"/>
        <v>739.73</v>
      </c>
      <c r="I219" s="12">
        <f t="shared" si="100"/>
        <v>0</v>
      </c>
      <c r="J219" s="12">
        <f t="shared" si="100"/>
        <v>0</v>
      </c>
      <c r="K219" s="12">
        <f t="shared" si="100"/>
        <v>0</v>
      </c>
      <c r="L219" s="12">
        <f t="shared" si="100"/>
        <v>0</v>
      </c>
      <c r="M219" s="12">
        <f t="shared" si="100"/>
        <v>0</v>
      </c>
      <c r="N219" s="12">
        <f t="shared" si="100"/>
        <v>0</v>
      </c>
    </row>
    <row r="220" spans="1:14" ht="63" outlineLevel="5">
      <c r="A220" s="8" t="s">
        <v>316</v>
      </c>
      <c r="B220" s="24" t="s">
        <v>317</v>
      </c>
      <c r="C220" s="16">
        <f>SUM(D220+E220+F220)</f>
        <v>823.21</v>
      </c>
      <c r="D220" s="16">
        <v>823.21</v>
      </c>
      <c r="E220" s="16"/>
      <c r="F220" s="25"/>
      <c r="G220" s="16">
        <f>SUM(H220+I220+J220)</f>
        <v>739.73</v>
      </c>
      <c r="H220" s="16">
        <v>739.73</v>
      </c>
      <c r="I220" s="16"/>
      <c r="J220" s="25"/>
      <c r="K220" s="16">
        <f>SUM(L220+M220+N220)</f>
        <v>0</v>
      </c>
      <c r="L220" s="16"/>
      <c r="M220" s="16"/>
      <c r="N220" s="25"/>
    </row>
    <row r="221" spans="1:14" ht="30" customHeight="1">
      <c r="A221" s="17" t="s">
        <v>328</v>
      </c>
      <c r="B221" s="18"/>
      <c r="C221" s="19">
        <f aca="true" t="shared" si="101" ref="C221:N221">SUM(C207+C218)</f>
        <v>6691912.01</v>
      </c>
      <c r="D221" s="19">
        <f t="shared" si="101"/>
        <v>22197.399999999998</v>
      </c>
      <c r="E221" s="19">
        <f t="shared" si="101"/>
        <v>1144220.61</v>
      </c>
      <c r="F221" s="19">
        <f t="shared" si="101"/>
        <v>5525494</v>
      </c>
      <c r="G221" s="19">
        <f t="shared" si="101"/>
        <v>30876.13</v>
      </c>
      <c r="H221" s="19">
        <f t="shared" si="101"/>
        <v>21838.64</v>
      </c>
      <c r="I221" s="19">
        <f t="shared" si="101"/>
        <v>7842.49</v>
      </c>
      <c r="J221" s="19">
        <f t="shared" si="101"/>
        <v>1195</v>
      </c>
      <c r="K221" s="19">
        <f t="shared" si="101"/>
        <v>106254.4</v>
      </c>
      <c r="L221" s="19">
        <f t="shared" si="101"/>
        <v>0</v>
      </c>
      <c r="M221" s="19">
        <f t="shared" si="101"/>
        <v>6254.4</v>
      </c>
      <c r="N221" s="19">
        <f t="shared" si="101"/>
        <v>100000</v>
      </c>
    </row>
    <row r="222" spans="1:14" ht="30" customHeight="1">
      <c r="A222" s="15" t="s">
        <v>329</v>
      </c>
      <c r="B222" s="18"/>
      <c r="C222" s="19" t="e">
        <f aca="true" t="shared" si="102" ref="C222:N222">SUM(C205+C221)</f>
        <v>#REF!</v>
      </c>
      <c r="D222" s="19" t="e">
        <f t="shared" si="102"/>
        <v>#REF!</v>
      </c>
      <c r="E222" s="19" t="e">
        <f t="shared" si="102"/>
        <v>#REF!</v>
      </c>
      <c r="F222" s="19" t="e">
        <f t="shared" si="102"/>
        <v>#REF!</v>
      </c>
      <c r="G222" s="19" t="e">
        <f t="shared" si="102"/>
        <v>#REF!</v>
      </c>
      <c r="H222" s="19" t="e">
        <f t="shared" si="102"/>
        <v>#REF!</v>
      </c>
      <c r="I222" s="19" t="e">
        <f t="shared" si="102"/>
        <v>#REF!</v>
      </c>
      <c r="J222" s="19" t="e">
        <f t="shared" si="102"/>
        <v>#REF!</v>
      </c>
      <c r="K222" s="19" t="e">
        <f t="shared" si="102"/>
        <v>#REF!</v>
      </c>
      <c r="L222" s="19" t="e">
        <f t="shared" si="102"/>
        <v>#REF!</v>
      </c>
      <c r="M222" s="19" t="e">
        <f t="shared" si="102"/>
        <v>#REF!</v>
      </c>
      <c r="N222" s="19" t="e">
        <f t="shared" si="102"/>
        <v>#REF!</v>
      </c>
    </row>
  </sheetData>
  <sheetProtection selectLockedCells="1" selectUnlockedCells="1"/>
  <mergeCells count="15">
    <mergeCell ref="C5:F5"/>
    <mergeCell ref="G5:J5"/>
    <mergeCell ref="K5:N5"/>
    <mergeCell ref="C6:C7"/>
    <mergeCell ref="D6:F6"/>
    <mergeCell ref="G6:G7"/>
    <mergeCell ref="H6:J6"/>
    <mergeCell ref="K6:K7"/>
    <mergeCell ref="L6:N6"/>
    <mergeCell ref="A205:B205"/>
    <mergeCell ref="A1:N1"/>
    <mergeCell ref="A2:N2"/>
    <mergeCell ref="A3:N3"/>
    <mergeCell ref="A5:A7"/>
    <mergeCell ref="B5:B7"/>
  </mergeCells>
  <printOptions/>
  <pageMargins left="0.7874015748031497" right="0.1968503937007874" top="0.5905511811023623" bottom="0.1968503937007874" header="0" footer="0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SOKOLOVA\Fin3</dc:creator>
  <cp:keywords/>
  <dc:description/>
  <cp:lastModifiedBy>Сидорова</cp:lastModifiedBy>
  <cp:lastPrinted>2020-12-26T09:10:47Z</cp:lastPrinted>
  <dcterms:created xsi:type="dcterms:W3CDTF">2018-12-19T04:50:45Z</dcterms:created>
  <dcterms:modified xsi:type="dcterms:W3CDTF">2022-12-06T08:29:45Z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bud2019</vt:lpwstr>
  </property>
  <property fmtid="{D5CDD505-2E9C-101B-9397-08002B2CF9AE}" pid="3" name="Версия базы">
    <vt:lpwstr>18.4.4202.4318248</vt:lpwstr>
  </property>
  <property fmtid="{D5CDD505-2E9C-101B-9397-08002B2CF9AE}" pid="4" name="Версия клиента">
    <vt:lpwstr>18.4.6.10160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4(8).xlsx</vt:lpwstr>
  </property>
  <property fmtid="{D5CDD505-2E9C-101B-9397-08002B2CF9AE}" pid="7" name="Название отчета">
    <vt:lpwstr>4(8).xlsx</vt:lpwstr>
  </property>
  <property fmtid="{D5CDD505-2E9C-101B-9397-08002B2CF9AE}" pid="8" name="Пользователь">
    <vt:lpwstr>сидорова</vt:lpwstr>
  </property>
  <property fmtid="{D5CDD505-2E9C-101B-9397-08002B2CF9AE}" pid="9" name="Сервер">
    <vt:lpwstr>192.168.100.200\sqlexpress_bud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</vt:lpwstr>
  </property>
</Properties>
</file>