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9" activeTab="0"/>
  </bookViews>
  <sheets>
    <sheet name="дох." sheetId="1" r:id="rId1"/>
    <sheet name="расх." sheetId="2" r:id="rId2"/>
  </sheets>
  <definedNames/>
  <calcPr fullCalcOnLoad="1"/>
</workbook>
</file>

<file path=xl/sharedStrings.xml><?xml version="1.0" encoding="utf-8"?>
<sst xmlns="http://schemas.openxmlformats.org/spreadsheetml/2006/main" count="154" uniqueCount="137">
  <si>
    <t xml:space="preserve">           ИСПОЛНЕНИЕ РАЙОННОГО БЮДЖЕТА</t>
  </si>
  <si>
    <t xml:space="preserve"> Доходы</t>
  </si>
  <si>
    <t>в тыс.руб.</t>
  </si>
  <si>
    <t>Код дохода</t>
  </si>
  <si>
    <t>Наименование</t>
  </si>
  <si>
    <t>Утверж-</t>
  </si>
  <si>
    <t>Уточнен-</t>
  </si>
  <si>
    <t>Исполне-</t>
  </si>
  <si>
    <t>% испол-</t>
  </si>
  <si>
    <t>денный</t>
  </si>
  <si>
    <t>ный го-</t>
  </si>
  <si>
    <t>но</t>
  </si>
  <si>
    <t>нения к</t>
  </si>
  <si>
    <t>годовой</t>
  </si>
  <si>
    <t xml:space="preserve">довой </t>
  </si>
  <si>
    <t>уточнен-</t>
  </si>
  <si>
    <t>план</t>
  </si>
  <si>
    <t>ному</t>
  </si>
  <si>
    <t>плану</t>
  </si>
  <si>
    <t>10102000010000110</t>
  </si>
  <si>
    <t>Налог на доходы физических</t>
  </si>
  <si>
    <t>лиц</t>
  </si>
  <si>
    <t>10502000020000110</t>
  </si>
  <si>
    <t>Единый налог на вмененный</t>
  </si>
  <si>
    <t>доход для отдельных видов</t>
  </si>
  <si>
    <t>деятельности</t>
  </si>
  <si>
    <t>10503000010000110</t>
  </si>
  <si>
    <t>Единый сельскохозяйственный</t>
  </si>
  <si>
    <t xml:space="preserve">налог </t>
  </si>
  <si>
    <t>10504000020000110</t>
  </si>
  <si>
    <t>Налог, взимаемый в связи с применением патентной системы налогообложения</t>
  </si>
  <si>
    <t>10800000000000000</t>
  </si>
  <si>
    <t>Государственная пошлина</t>
  </si>
  <si>
    <t>10900000000000000</t>
  </si>
  <si>
    <t>Задолженность и перерасчеты</t>
  </si>
  <si>
    <t>по отмененным налогам, сбо-</t>
  </si>
  <si>
    <t>рам</t>
  </si>
  <si>
    <t>11105000000000120</t>
  </si>
  <si>
    <t>Доходы от сдачи в аренду</t>
  </si>
  <si>
    <t>имущества, находящегося в</t>
  </si>
  <si>
    <t>государственной и муници-</t>
  </si>
  <si>
    <t>пальной собственности</t>
  </si>
  <si>
    <t>11109000000000120</t>
  </si>
  <si>
    <t>Прочие доходы от использования имущества и прав,находящихся в государственной и муниципальной собственности</t>
  </si>
  <si>
    <t>11201000010000120</t>
  </si>
  <si>
    <t>Плата за негативное воздей-</t>
  </si>
  <si>
    <t>ствие на окружающую среду</t>
  </si>
  <si>
    <t>11301000000000130</t>
  </si>
  <si>
    <t>Доходы от оказания платных услуг</t>
  </si>
  <si>
    <t>11402000000000000</t>
  </si>
  <si>
    <t>Доходы от реализации иму-</t>
  </si>
  <si>
    <t>щества, находящегося в</t>
  </si>
  <si>
    <t>11406000000000000</t>
  </si>
  <si>
    <t>Доходы от продажи земельных</t>
  </si>
  <si>
    <t>участков, находящихся в госу-</t>
  </si>
  <si>
    <t>дарственной и муниципальной</t>
  </si>
  <si>
    <t>собственности</t>
  </si>
  <si>
    <t>11600000000000000</t>
  </si>
  <si>
    <t>Штрафы, санкции, возмещение</t>
  </si>
  <si>
    <t xml:space="preserve">ущерба </t>
  </si>
  <si>
    <t>11701000000000000</t>
  </si>
  <si>
    <t>Невыясненные поступления</t>
  </si>
  <si>
    <t>11705000000000180</t>
  </si>
  <si>
    <t>Прочие неналоговые доходы</t>
  </si>
  <si>
    <t>ИТОГО собственных доходов</t>
  </si>
  <si>
    <t>20000000000000000</t>
  </si>
  <si>
    <t>Безвозмездные поступления</t>
  </si>
  <si>
    <t>20201000000000151</t>
  </si>
  <si>
    <t>Дотации</t>
  </si>
  <si>
    <t>20202000000000151</t>
  </si>
  <si>
    <t>Субсидии</t>
  </si>
  <si>
    <t>20203000000000151</t>
  </si>
  <si>
    <t>Субвенции</t>
  </si>
  <si>
    <t>20204000000000151</t>
  </si>
  <si>
    <t>Иные межбюджетные трансферты</t>
  </si>
  <si>
    <t>21905000050000151</t>
  </si>
  <si>
    <t>Возврат остатков субсидий и субвенций  прошлых лет</t>
  </si>
  <si>
    <t>89000000000000000</t>
  </si>
  <si>
    <t>ВСЕГО ДОХОДОВ</t>
  </si>
  <si>
    <t xml:space="preserve"> Расходы</t>
  </si>
  <si>
    <t>Код</t>
  </si>
  <si>
    <t>расхода</t>
  </si>
  <si>
    <t>расходов</t>
  </si>
  <si>
    <t>ный годо-</t>
  </si>
  <si>
    <t>вой план</t>
  </si>
  <si>
    <t>О100</t>
  </si>
  <si>
    <t>Общегосударственные вопросы</t>
  </si>
  <si>
    <t>О103</t>
  </si>
  <si>
    <t>Функционирование законодательных ор-</t>
  </si>
  <si>
    <t>ганов гос.власти и местного самоуправл.</t>
  </si>
  <si>
    <t>О104</t>
  </si>
  <si>
    <t>Функционирование местных адми-</t>
  </si>
  <si>
    <t>нистраций</t>
  </si>
  <si>
    <t>О106</t>
  </si>
  <si>
    <t>Обеспечение деятельности финансовых</t>
  </si>
  <si>
    <t>органов</t>
  </si>
  <si>
    <t>О111</t>
  </si>
  <si>
    <t>Резервные фонды</t>
  </si>
  <si>
    <t>О113</t>
  </si>
  <si>
    <t>Другие общегосударственные вопросы</t>
  </si>
  <si>
    <t>О400</t>
  </si>
  <si>
    <t>Национальная экономика</t>
  </si>
  <si>
    <t>О405</t>
  </si>
  <si>
    <t>Сельское хозяйство и рыболовство</t>
  </si>
  <si>
    <t>О408</t>
  </si>
  <si>
    <t>Транспорт</t>
  </si>
  <si>
    <t>О409</t>
  </si>
  <si>
    <t>Дорожное хозяйство</t>
  </si>
  <si>
    <t>О412</t>
  </si>
  <si>
    <t>Другие вопросы в области национальной экономики</t>
  </si>
  <si>
    <t>О500</t>
  </si>
  <si>
    <t>Жилищно-коммунальное хозяйство</t>
  </si>
  <si>
    <t>О502</t>
  </si>
  <si>
    <t>Коммунальное хозяйство</t>
  </si>
  <si>
    <t>О700</t>
  </si>
  <si>
    <t>Образование</t>
  </si>
  <si>
    <t>О701</t>
  </si>
  <si>
    <t>Дошкольное образование</t>
  </si>
  <si>
    <t>О702</t>
  </si>
  <si>
    <t>Общее образование</t>
  </si>
  <si>
    <t>О707</t>
  </si>
  <si>
    <t>Молодежная политика и оздоровление</t>
  </si>
  <si>
    <t>детей</t>
  </si>
  <si>
    <t>О709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</si>
  <si>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</si>
  <si>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</si>
  <si>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</si>
  <si>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</si>
  <si>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</si>
  <si>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соц.политики</t>
  </si>
  <si>
    <t>Физическая культура  и спорт</t>
  </si>
  <si>
    <t xml:space="preserve">Физическая культура   </t>
  </si>
  <si>
    <t>ВСЕГО РАСХОДОВ</t>
  </si>
  <si>
    <t>Дефицит (-), профицит (+)</t>
  </si>
  <si>
    <t xml:space="preserve">                                по состоянию на 01.11.2013 г.</t>
  </si>
  <si>
    <t>10600000000000000</t>
  </si>
  <si>
    <t>Налоги на имущество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</si>
</sst>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52" applyNumberFormat="1">
      <alignment/>
      <protection/>
    </xf>
    <xf numFmtId="0" fontId="1" fillId="0" borderId="0" xfId="52">
      <alignment/>
      <protection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1" fillId="0" borderId="0" xfId="52" applyFont="1">
      <alignment/>
      <protection/>
    </xf>
    <xf numFmtId="49" fontId="2" fillId="0" borderId="0" xfId="52" applyNumberFormat="1" applyFont="1">
      <alignment/>
      <protection/>
    </xf>
    <xf numFmtId="0" fontId="4" fillId="0" borderId="0" xfId="52" applyFont="1">
      <alignment/>
      <protection/>
    </xf>
    <xf numFmtId="49" fontId="3" fillId="0" borderId="10" xfId="52" applyNumberFormat="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11" xfId="52" applyNumberFormat="1" applyFont="1" applyBorder="1">
      <alignment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1" fillId="0" borderId="0" xfId="52" applyBorder="1">
      <alignment/>
      <protection/>
    </xf>
    <xf numFmtId="49" fontId="3" fillId="0" borderId="12" xfId="52" applyNumberFormat="1" applyFont="1" applyBorder="1">
      <alignment/>
      <protection/>
    </xf>
    <xf numFmtId="0" fontId="3" fillId="0" borderId="12" xfId="52" applyFont="1" applyBorder="1">
      <alignment/>
      <protection/>
    </xf>
    <xf numFmtId="0" fontId="3" fillId="0" borderId="12" xfId="52" applyFont="1" applyBorder="1" applyAlignment="1">
      <alignment horizontal="center"/>
      <protection/>
    </xf>
    <xf numFmtId="49" fontId="1" fillId="0" borderId="10" xfId="52" applyNumberFormat="1" applyFont="1" applyBorder="1">
      <alignment/>
      <protection/>
    </xf>
    <xf numFmtId="0" fontId="1" fillId="0" borderId="10" xfId="52" applyFont="1" applyBorder="1">
      <alignment/>
      <protection/>
    </xf>
    <xf numFmtId="4" fontId="1" fillId="0" borderId="10" xfId="52" applyNumberFormat="1" applyBorder="1">
      <alignment/>
      <protection/>
    </xf>
    <xf numFmtId="4" fontId="1" fillId="0" borderId="13" xfId="52" applyNumberFormat="1" applyBorder="1">
      <alignment/>
      <protection/>
    </xf>
    <xf numFmtId="164" fontId="1" fillId="0" borderId="10" xfId="52" applyNumberFormat="1" applyBorder="1">
      <alignment/>
      <protection/>
    </xf>
    <xf numFmtId="49" fontId="1" fillId="0" borderId="12" xfId="52" applyNumberFormat="1" applyBorder="1">
      <alignment/>
      <protection/>
    </xf>
    <xf numFmtId="0" fontId="1" fillId="0" borderId="12" xfId="52" applyFont="1" applyBorder="1">
      <alignment/>
      <protection/>
    </xf>
    <xf numFmtId="164" fontId="1" fillId="0" borderId="12" xfId="52" applyNumberFormat="1" applyBorder="1">
      <alignment/>
      <protection/>
    </xf>
    <xf numFmtId="164" fontId="1" fillId="0" borderId="14" xfId="52" applyNumberFormat="1" applyBorder="1">
      <alignment/>
      <protection/>
    </xf>
    <xf numFmtId="164" fontId="1" fillId="0" borderId="13" xfId="52" applyNumberFormat="1" applyBorder="1">
      <alignment/>
      <protection/>
    </xf>
    <xf numFmtId="49" fontId="1" fillId="0" borderId="11" xfId="52" applyNumberFormat="1" applyBorder="1">
      <alignment/>
      <protection/>
    </xf>
    <xf numFmtId="0" fontId="1" fillId="0" borderId="11" xfId="52" applyFont="1" applyBorder="1">
      <alignment/>
      <protection/>
    </xf>
    <xf numFmtId="164" fontId="1" fillId="0" borderId="11" xfId="52" applyNumberFormat="1" applyBorder="1">
      <alignment/>
      <protection/>
    </xf>
    <xf numFmtId="164" fontId="1" fillId="0" borderId="15" xfId="52" applyNumberFormat="1" applyBorder="1">
      <alignment/>
      <protection/>
    </xf>
    <xf numFmtId="0" fontId="1" fillId="0" borderId="11" xfId="52" applyFont="1" applyBorder="1" applyAlignment="1">
      <alignment wrapText="1"/>
      <protection/>
    </xf>
    <xf numFmtId="49" fontId="1" fillId="0" borderId="16" xfId="52" applyNumberFormat="1" applyFont="1" applyBorder="1">
      <alignment/>
      <protection/>
    </xf>
    <xf numFmtId="0" fontId="1" fillId="0" borderId="16" xfId="52" applyFont="1" applyBorder="1">
      <alignment/>
      <protection/>
    </xf>
    <xf numFmtId="164" fontId="1" fillId="0" borderId="16" xfId="52" applyNumberFormat="1" applyBorder="1">
      <alignment/>
      <protection/>
    </xf>
    <xf numFmtId="164" fontId="1" fillId="0" borderId="0" xfId="52" applyNumberFormat="1" applyFill="1" applyBorder="1">
      <alignment/>
      <protection/>
    </xf>
    <xf numFmtId="49" fontId="1" fillId="0" borderId="16" xfId="52" applyNumberFormat="1" applyFont="1" applyBorder="1" applyAlignment="1">
      <alignment vertical="top"/>
      <protection/>
    </xf>
    <xf numFmtId="0" fontId="1" fillId="0" borderId="16" xfId="52" applyFont="1" applyBorder="1" applyAlignment="1">
      <alignment horizontal="justify"/>
      <protection/>
    </xf>
    <xf numFmtId="49" fontId="1" fillId="33" borderId="11" xfId="52" applyNumberFormat="1" applyFont="1" applyFill="1" applyBorder="1">
      <alignment/>
      <protection/>
    </xf>
    <xf numFmtId="0" fontId="3" fillId="0" borderId="16" xfId="52" applyFont="1" applyBorder="1">
      <alignment/>
      <protection/>
    </xf>
    <xf numFmtId="164" fontId="3" fillId="0" borderId="16" xfId="52" applyNumberFormat="1" applyFont="1" applyBorder="1">
      <alignment/>
      <protection/>
    </xf>
    <xf numFmtId="0" fontId="3" fillId="0" borderId="16" xfId="52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0" fontId="1" fillId="0" borderId="10" xfId="52" applyFont="1" applyFill="1" applyBorder="1">
      <alignment/>
      <protection/>
    </xf>
    <xf numFmtId="164" fontId="1" fillId="0" borderId="16" xfId="52" applyNumberFormat="1" applyFont="1" applyBorder="1">
      <alignment/>
      <protection/>
    </xf>
    <xf numFmtId="0" fontId="1" fillId="0" borderId="16" xfId="52" applyFont="1" applyFill="1" applyBorder="1">
      <alignment/>
      <protection/>
    </xf>
    <xf numFmtId="164" fontId="1" fillId="0" borderId="12" xfId="52" applyNumberFormat="1" applyFont="1" applyBorder="1">
      <alignment/>
      <protection/>
    </xf>
    <xf numFmtId="0" fontId="1" fillId="0" borderId="16" xfId="52" applyFont="1" applyFill="1" applyBorder="1" applyAlignment="1">
      <alignment horizontal="justify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0" xfId="52" applyFont="1" applyBorder="1" applyAlignment="1">
      <alignment horizontal="center"/>
      <protection/>
    </xf>
    <xf numFmtId="164" fontId="3" fillId="0" borderId="11" xfId="52" applyNumberFormat="1" applyFont="1" applyBorder="1">
      <alignment/>
      <protection/>
    </xf>
    <xf numFmtId="0" fontId="1" fillId="0" borderId="12" xfId="52" applyBorder="1" applyAlignment="1">
      <alignment horizontal="center"/>
      <protection/>
    </xf>
    <xf numFmtId="164" fontId="1" fillId="0" borderId="10" xfId="52" applyNumberFormat="1" applyFont="1" applyBorder="1">
      <alignment/>
      <protection/>
    </xf>
    <xf numFmtId="0" fontId="1" fillId="0" borderId="16" xfId="52" applyFont="1" applyBorder="1" applyAlignment="1">
      <alignment horizontal="center"/>
      <protection/>
    </xf>
    <xf numFmtId="0" fontId="1" fillId="0" borderId="16" xfId="52" applyFont="1" applyBorder="1" applyAlignment="1">
      <alignment wrapText="1"/>
      <protection/>
    </xf>
    <xf numFmtId="0" fontId="3" fillId="0" borderId="16" xfId="52" applyFont="1" applyBorder="1" applyAlignment="1">
      <alignment wrapText="1"/>
      <protection/>
    </xf>
    <xf numFmtId="164" fontId="1" fillId="0" borderId="16" xfId="52" applyNumberFormat="1" applyFill="1" applyBorder="1">
      <alignment/>
      <protection/>
    </xf>
    <xf numFmtId="49" fontId="1" fillId="0" borderId="12" xfId="52" applyNumberFormat="1" applyFont="1" applyBorder="1">
      <alignment/>
      <protection/>
    </xf>
    <xf numFmtId="49" fontId="1" fillId="0" borderId="17" xfId="52" applyNumberFormat="1" applyBorder="1">
      <alignment/>
      <protection/>
    </xf>
    <xf numFmtId="0" fontId="1" fillId="0" borderId="17" xfId="52" applyFont="1" applyBorder="1" applyAlignment="1">
      <alignment wrapText="1"/>
      <protection/>
    </xf>
    <xf numFmtId="164" fontId="1" fillId="0" borderId="17" xfId="52" applyNumberForma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53"/>
  <sheetViews>
    <sheetView tabSelected="1" zoomScalePageLayoutView="0" workbookViewId="0" topLeftCell="A3">
      <pane xSplit="2" ySplit="10" topLeftCell="C13" activePane="bottomRight" state="frozen"/>
      <selection pane="topLeft" activeCell="A3" sqref="A3"/>
      <selection pane="topRight" activeCell="C3" sqref="C3"/>
      <selection pane="bottomLeft" activeCell="A13" sqref="A13"/>
      <selection pane="bottomRight" activeCell="I22" sqref="I22"/>
    </sheetView>
  </sheetViews>
  <sheetFormatPr defaultColWidth="9.140625" defaultRowHeight="12.75"/>
  <cols>
    <col min="1" max="1" width="18.140625" style="1" customWidth="1"/>
    <col min="2" max="2" width="30.7109375" style="2" customWidth="1"/>
    <col min="3" max="3" width="9.7109375" style="2" customWidth="1"/>
    <col min="4" max="4" width="10.7109375" style="2" customWidth="1"/>
    <col min="5" max="5" width="9.7109375" style="2" customWidth="1"/>
    <col min="6" max="6" width="9.57421875" style="2" customWidth="1"/>
    <col min="7" max="16384" width="9.140625" style="2" customWidth="1"/>
  </cols>
  <sheetData>
    <row r="4" ht="15.75">
      <c r="B4" s="3" t="s">
        <v>0</v>
      </c>
    </row>
    <row r="5" ht="12.75">
      <c r="B5" s="4" t="s">
        <v>134</v>
      </c>
    </row>
    <row r="6" ht="12.75">
      <c r="E6" s="5"/>
    </row>
    <row r="7" spans="1:5" ht="15.75">
      <c r="A7" s="6" t="s">
        <v>1</v>
      </c>
      <c r="E7" s="7" t="s">
        <v>2</v>
      </c>
    </row>
    <row r="8" spans="1:6" ht="12.75">
      <c r="A8" s="8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</row>
    <row r="9" spans="1:6" ht="12.75">
      <c r="A9" s="10"/>
      <c r="B9" s="11"/>
      <c r="C9" s="12" t="s">
        <v>9</v>
      </c>
      <c r="D9" s="12" t="s">
        <v>10</v>
      </c>
      <c r="E9" s="12" t="s">
        <v>11</v>
      </c>
      <c r="F9" s="12" t="s">
        <v>12</v>
      </c>
    </row>
    <row r="10" spans="1:6" ht="12.75">
      <c r="A10" s="10"/>
      <c r="B10" s="11"/>
      <c r="C10" s="12" t="s">
        <v>13</v>
      </c>
      <c r="D10" s="12" t="s">
        <v>14</v>
      </c>
      <c r="E10" s="12"/>
      <c r="F10" s="12" t="s">
        <v>15</v>
      </c>
    </row>
    <row r="11" spans="1:8" ht="12.75">
      <c r="A11" s="10"/>
      <c r="B11" s="11"/>
      <c r="C11" s="12" t="s">
        <v>16</v>
      </c>
      <c r="D11" s="12" t="s">
        <v>16</v>
      </c>
      <c r="E11" s="12"/>
      <c r="F11" s="12" t="s">
        <v>17</v>
      </c>
      <c r="H11" s="13"/>
    </row>
    <row r="12" spans="1:8" ht="12.75">
      <c r="A12" s="14"/>
      <c r="B12" s="15"/>
      <c r="C12" s="16"/>
      <c r="D12" s="16"/>
      <c r="E12" s="15"/>
      <c r="F12" s="16" t="s">
        <v>18</v>
      </c>
      <c r="H12" s="13"/>
    </row>
    <row r="13" spans="1:8" ht="12.75">
      <c r="A13" s="17" t="s">
        <v>19</v>
      </c>
      <c r="B13" s="18" t="s">
        <v>20</v>
      </c>
      <c r="C13" s="19"/>
      <c r="D13" s="19"/>
      <c r="E13" s="20"/>
      <c r="F13" s="21"/>
      <c r="H13" s="13"/>
    </row>
    <row r="14" spans="1:8" ht="12.75">
      <c r="A14" s="22"/>
      <c r="B14" s="23" t="s">
        <v>21</v>
      </c>
      <c r="C14" s="24">
        <v>14198.4</v>
      </c>
      <c r="D14" s="24">
        <v>14198.4</v>
      </c>
      <c r="E14" s="25">
        <v>12409.3</v>
      </c>
      <c r="F14" s="24">
        <f>SUM(E14/D14*100)</f>
        <v>87.39928442641424</v>
      </c>
      <c r="H14" s="13"/>
    </row>
    <row r="15" spans="1:8" ht="12.75">
      <c r="A15" s="17" t="s">
        <v>22</v>
      </c>
      <c r="B15" s="18" t="s">
        <v>23</v>
      </c>
      <c r="C15" s="21"/>
      <c r="D15" s="21"/>
      <c r="E15" s="26"/>
      <c r="F15" s="21"/>
      <c r="H15" s="13"/>
    </row>
    <row r="16" spans="1:8" ht="12.75">
      <c r="A16" s="27"/>
      <c r="B16" s="28" t="s">
        <v>24</v>
      </c>
      <c r="C16" s="29"/>
      <c r="D16" s="29"/>
      <c r="E16" s="30"/>
      <c r="F16" s="29"/>
      <c r="H16" s="13"/>
    </row>
    <row r="17" spans="1:8" ht="12.75">
      <c r="A17" s="22"/>
      <c r="B17" s="23" t="s">
        <v>25</v>
      </c>
      <c r="C17" s="24">
        <v>2137</v>
      </c>
      <c r="D17" s="24">
        <v>2137</v>
      </c>
      <c r="E17" s="25">
        <v>2218</v>
      </c>
      <c r="F17" s="24">
        <f>SUM(E17/D17*100)</f>
        <v>103.79036031820308</v>
      </c>
      <c r="H17" s="13"/>
    </row>
    <row r="18" spans="1:8" ht="12.75">
      <c r="A18" s="17" t="s">
        <v>26</v>
      </c>
      <c r="B18" s="18" t="s">
        <v>27</v>
      </c>
      <c r="C18" s="21"/>
      <c r="D18" s="21"/>
      <c r="E18" s="26"/>
      <c r="F18" s="21"/>
      <c r="H18" s="13"/>
    </row>
    <row r="19" spans="1:8" ht="12.75">
      <c r="A19" s="22"/>
      <c r="B19" s="23" t="s">
        <v>28</v>
      </c>
      <c r="C19" s="24">
        <v>103.5</v>
      </c>
      <c r="D19" s="24">
        <v>103.5</v>
      </c>
      <c r="E19" s="25">
        <v>59.4</v>
      </c>
      <c r="F19" s="24">
        <f>SUM(E19/D19*100)</f>
        <v>57.391304347826086</v>
      </c>
      <c r="H19" s="13"/>
    </row>
    <row r="20" spans="1:8" ht="38.25">
      <c r="A20" s="27" t="s">
        <v>29</v>
      </c>
      <c r="B20" s="31" t="s">
        <v>30</v>
      </c>
      <c r="C20" s="29">
        <v>0</v>
      </c>
      <c r="D20" s="29">
        <v>0</v>
      </c>
      <c r="E20" s="30">
        <v>3.4</v>
      </c>
      <c r="F20" s="29"/>
      <c r="H20" s="13"/>
    </row>
    <row r="21" spans="1:8" ht="12.75">
      <c r="A21" s="61" t="s">
        <v>135</v>
      </c>
      <c r="B21" s="62" t="s">
        <v>136</v>
      </c>
      <c r="C21" s="63">
        <v>0</v>
      </c>
      <c r="D21" s="63">
        <v>0</v>
      </c>
      <c r="E21" s="63">
        <v>0.2</v>
      </c>
      <c r="F21" s="63"/>
      <c r="H21" s="13"/>
    </row>
    <row r="22" spans="1:8" ht="12.75">
      <c r="A22" s="60" t="s">
        <v>31</v>
      </c>
      <c r="B22" s="23" t="s">
        <v>32</v>
      </c>
      <c r="C22" s="24">
        <v>372</v>
      </c>
      <c r="D22" s="24">
        <v>372</v>
      </c>
      <c r="E22" s="25">
        <v>310.1</v>
      </c>
      <c r="F22" s="24">
        <f>SUM(E22/D22*100)</f>
        <v>83.36021505376344</v>
      </c>
      <c r="G22" s="5"/>
      <c r="H22" s="13"/>
    </row>
    <row r="23" spans="1:8" ht="12.75">
      <c r="A23" s="17" t="s">
        <v>33</v>
      </c>
      <c r="B23" s="18" t="s">
        <v>34</v>
      </c>
      <c r="C23" s="21"/>
      <c r="D23" s="21"/>
      <c r="E23" s="26"/>
      <c r="F23" s="21"/>
      <c r="H23" s="13"/>
    </row>
    <row r="24" spans="1:8" ht="12.75">
      <c r="A24" s="27"/>
      <c r="B24" s="28" t="s">
        <v>35</v>
      </c>
      <c r="C24" s="29"/>
      <c r="D24" s="29"/>
      <c r="E24" s="30"/>
      <c r="F24" s="29"/>
      <c r="H24" s="13"/>
    </row>
    <row r="25" spans="1:8" ht="12.75">
      <c r="A25" s="22"/>
      <c r="B25" s="23" t="s">
        <v>36</v>
      </c>
      <c r="C25" s="24">
        <v>0</v>
      </c>
      <c r="D25" s="24">
        <v>0</v>
      </c>
      <c r="E25" s="25">
        <v>3.1</v>
      </c>
      <c r="F25" s="24"/>
      <c r="H25" s="13"/>
    </row>
    <row r="26" spans="1:8" ht="12.75">
      <c r="A26" s="17" t="s">
        <v>37</v>
      </c>
      <c r="B26" s="18" t="s">
        <v>38</v>
      </c>
      <c r="C26" s="21"/>
      <c r="D26" s="21"/>
      <c r="E26" s="26"/>
      <c r="F26" s="21"/>
      <c r="H26" s="13"/>
    </row>
    <row r="27" spans="1:8" ht="12.75">
      <c r="A27" s="27"/>
      <c r="B27" s="28" t="s">
        <v>39</v>
      </c>
      <c r="C27" s="29"/>
      <c r="D27" s="29"/>
      <c r="E27" s="30"/>
      <c r="F27" s="29"/>
      <c r="H27" s="13"/>
    </row>
    <row r="28" spans="1:8" ht="12.75">
      <c r="A28" s="27"/>
      <c r="B28" s="28" t="s">
        <v>40</v>
      </c>
      <c r="C28" s="29"/>
      <c r="D28" s="29"/>
      <c r="E28" s="30"/>
      <c r="F28" s="29"/>
      <c r="H28" s="13"/>
    </row>
    <row r="29" spans="1:8" ht="12.75">
      <c r="A29" s="22"/>
      <c r="B29" s="23" t="s">
        <v>41</v>
      </c>
      <c r="C29" s="24">
        <v>536.5</v>
      </c>
      <c r="D29" s="24">
        <v>643</v>
      </c>
      <c r="E29" s="25">
        <v>831.9</v>
      </c>
      <c r="F29" s="24">
        <f>SUM(E29/D29*100)</f>
        <v>129.37791601866252</v>
      </c>
      <c r="G29" s="35"/>
      <c r="H29" s="13"/>
    </row>
    <row r="30" spans="1:8" ht="51" customHeight="1">
      <c r="A30" s="36" t="s">
        <v>42</v>
      </c>
      <c r="B30" s="37" t="s">
        <v>43</v>
      </c>
      <c r="C30" s="34">
        <v>521.5</v>
      </c>
      <c r="D30" s="34">
        <v>485.5</v>
      </c>
      <c r="E30" s="34">
        <v>425</v>
      </c>
      <c r="F30" s="29">
        <f>SUM(E30/D30*100)</f>
        <v>87.53861997940268</v>
      </c>
      <c r="H30" s="13"/>
    </row>
    <row r="31" spans="1:8" ht="12.75">
      <c r="A31" s="17" t="s">
        <v>44</v>
      </c>
      <c r="B31" s="18" t="s">
        <v>45</v>
      </c>
      <c r="C31" s="21"/>
      <c r="D31" s="21"/>
      <c r="E31" s="26"/>
      <c r="F31" s="21"/>
      <c r="H31" s="13"/>
    </row>
    <row r="32" spans="1:8" ht="12.75">
      <c r="A32" s="22"/>
      <c r="B32" s="23" t="s">
        <v>46</v>
      </c>
      <c r="C32" s="24">
        <v>404.2</v>
      </c>
      <c r="D32" s="24">
        <v>404.2</v>
      </c>
      <c r="E32" s="25">
        <v>157</v>
      </c>
      <c r="F32" s="24">
        <f>SUM(E32/D32*100)</f>
        <v>38.8421573478476</v>
      </c>
      <c r="H32" s="13"/>
    </row>
    <row r="33" spans="1:8" ht="12.75">
      <c r="A33" s="27" t="s">
        <v>47</v>
      </c>
      <c r="B33" s="28" t="s">
        <v>48</v>
      </c>
      <c r="C33" s="29">
        <v>5145.1</v>
      </c>
      <c r="D33" s="29">
        <v>5155.1</v>
      </c>
      <c r="E33" s="30">
        <v>3204</v>
      </c>
      <c r="F33" s="24">
        <f>SUM(E33/D33*100)</f>
        <v>62.1520436073015</v>
      </c>
      <c r="H33" s="13"/>
    </row>
    <row r="34" spans="1:8" ht="12.75">
      <c r="A34" s="17" t="s">
        <v>49</v>
      </c>
      <c r="B34" s="18" t="s">
        <v>50</v>
      </c>
      <c r="C34" s="21"/>
      <c r="D34" s="21"/>
      <c r="E34" s="26"/>
      <c r="F34" s="21"/>
      <c r="H34" s="13"/>
    </row>
    <row r="35" spans="1:8" ht="12.75">
      <c r="A35" s="27"/>
      <c r="B35" s="28" t="s">
        <v>51</v>
      </c>
      <c r="C35" s="29"/>
      <c r="D35" s="29"/>
      <c r="E35" s="30"/>
      <c r="F35" s="29"/>
      <c r="H35" s="13"/>
    </row>
    <row r="36" spans="1:8" ht="12.75">
      <c r="A36" s="27"/>
      <c r="B36" s="28" t="s">
        <v>40</v>
      </c>
      <c r="C36" s="29"/>
      <c r="D36" s="29"/>
      <c r="E36" s="30"/>
      <c r="F36" s="29"/>
      <c r="H36" s="13"/>
    </row>
    <row r="37" spans="1:8" ht="12.75">
      <c r="A37" s="22"/>
      <c r="B37" s="23" t="s">
        <v>41</v>
      </c>
      <c r="C37" s="24">
        <v>50</v>
      </c>
      <c r="D37" s="24">
        <v>50</v>
      </c>
      <c r="E37" s="25">
        <v>30</v>
      </c>
      <c r="F37" s="24">
        <f>SUM(E37/D37*100)</f>
        <v>60</v>
      </c>
      <c r="H37" s="13"/>
    </row>
    <row r="38" spans="1:8" ht="12.75">
      <c r="A38" s="38" t="s">
        <v>52</v>
      </c>
      <c r="B38" s="28" t="s">
        <v>53</v>
      </c>
      <c r="C38" s="29"/>
      <c r="D38" s="29"/>
      <c r="E38" s="30"/>
      <c r="F38" s="21"/>
      <c r="H38" s="13"/>
    </row>
    <row r="39" spans="1:8" ht="12.75">
      <c r="A39" s="38"/>
      <c r="B39" s="28" t="s">
        <v>54</v>
      </c>
      <c r="C39" s="29"/>
      <c r="D39" s="29"/>
      <c r="E39" s="30"/>
      <c r="F39" s="29"/>
      <c r="H39" s="13"/>
    </row>
    <row r="40" spans="1:8" ht="12.75">
      <c r="A40" s="38"/>
      <c r="B40" s="28" t="s">
        <v>55</v>
      </c>
      <c r="C40" s="29"/>
      <c r="D40" s="29"/>
      <c r="E40" s="30"/>
      <c r="F40" s="29"/>
      <c r="H40" s="13"/>
    </row>
    <row r="41" spans="1:8" ht="12.75">
      <c r="A41" s="38"/>
      <c r="B41" s="28" t="s">
        <v>56</v>
      </c>
      <c r="C41" s="29">
        <v>60</v>
      </c>
      <c r="D41" s="29">
        <v>60</v>
      </c>
      <c r="E41" s="30">
        <v>205.8</v>
      </c>
      <c r="F41" s="24">
        <f>SUM(E41/D41*100)</f>
        <v>343</v>
      </c>
      <c r="G41" s="35"/>
      <c r="H41" s="13"/>
    </row>
    <row r="42" spans="1:8" ht="12.75">
      <c r="A42" s="17" t="s">
        <v>57</v>
      </c>
      <c r="B42" s="18" t="s">
        <v>58</v>
      </c>
      <c r="C42" s="21"/>
      <c r="D42" s="21"/>
      <c r="E42" s="26"/>
      <c r="F42" s="21"/>
      <c r="H42" s="13"/>
    </row>
    <row r="43" spans="1:8" ht="12.75">
      <c r="A43" s="22"/>
      <c r="B43" s="23" t="s">
        <v>59</v>
      </c>
      <c r="C43" s="24">
        <v>281</v>
      </c>
      <c r="D43" s="24">
        <v>311</v>
      </c>
      <c r="E43" s="25">
        <v>351.7</v>
      </c>
      <c r="F43" s="24">
        <f>SUM(E43/D43*100)</f>
        <v>113.08681672025722</v>
      </c>
      <c r="H43" s="13"/>
    </row>
    <row r="44" spans="1:8" ht="12.75">
      <c r="A44" s="22" t="s">
        <v>60</v>
      </c>
      <c r="B44" s="23" t="s">
        <v>61</v>
      </c>
      <c r="C44" s="24">
        <v>0</v>
      </c>
      <c r="D44" s="24">
        <v>0</v>
      </c>
      <c r="E44" s="24">
        <v>0</v>
      </c>
      <c r="F44" s="24"/>
      <c r="H44" s="13"/>
    </row>
    <row r="45" spans="1:8" ht="12.75">
      <c r="A45" s="22" t="s">
        <v>62</v>
      </c>
      <c r="B45" s="23" t="s">
        <v>63</v>
      </c>
      <c r="C45" s="24">
        <v>0</v>
      </c>
      <c r="D45" s="24">
        <v>25.3</v>
      </c>
      <c r="E45" s="24">
        <v>25.8</v>
      </c>
      <c r="F45" s="24">
        <f aca="true" t="shared" si="0" ref="F45:F53">SUM(E45/D45*100)</f>
        <v>101.97628458498025</v>
      </c>
      <c r="H45" s="13"/>
    </row>
    <row r="46" spans="1:8" ht="12.75">
      <c r="A46" s="32"/>
      <c r="B46" s="39" t="s">
        <v>64</v>
      </c>
      <c r="C46" s="40">
        <f>SUM(C13:C45)</f>
        <v>23809.200000000004</v>
      </c>
      <c r="D46" s="40">
        <f>SUM(D13:D45)</f>
        <v>23945.000000000004</v>
      </c>
      <c r="E46" s="40">
        <f>SUM(E13:E45)</f>
        <v>20234.7</v>
      </c>
      <c r="F46" s="40">
        <f t="shared" si="0"/>
        <v>84.50490707872206</v>
      </c>
      <c r="H46" s="13"/>
    </row>
    <row r="47" spans="1:8" ht="12.75">
      <c r="A47" s="32" t="s">
        <v>65</v>
      </c>
      <c r="B47" s="41" t="s">
        <v>66</v>
      </c>
      <c r="C47" s="40">
        <f>SUM(C48:C52)</f>
        <v>106472.6</v>
      </c>
      <c r="D47" s="40">
        <f>SUM(D48:D52)</f>
        <v>121822.4</v>
      </c>
      <c r="E47" s="40">
        <f>SUM(E48:E52)</f>
        <v>102813.2</v>
      </c>
      <c r="F47" s="42">
        <f t="shared" si="0"/>
        <v>84.39597315436241</v>
      </c>
      <c r="H47" s="13"/>
    </row>
    <row r="48" spans="1:8" ht="12.75">
      <c r="A48" s="17" t="s">
        <v>67</v>
      </c>
      <c r="B48" s="43" t="s">
        <v>68</v>
      </c>
      <c r="C48" s="21">
        <v>59973.1</v>
      </c>
      <c r="D48" s="21">
        <v>59973.1</v>
      </c>
      <c r="E48" s="26">
        <v>49977.5</v>
      </c>
      <c r="F48" s="44">
        <f t="shared" si="0"/>
        <v>83.33319438214801</v>
      </c>
      <c r="H48" s="13"/>
    </row>
    <row r="49" spans="1:8" ht="12.75">
      <c r="A49" s="32" t="s">
        <v>69</v>
      </c>
      <c r="B49" s="45" t="s">
        <v>70</v>
      </c>
      <c r="C49" s="34">
        <v>1391.2</v>
      </c>
      <c r="D49" s="34">
        <v>13529.3</v>
      </c>
      <c r="E49" s="34">
        <v>12113.1</v>
      </c>
      <c r="F49" s="46">
        <f t="shared" si="0"/>
        <v>89.53234831070344</v>
      </c>
      <c r="H49" s="13"/>
    </row>
    <row r="50" spans="1:8" ht="12.75">
      <c r="A50" s="32" t="s">
        <v>71</v>
      </c>
      <c r="B50" s="45" t="s">
        <v>72</v>
      </c>
      <c r="C50" s="34">
        <v>45108.3</v>
      </c>
      <c r="D50" s="34">
        <v>48308.1</v>
      </c>
      <c r="E50" s="34">
        <v>40715.1</v>
      </c>
      <c r="F50" s="46">
        <f t="shared" si="0"/>
        <v>84.28213902016431</v>
      </c>
      <c r="H50" s="13"/>
    </row>
    <row r="51" spans="1:8" ht="12.75">
      <c r="A51" s="32" t="s">
        <v>73</v>
      </c>
      <c r="B51" s="45" t="s">
        <v>74</v>
      </c>
      <c r="C51" s="34">
        <v>0</v>
      </c>
      <c r="D51" s="34">
        <v>70</v>
      </c>
      <c r="E51" s="34">
        <v>65.6</v>
      </c>
      <c r="F51" s="46">
        <f t="shared" si="0"/>
        <v>93.71428571428571</v>
      </c>
      <c r="H51" s="13"/>
    </row>
    <row r="52" spans="1:8" ht="25.5">
      <c r="A52" s="32" t="s">
        <v>75</v>
      </c>
      <c r="B52" s="47" t="s">
        <v>76</v>
      </c>
      <c r="C52" s="34">
        <v>0</v>
      </c>
      <c r="D52" s="34">
        <v>-58.1</v>
      </c>
      <c r="E52" s="34">
        <v>-58.1</v>
      </c>
      <c r="F52" s="46">
        <f t="shared" si="0"/>
        <v>100</v>
      </c>
      <c r="H52" s="13"/>
    </row>
    <row r="53" spans="1:6" ht="12.75">
      <c r="A53" s="32" t="s">
        <v>77</v>
      </c>
      <c r="B53" s="41" t="s">
        <v>78</v>
      </c>
      <c r="C53" s="40">
        <f>SUM(C46:C47)</f>
        <v>130281.80000000002</v>
      </c>
      <c r="D53" s="40">
        <f>SUM(D46,D47)</f>
        <v>145767.4</v>
      </c>
      <c r="E53" s="40">
        <f>SUM(E46,E47)</f>
        <v>123047.9</v>
      </c>
      <c r="F53" s="40">
        <f t="shared" si="0"/>
        <v>84.4138675725848</v>
      </c>
    </row>
  </sheetData>
  <sheetProtection selectLockedCells="1" selectUnlockedCells="1"/>
  <printOptions/>
  <pageMargins left="0.5513888888888889" right="0" top="0.4722222222222222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37.7109375" style="2" customWidth="1"/>
    <col min="3" max="3" width="11.8515625" style="2" customWidth="1"/>
    <col min="4" max="5" width="12.28125" style="2" customWidth="1"/>
    <col min="6" max="16384" width="9.140625" style="2" customWidth="1"/>
  </cols>
  <sheetData>
    <row r="2" spans="1:2" ht="15.75">
      <c r="A2" s="6" t="s">
        <v>79</v>
      </c>
      <c r="B2" s="4"/>
    </row>
    <row r="3" ht="12.75">
      <c r="E3" s="7" t="s">
        <v>2</v>
      </c>
    </row>
    <row r="4" spans="1:6" ht="12.75">
      <c r="A4" s="48" t="s">
        <v>80</v>
      </c>
      <c r="B4" s="48" t="s">
        <v>4</v>
      </c>
      <c r="C4" s="48" t="s">
        <v>5</v>
      </c>
      <c r="D4" s="48" t="s">
        <v>6</v>
      </c>
      <c r="E4" s="48" t="s">
        <v>7</v>
      </c>
      <c r="F4" s="48" t="s">
        <v>8</v>
      </c>
    </row>
    <row r="5" spans="1:6" ht="12.75">
      <c r="A5" s="49" t="s">
        <v>81</v>
      </c>
      <c r="B5" s="12" t="s">
        <v>82</v>
      </c>
      <c r="C5" s="49" t="s">
        <v>9</v>
      </c>
      <c r="D5" s="49" t="s">
        <v>83</v>
      </c>
      <c r="E5" s="49" t="s">
        <v>11</v>
      </c>
      <c r="F5" s="49" t="s">
        <v>12</v>
      </c>
    </row>
    <row r="6" spans="1:6" ht="12.75">
      <c r="A6" s="28"/>
      <c r="B6" s="28"/>
      <c r="C6" s="12" t="s">
        <v>13</v>
      </c>
      <c r="D6" s="12" t="s">
        <v>84</v>
      </c>
      <c r="E6" s="28"/>
      <c r="F6" s="12" t="s">
        <v>15</v>
      </c>
    </row>
    <row r="7" spans="1:6" ht="12.75">
      <c r="A7" s="28"/>
      <c r="B7" s="28"/>
      <c r="C7" s="12" t="s">
        <v>16</v>
      </c>
      <c r="D7" s="28"/>
      <c r="E7" s="28"/>
      <c r="F7" s="12" t="s">
        <v>17</v>
      </c>
    </row>
    <row r="8" spans="1:6" ht="12.75">
      <c r="A8" s="23"/>
      <c r="B8" s="23"/>
      <c r="C8" s="16"/>
      <c r="D8" s="23"/>
      <c r="E8" s="23"/>
      <c r="F8" s="16" t="s">
        <v>18</v>
      </c>
    </row>
    <row r="9" spans="1:6" ht="12.75">
      <c r="A9" s="50" t="s">
        <v>85</v>
      </c>
      <c r="B9" s="39" t="s">
        <v>86</v>
      </c>
      <c r="C9" s="40">
        <f>SUM(C10:C17)</f>
        <v>22794.899999999998</v>
      </c>
      <c r="D9" s="40">
        <f>SUM(D10:D17)</f>
        <v>22481.3</v>
      </c>
      <c r="E9" s="40">
        <f>SUM(E10:E17)</f>
        <v>17945.399999999998</v>
      </c>
      <c r="F9" s="42">
        <f>SUM(E9/D9*100)</f>
        <v>79.82367567711832</v>
      </c>
    </row>
    <row r="10" spans="1:6" ht="12.75">
      <c r="A10" s="51" t="s">
        <v>87</v>
      </c>
      <c r="B10" s="28" t="s">
        <v>88</v>
      </c>
      <c r="C10" s="29"/>
      <c r="D10" s="29"/>
      <c r="E10" s="30"/>
      <c r="F10" s="42"/>
    </row>
    <row r="11" spans="1:6" ht="12.75">
      <c r="A11" s="51"/>
      <c r="B11" s="28" t="s">
        <v>89</v>
      </c>
      <c r="C11" s="29">
        <v>4.5</v>
      </c>
      <c r="D11" s="29">
        <v>4.5</v>
      </c>
      <c r="E11" s="30">
        <v>0</v>
      </c>
      <c r="F11" s="46">
        <v>0</v>
      </c>
    </row>
    <row r="12" spans="1:6" ht="12.75">
      <c r="A12" s="52" t="s">
        <v>90</v>
      </c>
      <c r="B12" s="18" t="s">
        <v>91</v>
      </c>
      <c r="C12" s="21"/>
      <c r="D12" s="21"/>
      <c r="E12" s="21"/>
      <c r="F12" s="53"/>
    </row>
    <row r="13" spans="1:6" ht="12.75">
      <c r="A13" s="54"/>
      <c r="B13" s="23" t="s">
        <v>92</v>
      </c>
      <c r="C13" s="24">
        <v>17506.7</v>
      </c>
      <c r="D13" s="24">
        <v>17407.3</v>
      </c>
      <c r="E13" s="24">
        <v>14234.8</v>
      </c>
      <c r="F13" s="46">
        <f>SUM(E13/D13*100)</f>
        <v>81.77488754717848</v>
      </c>
    </row>
    <row r="14" spans="1:6" ht="12.75">
      <c r="A14" s="52" t="s">
        <v>93</v>
      </c>
      <c r="B14" s="18" t="s">
        <v>94</v>
      </c>
      <c r="C14" s="21"/>
      <c r="D14" s="21"/>
      <c r="E14" s="21"/>
      <c r="F14" s="55"/>
    </row>
    <row r="15" spans="1:6" ht="12.75">
      <c r="A15" s="54"/>
      <c r="B15" s="23" t="s">
        <v>95</v>
      </c>
      <c r="C15" s="24">
        <v>3477.6</v>
      </c>
      <c r="D15" s="24">
        <v>3477.6</v>
      </c>
      <c r="E15" s="24">
        <v>2890.5</v>
      </c>
      <c r="F15" s="46">
        <f aca="true" t="shared" si="0" ref="F15:F27">SUM(E15/D15*100)</f>
        <v>83.1176673567978</v>
      </c>
    </row>
    <row r="16" spans="1:6" ht="12.75">
      <c r="A16" s="56" t="s">
        <v>96</v>
      </c>
      <c r="B16" s="33" t="s">
        <v>97</v>
      </c>
      <c r="C16" s="34">
        <v>200</v>
      </c>
      <c r="D16" s="34">
        <v>8.5</v>
      </c>
      <c r="E16" s="34">
        <v>0</v>
      </c>
      <c r="F16" s="46">
        <f t="shared" si="0"/>
        <v>0</v>
      </c>
    </row>
    <row r="17" spans="1:6" ht="12.75">
      <c r="A17" s="56" t="s">
        <v>98</v>
      </c>
      <c r="B17" s="33" t="s">
        <v>99</v>
      </c>
      <c r="C17" s="34">
        <v>1606.1</v>
      </c>
      <c r="D17" s="34">
        <v>1583.4</v>
      </c>
      <c r="E17" s="34">
        <v>820.1</v>
      </c>
      <c r="F17" s="55">
        <f t="shared" si="0"/>
        <v>51.79360869016041</v>
      </c>
    </row>
    <row r="18" spans="1:6" ht="12.75">
      <c r="A18" s="50" t="s">
        <v>100</v>
      </c>
      <c r="B18" s="39" t="s">
        <v>101</v>
      </c>
      <c r="C18" s="40">
        <f>SUM(C19:C22)</f>
        <v>3166.8</v>
      </c>
      <c r="D18" s="40">
        <f>SUM(D19:D22)</f>
        <v>5373.3</v>
      </c>
      <c r="E18" s="40">
        <f>SUM(E19:E22)</f>
        <v>4394.299999999999</v>
      </c>
      <c r="F18" s="40">
        <f t="shared" si="0"/>
        <v>81.78028399679897</v>
      </c>
    </row>
    <row r="19" spans="1:6" ht="12.75">
      <c r="A19" s="56" t="s">
        <v>102</v>
      </c>
      <c r="B19" s="33" t="s">
        <v>103</v>
      </c>
      <c r="C19" s="34">
        <v>1696.8</v>
      </c>
      <c r="D19" s="34">
        <v>2136.8</v>
      </c>
      <c r="E19" s="34">
        <v>1530.9</v>
      </c>
      <c r="F19" s="44">
        <f t="shared" si="0"/>
        <v>71.64451516286034</v>
      </c>
    </row>
    <row r="20" spans="1:6" ht="12.75">
      <c r="A20" s="56" t="s">
        <v>104</v>
      </c>
      <c r="B20" s="33" t="s">
        <v>105</v>
      </c>
      <c r="C20" s="34">
        <v>700</v>
      </c>
      <c r="D20" s="34">
        <v>1169.3</v>
      </c>
      <c r="E20" s="34">
        <v>934.3</v>
      </c>
      <c r="F20" s="44">
        <f t="shared" si="0"/>
        <v>79.9025057726845</v>
      </c>
    </row>
    <row r="21" spans="1:6" ht="12.75">
      <c r="A21" s="56" t="s">
        <v>106</v>
      </c>
      <c r="B21" s="33" t="s">
        <v>107</v>
      </c>
      <c r="C21" s="34">
        <v>500</v>
      </c>
      <c r="D21" s="34">
        <v>1737.2</v>
      </c>
      <c r="E21" s="34">
        <v>1737.1</v>
      </c>
      <c r="F21" s="44">
        <f t="shared" si="0"/>
        <v>99.99424361040754</v>
      </c>
    </row>
    <row r="22" spans="1:6" ht="25.5">
      <c r="A22" s="56" t="s">
        <v>108</v>
      </c>
      <c r="B22" s="57" t="s">
        <v>109</v>
      </c>
      <c r="C22" s="34">
        <v>270</v>
      </c>
      <c r="D22" s="34">
        <v>330</v>
      </c>
      <c r="E22" s="34">
        <v>192</v>
      </c>
      <c r="F22" s="44">
        <f t="shared" si="0"/>
        <v>58.18181818181818</v>
      </c>
    </row>
    <row r="23" spans="1:6" ht="12.75">
      <c r="A23" s="50" t="s">
        <v>110</v>
      </c>
      <c r="B23" s="58" t="s">
        <v>111</v>
      </c>
      <c r="C23" s="40">
        <f>C24</f>
        <v>133.5</v>
      </c>
      <c r="D23" s="40">
        <f>D24</f>
        <v>321.01</v>
      </c>
      <c r="E23" s="40">
        <f>E24</f>
        <v>228.7</v>
      </c>
      <c r="F23" s="44">
        <f t="shared" si="0"/>
        <v>71.24388648328713</v>
      </c>
    </row>
    <row r="24" spans="1:6" ht="12.75">
      <c r="A24" s="56" t="s">
        <v>112</v>
      </c>
      <c r="B24" s="57" t="s">
        <v>113</v>
      </c>
      <c r="C24" s="34">
        <v>133.5</v>
      </c>
      <c r="D24" s="34">
        <v>321.01</v>
      </c>
      <c r="E24" s="34">
        <v>228.7</v>
      </c>
      <c r="F24" s="44">
        <f t="shared" si="0"/>
        <v>71.24388648328713</v>
      </c>
    </row>
    <row r="25" spans="1:6" ht="12.75">
      <c r="A25" s="50" t="s">
        <v>114</v>
      </c>
      <c r="B25" s="39" t="s">
        <v>115</v>
      </c>
      <c r="C25" s="40">
        <f>SUM(C26:C30)</f>
        <v>98682.1</v>
      </c>
      <c r="D25" s="40">
        <f>SUM(D26:D30)</f>
        <v>111621.29999999999</v>
      </c>
      <c r="E25" s="40">
        <f>SUM(E26:E30)</f>
        <v>86470.2</v>
      </c>
      <c r="F25" s="40">
        <f t="shared" si="0"/>
        <v>77.46747260603487</v>
      </c>
    </row>
    <row r="26" spans="1:6" ht="12.75">
      <c r="A26" s="56" t="s">
        <v>116</v>
      </c>
      <c r="B26" s="33" t="s">
        <v>117</v>
      </c>
      <c r="C26" s="34">
        <v>25140.6</v>
      </c>
      <c r="D26" s="34">
        <v>29743.2</v>
      </c>
      <c r="E26" s="34">
        <v>22651.7</v>
      </c>
      <c r="F26" s="44">
        <f t="shared" si="0"/>
        <v>76.15757551305845</v>
      </c>
    </row>
    <row r="27" spans="1:6" ht="12.75">
      <c r="A27" s="56" t="s">
        <v>118</v>
      </c>
      <c r="B27" s="33" t="s">
        <v>119</v>
      </c>
      <c r="C27" s="34">
        <v>67614.4</v>
      </c>
      <c r="D27" s="34">
        <v>75333.4</v>
      </c>
      <c r="E27" s="34">
        <v>58459.8</v>
      </c>
      <c r="F27" s="44">
        <f t="shared" si="0"/>
        <v>77.60143575094183</v>
      </c>
    </row>
    <row r="28" spans="1:6" ht="12.75">
      <c r="A28" s="52" t="s">
        <v>120</v>
      </c>
      <c r="B28" s="18" t="s">
        <v>121</v>
      </c>
      <c r="C28" s="21"/>
      <c r="D28" s="21"/>
      <c r="E28" s="21"/>
      <c r="F28" s="55"/>
    </row>
    <row r="29" spans="1:6" ht="12.75">
      <c r="A29" s="54"/>
      <c r="B29" s="23" t="s">
        <v>122</v>
      </c>
      <c r="C29" s="24">
        <v>550.8</v>
      </c>
      <c r="D29" s="24">
        <v>1168.4</v>
      </c>
      <c r="E29" s="24">
        <v>1011.4</v>
      </c>
      <c r="F29" s="46">
        <f aca="true" t="shared" si="1" ref="F29:F38">SUM(E29/D29*100)</f>
        <v>86.56282095172885</v>
      </c>
    </row>
    <row r="30" spans="1:6" ht="12.75">
      <c r="A30" s="56" t="s">
        <v>123</v>
      </c>
      <c r="B30" s="33" t="s">
        <v>124</v>
      </c>
      <c r="C30" s="34">
        <v>5376.3</v>
      </c>
      <c r="D30" s="34">
        <v>5376.3</v>
      </c>
      <c r="E30" s="34">
        <v>4347.3</v>
      </c>
      <c r="F30" s="44">
        <f t="shared" si="1"/>
        <v>80.86044305563306</v>
      </c>
    </row>
    <row r="31" spans="1:6" ht="12.75">
      <c r="A31" s="50">
        <v>1000</v>
      </c>
      <c r="B31" s="39" t="s">
        <v>125</v>
      </c>
      <c r="C31" s="40">
        <f>SUM(C32:C35)</f>
        <v>3208.6</v>
      </c>
      <c r="D31" s="40">
        <f>SUM(D32:D35)</f>
        <v>7528.9</v>
      </c>
      <c r="E31" s="40">
        <f>SUM(E32:E35)</f>
        <v>3047.8</v>
      </c>
      <c r="F31" s="40">
        <f t="shared" si="1"/>
        <v>40.481345216432686</v>
      </c>
    </row>
    <row r="32" spans="1:6" ht="12.75">
      <c r="A32" s="56">
        <v>1001</v>
      </c>
      <c r="B32" s="33" t="s">
        <v>126</v>
      </c>
      <c r="C32" s="34">
        <v>450</v>
      </c>
      <c r="D32" s="34">
        <v>450</v>
      </c>
      <c r="E32" s="34">
        <v>299.8</v>
      </c>
      <c r="F32" s="44">
        <f t="shared" si="1"/>
        <v>66.62222222222223</v>
      </c>
    </row>
    <row r="33" spans="1:6" ht="12.75">
      <c r="A33" s="56">
        <v>1003</v>
      </c>
      <c r="B33" s="33" t="s">
        <v>127</v>
      </c>
      <c r="C33" s="34">
        <v>532.4</v>
      </c>
      <c r="D33" s="34">
        <v>4852.7</v>
      </c>
      <c r="E33" s="34">
        <v>1915.7</v>
      </c>
      <c r="F33" s="44">
        <f t="shared" si="1"/>
        <v>39.476992189914895</v>
      </c>
    </row>
    <row r="34" spans="1:6" ht="12.75">
      <c r="A34" s="56">
        <v>1004</v>
      </c>
      <c r="B34" s="33" t="s">
        <v>128</v>
      </c>
      <c r="C34" s="34">
        <v>2061.2</v>
      </c>
      <c r="D34" s="34">
        <v>2061.2</v>
      </c>
      <c r="E34" s="34">
        <v>717.3</v>
      </c>
      <c r="F34" s="44">
        <f t="shared" si="1"/>
        <v>34.80011643702697</v>
      </c>
    </row>
    <row r="35" spans="1:6" ht="12.75">
      <c r="A35" s="56">
        <v>1006</v>
      </c>
      <c r="B35" s="33" t="s">
        <v>129</v>
      </c>
      <c r="C35" s="34">
        <v>165</v>
      </c>
      <c r="D35" s="34">
        <v>165</v>
      </c>
      <c r="E35" s="34">
        <v>115</v>
      </c>
      <c r="F35" s="44">
        <f t="shared" si="1"/>
        <v>69.6969696969697</v>
      </c>
    </row>
    <row r="36" spans="1:6" ht="12.75">
      <c r="A36" s="50">
        <v>1100</v>
      </c>
      <c r="B36" s="39" t="s">
        <v>130</v>
      </c>
      <c r="C36" s="40">
        <f>SUM(C37)</f>
        <v>2295.9</v>
      </c>
      <c r="D36" s="40">
        <f>SUM(D37)</f>
        <v>2325.9</v>
      </c>
      <c r="E36" s="40">
        <f>SUM(E37)</f>
        <v>1969.4</v>
      </c>
      <c r="F36" s="44">
        <f t="shared" si="1"/>
        <v>84.67259985382003</v>
      </c>
    </row>
    <row r="37" spans="1:6" ht="12.75">
      <c r="A37" s="56">
        <v>1101</v>
      </c>
      <c r="B37" s="33" t="s">
        <v>131</v>
      </c>
      <c r="C37" s="34">
        <v>2295.9</v>
      </c>
      <c r="D37" s="34">
        <v>2325.9</v>
      </c>
      <c r="E37" s="34">
        <v>1969.4</v>
      </c>
      <c r="F37" s="44">
        <f t="shared" si="1"/>
        <v>84.67259985382003</v>
      </c>
    </row>
    <row r="38" spans="1:6" ht="12.75">
      <c r="A38" s="56"/>
      <c r="B38" s="39" t="s">
        <v>132</v>
      </c>
      <c r="C38" s="40">
        <f>SUM(C9,C18,C25,C31,C36,C23)</f>
        <v>130281.8</v>
      </c>
      <c r="D38" s="40">
        <f>SUM(D9,D18,D25,D31,D36,D23)</f>
        <v>149651.71</v>
      </c>
      <c r="E38" s="40">
        <f>SUM(E9,E18,E25,E31,E36,E23)</f>
        <v>114055.79999999999</v>
      </c>
      <c r="F38" s="40">
        <f t="shared" si="1"/>
        <v>76.2141642083475</v>
      </c>
    </row>
    <row r="39" spans="1:6" ht="12.75">
      <c r="A39" s="56"/>
      <c r="B39" s="33" t="s">
        <v>133</v>
      </c>
      <c r="C39" s="34">
        <v>0</v>
      </c>
      <c r="D39" s="59">
        <v>-3884.3</v>
      </c>
      <c r="E39" s="59">
        <v>8992.1</v>
      </c>
      <c r="F39" s="40"/>
    </row>
  </sheetData>
  <sheetProtection selectLockedCells="1" selectUnlockedCells="1"/>
  <printOptions/>
  <pageMargins left="0.7479166666666667" right="0.31527777777777777" top="0.4722222222222222" bottom="0.9840277777777777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Кузнецова ЕГ</cp:lastModifiedBy>
  <cp:lastPrinted>2013-11-11T07:07:31Z</cp:lastPrinted>
  <dcterms:created xsi:type="dcterms:W3CDTF">2013-10-11T05:36:59Z</dcterms:created>
  <dcterms:modified xsi:type="dcterms:W3CDTF">2013-11-11T07:13:59Z</dcterms:modified>
  <cp:category/>
  <cp:version/>
  <cp:contentType/>
  <cp:contentStatus/>
</cp:coreProperties>
</file>