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<sst xmlns="http://schemas.openxmlformats.org/spreadsheetml/2006/main" count="142" uniqueCount="130">
  <si>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</si>
  <si>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</si>
  <si>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</si>
  <si>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</si>
  <si>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</si>
  <si>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</si>
  <si>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</si>
  <si>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</si>
  <si>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</si>
  <si>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</si>
  <si>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</si>
  <si>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</si>
  <si>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</si>
  <si>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</si>
  <si>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</si>
  <si>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</si>
  <si>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</si>
  <si>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</si>
  <si>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</si>
  <si>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</si>
  <si>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</si>
  <si>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</si>
  <si>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</si>
  <si>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</si>
  <si>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</si>
  <si>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</si>
  <si>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</si>
  <si>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</si>
  <si>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</si>
  <si>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</si>
  <si>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</si>
  <si>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</si>
  <si>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</si>
  <si>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</si>
  <si>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</si>
  <si>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</si>
  <si>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</si>
  <si>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</si>
  <si>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</si>
  <si>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</si>
  <si>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</si>
  <si>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</si>
  <si>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</si>
  <si>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</si>
  <si>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</si>
  <si>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</si>
  <si>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</si>
  <si>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</si>
  <si>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</si>
  <si>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</si>
  <si>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</si>
  <si>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</si>
  <si>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</si>
  <si>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</si>
  <si>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</si>
  <si>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</si>
  <si>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</si>
  <si>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</si>
  <si>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</si>
  <si>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</si>
  <si>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</si>
  <si>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</si>
  <si>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</si>
  <si>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</si>
  <si>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</si>
  <si>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</si>
  <si>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</si>
  <si>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</si>
  <si>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</si>
  <si>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</si>
  <si>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</si>
  <si>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</si>
  <si>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</si>
  <si>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</si>
  <si>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</si>
  <si>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</si>
  <si>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</si>
  <si>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</si>
  <si>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</si>
  <si>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</si>
  <si>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</si>
  <si>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</si>
  <si>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</si>
  <si>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</si>
  <si>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</si>
  <si>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</si>
  <si>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</si>
  <si>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</si>
  <si>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</si>
  <si>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</si>
  <si>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</si>
  <si>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</si>
  <si>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</si>
  <si>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</si>
  <si>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</si>
  <si>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</si>
  <si>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</si>
  <si>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</si>
  <si>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</si>
  <si>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</si>
  <si>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</si>
  <si>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</si>
  <si>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</si>
  <si>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</si>
  <si>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</si>
  <si>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</si>
  <si>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</si>
  <si>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</si>
  <si>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</si>
  <si>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</si>
  <si>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</si>
  <si>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</si>
  <si>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</si>
  <si>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</si>
  <si>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</si>
  <si>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</si>
  <si>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</si>
  <si>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0703</t>
  </si>
  <si>
    <t>0800</t>
  </si>
  <si>
    <t>0801</t>
  </si>
  <si>
    <t>0501</t>
  </si>
  <si>
    <t>0503</t>
  </si>
  <si>
    <t>Жилищко-коммунальное хозяйство</t>
  </si>
  <si>
    <t>Жилищное хозяйство</t>
  </si>
  <si>
    <t>Благоустройство</t>
  </si>
  <si>
    <t>Культура, кинематография</t>
  </si>
  <si>
    <t xml:space="preserve">Культура </t>
  </si>
  <si>
    <t>Начальное профессиональное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</si>
  <si>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</si>
  <si>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по состоянию на 01.11.2017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</si>
</sst>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3" fillId="0" borderId="0" xfId="53" applyFont="1">
      <alignment/>
      <protection/>
    </xf>
    <xf numFmtId="49" fontId="2" fillId="0" borderId="0" xfId="53" applyNumberFormat="1" applyFont="1">
      <alignment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2" fillId="0" borderId="0" xfId="53" applyNumberFormat="1" applyFont="1" applyAlignment="1">
      <alignment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 wrapText="1"/>
      <protection/>
    </xf>
    <xf numFmtId="164" fontId="3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vertical="top"/>
      <protection/>
    </xf>
    <xf numFmtId="0" fontId="3" fillId="0" borderId="11" xfId="53" applyFont="1" applyBorder="1" applyAlignment="1">
      <alignment vertical="top" wrapText="1"/>
      <protection/>
    </xf>
    <xf numFmtId="164" fontId="3" fillId="0" borderId="12" xfId="53" applyNumberFormat="1" applyFont="1" applyBorder="1" applyAlignment="1">
      <alignment vertical="top"/>
      <protection/>
    </xf>
    <xf numFmtId="164" fontId="3" fillId="0" borderId="13" xfId="53" applyNumberFormat="1" applyFont="1" applyBorder="1" applyAlignment="1">
      <alignment vertical="top"/>
      <protection/>
    </xf>
    <xf numFmtId="49" fontId="3" fillId="0" borderId="14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vertical="top" wrapText="1"/>
      <protection/>
    </xf>
    <xf numFmtId="49" fontId="3" fillId="0" borderId="15" xfId="53" applyNumberFormat="1" applyFont="1" applyBorder="1" applyAlignment="1">
      <alignment vertical="top"/>
      <protection/>
    </xf>
    <xf numFmtId="0" fontId="3" fillId="0" borderId="15" xfId="53" applyFont="1" applyBorder="1" applyAlignment="1">
      <alignment vertical="top" wrapText="1"/>
      <protection/>
    </xf>
    <xf numFmtId="164" fontId="3" fillId="0" borderId="16" xfId="53" applyNumberFormat="1" applyFont="1" applyBorder="1" applyAlignment="1">
      <alignment vertical="top"/>
      <protection/>
    </xf>
    <xf numFmtId="164" fontId="3" fillId="0" borderId="17" xfId="53" applyNumberFormat="1" applyFont="1" applyBorder="1" applyAlignment="1">
      <alignment vertical="top"/>
      <protection/>
    </xf>
    <xf numFmtId="164" fontId="3" fillId="0" borderId="11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/>
      <protection/>
    </xf>
    <xf numFmtId="164" fontId="3" fillId="0" borderId="18" xfId="53" applyNumberFormat="1" applyFont="1" applyBorder="1" applyAlignment="1">
      <alignment vertical="top"/>
      <protection/>
    </xf>
    <xf numFmtId="0" fontId="3" fillId="0" borderId="17" xfId="53" applyFont="1" applyBorder="1" applyAlignment="1">
      <alignment vertical="top" wrapText="1"/>
      <protection/>
    </xf>
    <xf numFmtId="164" fontId="3" fillId="0" borderId="19" xfId="53" applyNumberFormat="1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horizontal="justify" vertical="top"/>
      <protection/>
    </xf>
    <xf numFmtId="164" fontId="3" fillId="0" borderId="14" xfId="53" applyNumberFormat="1" applyFont="1" applyBorder="1" applyAlignment="1">
      <alignment vertical="top"/>
      <protection/>
    </xf>
    <xf numFmtId="164" fontId="3" fillId="0" borderId="21" xfId="53" applyNumberFormat="1" applyFont="1" applyBorder="1" applyAlignment="1">
      <alignment vertical="top"/>
      <protection/>
    </xf>
    <xf numFmtId="164" fontId="3" fillId="0" borderId="15" xfId="53" applyNumberFormat="1" applyFont="1" applyBorder="1" applyAlignment="1">
      <alignment vertical="top"/>
      <protection/>
    </xf>
    <xf numFmtId="49" fontId="3" fillId="33" borderId="11" xfId="53" applyNumberFormat="1" applyFont="1" applyFill="1" applyBorder="1" applyAlignment="1">
      <alignment vertical="top"/>
      <protection/>
    </xf>
    <xf numFmtId="49" fontId="3" fillId="0" borderId="12" xfId="53" applyNumberFormat="1" applyFont="1" applyBorder="1" applyAlignment="1">
      <alignment vertical="top"/>
      <protection/>
    </xf>
    <xf numFmtId="0" fontId="3" fillId="0" borderId="12" xfId="53" applyFont="1" applyBorder="1" applyAlignment="1">
      <alignment vertical="top"/>
      <protection/>
    </xf>
    <xf numFmtId="49" fontId="3" fillId="0" borderId="22" xfId="53" applyNumberFormat="1" applyFont="1" applyBorder="1" applyAlignment="1">
      <alignment vertical="top"/>
      <protection/>
    </xf>
    <xf numFmtId="0" fontId="4" fillId="0" borderId="22" xfId="53" applyFont="1" applyBorder="1" applyAlignment="1">
      <alignment vertical="top"/>
      <protection/>
    </xf>
    <xf numFmtId="164" fontId="4" fillId="0" borderId="22" xfId="53" applyNumberFormat="1" applyFont="1" applyBorder="1" applyAlignment="1">
      <alignment vertical="top"/>
      <protection/>
    </xf>
    <xf numFmtId="0" fontId="4" fillId="0" borderId="22" xfId="53" applyFont="1" applyFill="1" applyBorder="1" applyAlignment="1">
      <alignment vertical="top"/>
      <protection/>
    </xf>
    <xf numFmtId="164" fontId="4" fillId="0" borderId="14" xfId="53" applyNumberFormat="1" applyFont="1" applyBorder="1" applyAlignment="1">
      <alignment vertical="top"/>
      <protection/>
    </xf>
    <xf numFmtId="0" fontId="3" fillId="0" borderId="14" xfId="53" applyFont="1" applyFill="1" applyBorder="1" applyAlignment="1">
      <alignment vertical="top"/>
      <protection/>
    </xf>
    <xf numFmtId="164" fontId="3" fillId="0" borderId="22" xfId="53" applyNumberFormat="1" applyFont="1" applyBorder="1" applyAlignment="1">
      <alignment vertical="top"/>
      <protection/>
    </xf>
    <xf numFmtId="0" fontId="3" fillId="0" borderId="22" xfId="53" applyFont="1" applyFill="1" applyBorder="1" applyAlignment="1">
      <alignment vertical="top"/>
      <protection/>
    </xf>
    <xf numFmtId="0" fontId="3" fillId="0" borderId="22" xfId="53" applyFont="1" applyFill="1" applyBorder="1" applyAlignment="1">
      <alignment horizontal="justify" vertical="top"/>
      <protection/>
    </xf>
    <xf numFmtId="0" fontId="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top"/>
      <protection/>
    </xf>
    <xf numFmtId="0" fontId="4" fillId="0" borderId="23" xfId="53" applyFont="1" applyBorder="1" applyAlignment="1">
      <alignment vertical="top"/>
      <protection/>
    </xf>
    <xf numFmtId="164" fontId="4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horizontal="center" vertical="top"/>
      <protection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4" xfId="53" applyNumberFormat="1" applyFont="1" applyBorder="1" applyAlignment="1">
      <alignment horizontal="center" vertical="top"/>
      <protection/>
    </xf>
    <xf numFmtId="49" fontId="3" fillId="0" borderId="22" xfId="53" applyNumberFormat="1" applyFont="1" applyBorder="1" applyAlignment="1">
      <alignment horizontal="center" vertical="top"/>
      <protection/>
    </xf>
    <xf numFmtId="0" fontId="3" fillId="0" borderId="22" xfId="53" applyFont="1" applyBorder="1" applyAlignment="1">
      <alignment vertical="top"/>
      <protection/>
    </xf>
    <xf numFmtId="0" fontId="46" fillId="0" borderId="24" xfId="0" applyFont="1" applyBorder="1" applyAlignment="1">
      <alignment vertical="top" wrapText="1"/>
    </xf>
    <xf numFmtId="0" fontId="47" fillId="34" borderId="25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7" fillId="34" borderId="0" xfId="0" applyFont="1" applyFill="1" applyBorder="1" applyAlignment="1">
      <alignment vertical="top" wrapText="1"/>
    </xf>
    <xf numFmtId="0" fontId="3" fillId="0" borderId="22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3" fillId="0" borderId="14" xfId="53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164" fontId="3" fillId="0" borderId="26" xfId="53" applyNumberFormat="1" applyFont="1" applyBorder="1" applyAlignment="1">
      <alignment vertical="top"/>
      <protection/>
    </xf>
    <xf numFmtId="0" fontId="47" fillId="0" borderId="10" xfId="0" applyFont="1" applyBorder="1" applyAlignment="1">
      <alignment vertical="top" wrapText="1"/>
    </xf>
    <xf numFmtId="164" fontId="3" fillId="0" borderId="22" xfId="53" applyNumberFormat="1" applyFont="1" applyFill="1" applyBorder="1" applyAlignment="1">
      <alignment vertical="top"/>
      <protection/>
    </xf>
    <xf numFmtId="49" fontId="3" fillId="0" borderId="21" xfId="53" applyNumberFormat="1" applyFont="1" applyBorder="1" applyAlignment="1">
      <alignment horizontal="center" vertical="top"/>
      <protection/>
    </xf>
    <xf numFmtId="0" fontId="3" fillId="0" borderId="15" xfId="0" applyFont="1" applyBorder="1" applyAlignment="1">
      <alignment vertical="top" wrapText="1"/>
    </xf>
    <xf numFmtId="164" fontId="3" fillId="0" borderId="27" xfId="53" applyNumberFormat="1" applyFont="1" applyBorder="1" applyAlignment="1">
      <alignment vertical="top"/>
      <protection/>
    </xf>
    <xf numFmtId="49" fontId="3" fillId="0" borderId="12" xfId="53" applyNumberFormat="1" applyFont="1" applyBorder="1" applyAlignment="1">
      <alignment horizontal="center" vertical="top"/>
      <protection/>
    </xf>
    <xf numFmtId="164" fontId="4" fillId="0" borderId="12" xfId="53" applyNumberFormat="1" applyFont="1" applyBorder="1" applyAlignment="1">
      <alignment vertical="top"/>
      <protection/>
    </xf>
    <xf numFmtId="0" fontId="2" fillId="0" borderId="0" xfId="53" applyFont="1" applyAlignment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5" fillId="0" borderId="28" xfId="53" applyFont="1" applyBorder="1" applyAlignment="1">
      <alignment horizontal="right"/>
      <protection/>
    </xf>
    <xf numFmtId="0" fontId="3" fillId="0" borderId="28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"/>
  <sheetViews>
    <sheetView tabSelected="1" zoomScalePageLayoutView="0" workbookViewId="0" topLeftCell="A3">
      <pane xSplit="2" ySplit="6" topLeftCell="C24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0" sqref="E30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4" t="s">
        <v>79</v>
      </c>
      <c r="B3" s="75"/>
      <c r="C3" s="75"/>
      <c r="D3" s="75"/>
      <c r="E3" s="75"/>
      <c r="F3" s="75"/>
    </row>
    <row r="4" spans="1:6" ht="12.75">
      <c r="A4" s="76" t="s">
        <v>129</v>
      </c>
      <c r="B4" s="75"/>
      <c r="C4" s="75"/>
      <c r="D4" s="75"/>
      <c r="E4" s="75"/>
      <c r="F4" s="75"/>
    </row>
    <row r="5" spans="1:6" ht="12.75">
      <c r="A5" s="7"/>
      <c r="B5" s="8"/>
      <c r="C5" s="8"/>
      <c r="D5" s="8"/>
      <c r="E5" s="8"/>
      <c r="F5" s="8"/>
    </row>
    <row r="6" spans="1:6" ht="15.75">
      <c r="A6" s="9" t="s">
        <v>0</v>
      </c>
      <c r="B6" s="8"/>
      <c r="C6" s="8"/>
      <c r="D6" s="8"/>
      <c r="E6" s="8"/>
      <c r="F6" s="8"/>
    </row>
    <row r="7" spans="1:6" ht="13.5">
      <c r="A7" s="8"/>
      <c r="B7" s="8"/>
      <c r="C7" s="8"/>
      <c r="D7" s="8"/>
      <c r="E7" s="77" t="s">
        <v>90</v>
      </c>
      <c r="F7" s="78"/>
    </row>
    <row r="8" spans="1:6" ht="51">
      <c r="A8" s="10" t="s">
        <v>1</v>
      </c>
      <c r="B8" s="11" t="s">
        <v>2</v>
      </c>
      <c r="C8" s="12" t="s">
        <v>109</v>
      </c>
      <c r="D8" s="12" t="s">
        <v>110</v>
      </c>
      <c r="E8" s="12" t="s">
        <v>70</v>
      </c>
      <c r="F8" s="12" t="s">
        <v>71</v>
      </c>
    </row>
    <row r="9" spans="1:8" ht="12.75">
      <c r="A9" s="13" t="s">
        <v>3</v>
      </c>
      <c r="B9" s="14" t="s">
        <v>63</v>
      </c>
      <c r="C9" s="15">
        <v>19560</v>
      </c>
      <c r="D9" s="15">
        <v>20700</v>
      </c>
      <c r="E9" s="15">
        <v>18760</v>
      </c>
      <c r="F9" s="15">
        <f>SUM(E9/D9*100)</f>
        <v>90.6280193236715</v>
      </c>
      <c r="H9" s="4"/>
    </row>
    <row r="10" spans="1:8" ht="38.25">
      <c r="A10" s="16" t="s">
        <v>80</v>
      </c>
      <c r="B10" s="17" t="s">
        <v>81</v>
      </c>
      <c r="C10" s="18">
        <v>5556.4</v>
      </c>
      <c r="D10" s="18">
        <v>5556.4</v>
      </c>
      <c r="E10" s="19">
        <v>4967.3</v>
      </c>
      <c r="F10" s="18">
        <f>SUM(E10/D10*100)</f>
        <v>89.39781153264704</v>
      </c>
      <c r="H10" s="4"/>
    </row>
    <row r="11" spans="1:8" ht="25.5">
      <c r="A11" s="20" t="s">
        <v>4</v>
      </c>
      <c r="B11" s="21" t="s">
        <v>61</v>
      </c>
      <c r="C11" s="18">
        <v>2600</v>
      </c>
      <c r="D11" s="18">
        <v>2350</v>
      </c>
      <c r="E11" s="19">
        <v>2264.4</v>
      </c>
      <c r="F11" s="18">
        <f>SUM(E11/D11*100)</f>
        <v>96.35744680851064</v>
      </c>
      <c r="H11" s="4"/>
    </row>
    <row r="12" spans="1:8" ht="25.5">
      <c r="A12" s="22" t="s">
        <v>5</v>
      </c>
      <c r="B12" s="23" t="s">
        <v>62</v>
      </c>
      <c r="C12" s="24">
        <v>420</v>
      </c>
      <c r="D12" s="24">
        <v>420</v>
      </c>
      <c r="E12" s="25">
        <v>333.9</v>
      </c>
      <c r="F12" s="26">
        <f>SUM(E12/D12*100)</f>
        <v>79.5</v>
      </c>
      <c r="H12" s="4"/>
    </row>
    <row r="13" spans="1:8" ht="38.25" hidden="1">
      <c r="A13" s="13" t="s">
        <v>6</v>
      </c>
      <c r="B13" s="14" t="s">
        <v>7</v>
      </c>
      <c r="C13" s="15">
        <v>0</v>
      </c>
      <c r="D13" s="15">
        <v>0</v>
      </c>
      <c r="E13" s="15">
        <v>0</v>
      </c>
      <c r="F13" s="15"/>
      <c r="H13" s="4"/>
    </row>
    <row r="14" spans="1:8" ht="12.75" hidden="1">
      <c r="A14" s="13" t="s">
        <v>82</v>
      </c>
      <c r="B14" s="14" t="s">
        <v>85</v>
      </c>
      <c r="C14" s="15">
        <v>0</v>
      </c>
      <c r="D14" s="15">
        <v>0</v>
      </c>
      <c r="E14" s="15">
        <v>0</v>
      </c>
      <c r="F14" s="15"/>
      <c r="H14" s="4"/>
    </row>
    <row r="15" spans="1:8" ht="40.5" customHeight="1">
      <c r="A15" s="13" t="s">
        <v>6</v>
      </c>
      <c r="B15" s="14" t="s">
        <v>7</v>
      </c>
      <c r="C15" s="15"/>
      <c r="D15" s="15"/>
      <c r="E15" s="28">
        <v>2.3</v>
      </c>
      <c r="F15" s="15"/>
      <c r="H15" s="4"/>
    </row>
    <row r="16" spans="1:8" ht="12.75">
      <c r="A16" s="13" t="s">
        <v>83</v>
      </c>
      <c r="B16" s="27" t="s">
        <v>8</v>
      </c>
      <c r="C16" s="15">
        <v>850</v>
      </c>
      <c r="D16" s="15">
        <v>875</v>
      </c>
      <c r="E16" s="28">
        <v>631.6</v>
      </c>
      <c r="F16" s="15">
        <f>SUM(E16/D16*100)</f>
        <v>72.18285714285715</v>
      </c>
      <c r="G16" s="3"/>
      <c r="H16" s="4"/>
    </row>
    <row r="17" spans="1:8" ht="25.5">
      <c r="A17" s="16" t="s">
        <v>84</v>
      </c>
      <c r="B17" s="29" t="s">
        <v>64</v>
      </c>
      <c r="C17" s="30">
        <v>138</v>
      </c>
      <c r="D17" s="30">
        <v>138</v>
      </c>
      <c r="E17" s="31">
        <v>0</v>
      </c>
      <c r="F17" s="15">
        <f>SUM(E17/D17*100)</f>
        <v>0</v>
      </c>
      <c r="H17" s="4"/>
    </row>
    <row r="18" spans="1:8" ht="51">
      <c r="A18" s="20" t="s">
        <v>9</v>
      </c>
      <c r="B18" s="21" t="s">
        <v>65</v>
      </c>
      <c r="C18" s="18">
        <v>1250</v>
      </c>
      <c r="D18" s="18">
        <v>980</v>
      </c>
      <c r="E18" s="19">
        <v>489.5</v>
      </c>
      <c r="F18" s="15">
        <f aca="true" t="shared" si="0" ref="F18:F26">SUM(E18/D18*100)</f>
        <v>49.94897959183673</v>
      </c>
      <c r="H18" s="4"/>
    </row>
    <row r="19" spans="1:8" ht="51" customHeight="1">
      <c r="A19" s="20" t="s">
        <v>10</v>
      </c>
      <c r="B19" s="32" t="s">
        <v>11</v>
      </c>
      <c r="C19" s="33">
        <v>475</v>
      </c>
      <c r="D19" s="33">
        <v>475</v>
      </c>
      <c r="E19" s="34">
        <v>468.4</v>
      </c>
      <c r="F19" s="35">
        <f t="shared" si="0"/>
        <v>98.61052631578947</v>
      </c>
      <c r="H19" s="4"/>
    </row>
    <row r="20" spans="1:8" ht="25.5">
      <c r="A20" s="13" t="s">
        <v>12</v>
      </c>
      <c r="B20" s="14" t="s">
        <v>66</v>
      </c>
      <c r="C20" s="15">
        <v>42</v>
      </c>
      <c r="D20" s="15">
        <v>42</v>
      </c>
      <c r="E20" s="15">
        <v>55</v>
      </c>
      <c r="F20" s="15">
        <f t="shared" si="0"/>
        <v>130.95238095238096</v>
      </c>
      <c r="H20" s="4"/>
    </row>
    <row r="21" spans="1:8" ht="12.75">
      <c r="A21" s="16" t="s">
        <v>13</v>
      </c>
      <c r="B21" s="17" t="s">
        <v>14</v>
      </c>
      <c r="C21" s="26">
        <v>5928.6</v>
      </c>
      <c r="D21" s="26">
        <v>5753.1</v>
      </c>
      <c r="E21" s="25">
        <v>3825.2</v>
      </c>
      <c r="F21" s="26">
        <f t="shared" si="0"/>
        <v>66.48937094783682</v>
      </c>
      <c r="H21" s="4"/>
    </row>
    <row r="22" spans="1:8" ht="38.25">
      <c r="A22" s="13" t="s">
        <v>15</v>
      </c>
      <c r="B22" s="14" t="s">
        <v>67</v>
      </c>
      <c r="C22" s="15">
        <v>50</v>
      </c>
      <c r="D22" s="15">
        <v>50</v>
      </c>
      <c r="E22" s="15">
        <v>0</v>
      </c>
      <c r="F22" s="15">
        <f t="shared" si="0"/>
        <v>0</v>
      </c>
      <c r="H22" s="4"/>
    </row>
    <row r="23" spans="1:8" ht="51">
      <c r="A23" s="36" t="s">
        <v>16</v>
      </c>
      <c r="B23" s="17" t="s">
        <v>69</v>
      </c>
      <c r="C23" s="26">
        <v>135</v>
      </c>
      <c r="D23" s="26">
        <v>185</v>
      </c>
      <c r="E23" s="25">
        <v>248.2</v>
      </c>
      <c r="F23" s="26">
        <f t="shared" si="0"/>
        <v>134.16216216216213</v>
      </c>
      <c r="H23" s="4"/>
    </row>
    <row r="24" spans="1:8" ht="25.5">
      <c r="A24" s="13" t="s">
        <v>17</v>
      </c>
      <c r="B24" s="14" t="s">
        <v>68</v>
      </c>
      <c r="C24" s="15">
        <v>116</v>
      </c>
      <c r="D24" s="15">
        <v>205.4</v>
      </c>
      <c r="E24" s="15">
        <v>257</v>
      </c>
      <c r="F24" s="15">
        <f t="shared" si="0"/>
        <v>125.12171372930867</v>
      </c>
      <c r="H24" s="4"/>
    </row>
    <row r="25" spans="1:8" ht="12.75">
      <c r="A25" s="13" t="s">
        <v>18</v>
      </c>
      <c r="B25" s="27" t="s">
        <v>19</v>
      </c>
      <c r="C25" s="15">
        <v>0</v>
      </c>
      <c r="D25" s="15">
        <v>0</v>
      </c>
      <c r="E25" s="15">
        <v>0</v>
      </c>
      <c r="F25" s="15"/>
      <c r="H25" s="4"/>
    </row>
    <row r="26" spans="1:8" ht="12.75">
      <c r="A26" s="37" t="s">
        <v>20</v>
      </c>
      <c r="B26" s="38" t="s">
        <v>21</v>
      </c>
      <c r="C26" s="18">
        <v>0</v>
      </c>
      <c r="D26" s="18">
        <v>47.1</v>
      </c>
      <c r="E26" s="18">
        <v>55.8</v>
      </c>
      <c r="F26" s="15">
        <f t="shared" si="0"/>
        <v>118.47133757961782</v>
      </c>
      <c r="H26" s="4"/>
    </row>
    <row r="27" spans="1:8" ht="12.75">
      <c r="A27" s="39"/>
      <c r="B27" s="40" t="s">
        <v>22</v>
      </c>
      <c r="C27" s="41">
        <f>SUM(C9:C26)</f>
        <v>37121</v>
      </c>
      <c r="D27" s="41">
        <f>SUM(D9:D26)</f>
        <v>37777</v>
      </c>
      <c r="E27" s="41">
        <f>SUM(E9:E26)</f>
        <v>32358.600000000002</v>
      </c>
      <c r="F27" s="41">
        <f aca="true" t="shared" si="1" ref="F27:F32">SUM(E27/D27*100)</f>
        <v>85.65688117108294</v>
      </c>
      <c r="H27" s="4"/>
    </row>
    <row r="28" spans="1:8" ht="12.75">
      <c r="A28" s="39" t="s">
        <v>23</v>
      </c>
      <c r="B28" s="42" t="s">
        <v>24</v>
      </c>
      <c r="C28" s="41">
        <f>SUM(C29:C33)</f>
        <v>112337</v>
      </c>
      <c r="D28" s="41">
        <f>SUM(D29:D33)</f>
        <v>251466.09999999998</v>
      </c>
      <c r="E28" s="41">
        <f>SUM(E29:E33)</f>
        <v>102254</v>
      </c>
      <c r="F28" s="43">
        <f t="shared" si="1"/>
        <v>40.663135110458235</v>
      </c>
      <c r="H28" s="4"/>
    </row>
    <row r="29" spans="1:8" ht="12.75">
      <c r="A29" s="20" t="s">
        <v>25</v>
      </c>
      <c r="B29" s="44" t="s">
        <v>26</v>
      </c>
      <c r="C29" s="33">
        <v>54873.8</v>
      </c>
      <c r="D29" s="33">
        <v>56580.2</v>
      </c>
      <c r="E29" s="34">
        <v>47434.5</v>
      </c>
      <c r="F29" s="45">
        <f t="shared" si="1"/>
        <v>83.83586484317837</v>
      </c>
      <c r="H29" s="4"/>
    </row>
    <row r="30" spans="1:8" ht="12.75">
      <c r="A30" s="39" t="s">
        <v>27</v>
      </c>
      <c r="B30" s="46" t="s">
        <v>28</v>
      </c>
      <c r="C30" s="45">
        <v>277.2</v>
      </c>
      <c r="D30" s="45">
        <v>134483.1</v>
      </c>
      <c r="E30" s="45">
        <v>5207.3</v>
      </c>
      <c r="F30" s="18">
        <f t="shared" si="1"/>
        <v>3.8720850426559172</v>
      </c>
      <c r="H30" s="4"/>
    </row>
    <row r="31" spans="1:8" ht="12.75">
      <c r="A31" s="39" t="s">
        <v>29</v>
      </c>
      <c r="B31" s="46" t="s">
        <v>30</v>
      </c>
      <c r="C31" s="45">
        <v>56856</v>
      </c>
      <c r="D31" s="45">
        <v>60072.8</v>
      </c>
      <c r="E31" s="45">
        <v>49398.5</v>
      </c>
      <c r="F31" s="18">
        <f t="shared" si="1"/>
        <v>82.23105964762753</v>
      </c>
      <c r="H31" s="4"/>
    </row>
    <row r="32" spans="1:8" ht="12.75">
      <c r="A32" s="39" t="s">
        <v>31</v>
      </c>
      <c r="B32" s="46" t="s">
        <v>32</v>
      </c>
      <c r="C32" s="45">
        <v>330</v>
      </c>
      <c r="D32" s="45">
        <v>330</v>
      </c>
      <c r="E32" s="45">
        <v>213.7</v>
      </c>
      <c r="F32" s="18">
        <f t="shared" si="1"/>
        <v>64.75757575757576</v>
      </c>
      <c r="H32" s="4"/>
    </row>
    <row r="33" spans="1:8" ht="25.5">
      <c r="A33" s="39" t="s">
        <v>33</v>
      </c>
      <c r="B33" s="47" t="s">
        <v>34</v>
      </c>
      <c r="C33" s="45">
        <v>0</v>
      </c>
      <c r="D33" s="45">
        <v>0</v>
      </c>
      <c r="E33" s="45">
        <v>0</v>
      </c>
      <c r="F33" s="15"/>
      <c r="H33" s="4"/>
    </row>
    <row r="34" spans="1:6" ht="12.75">
      <c r="A34" s="39" t="s">
        <v>35</v>
      </c>
      <c r="B34" s="42" t="s">
        <v>36</v>
      </c>
      <c r="C34" s="41">
        <f>SUM(C27:C28)</f>
        <v>149458</v>
      </c>
      <c r="D34" s="41">
        <f>SUM(D27:D28)</f>
        <v>289243.1</v>
      </c>
      <c r="E34" s="41">
        <f>SUM(E27,E28)</f>
        <v>134612.6</v>
      </c>
      <c r="F34" s="41">
        <f>SUM(E34/D34*100)</f>
        <v>46.539606303486586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6" ht="15.75">
      <c r="A1" s="6" t="s">
        <v>37</v>
      </c>
      <c r="B1" s="48"/>
      <c r="C1" s="5"/>
      <c r="D1" s="5"/>
      <c r="E1" s="5"/>
      <c r="F1" s="5"/>
    </row>
    <row r="2" spans="1:6" ht="13.5">
      <c r="A2" s="5"/>
      <c r="B2" s="5"/>
      <c r="C2" s="5"/>
      <c r="D2" s="5"/>
      <c r="E2" s="79" t="s">
        <v>90</v>
      </c>
      <c r="F2" s="80"/>
    </row>
    <row r="3" spans="1:6" ht="51">
      <c r="A3" s="49" t="s">
        <v>76</v>
      </c>
      <c r="B3" s="49" t="s">
        <v>77</v>
      </c>
      <c r="C3" s="49" t="s">
        <v>109</v>
      </c>
      <c r="D3" s="49" t="s">
        <v>78</v>
      </c>
      <c r="E3" s="49" t="s">
        <v>70</v>
      </c>
      <c r="F3" s="49" t="s">
        <v>71</v>
      </c>
    </row>
    <row r="4" spans="1:6" ht="12.75">
      <c r="A4" s="50" t="s">
        <v>91</v>
      </c>
      <c r="B4" s="51" t="s">
        <v>38</v>
      </c>
      <c r="C4" s="52">
        <f>SUM(C5:C10)</f>
        <v>25025.3</v>
      </c>
      <c r="D4" s="52">
        <f>SUM(D5:D10)</f>
        <v>26555.5</v>
      </c>
      <c r="E4" s="52">
        <f>E6+E7+E8+E9+E10</f>
        <v>20993.7</v>
      </c>
      <c r="F4" s="52">
        <f>SUM(E4/D4*100)</f>
        <v>79.05593944757207</v>
      </c>
    </row>
    <row r="5" spans="1:6" ht="38.25" hidden="1">
      <c r="A5" s="53" t="s">
        <v>92</v>
      </c>
      <c r="B5" s="29" t="s">
        <v>72</v>
      </c>
      <c r="C5" s="35"/>
      <c r="D5" s="35"/>
      <c r="E5" s="35"/>
      <c r="F5" s="35">
        <v>0</v>
      </c>
    </row>
    <row r="6" spans="1:6" ht="51">
      <c r="A6" s="54" t="s">
        <v>115</v>
      </c>
      <c r="B6" s="14" t="s">
        <v>116</v>
      </c>
      <c r="C6" s="15">
        <v>1132.8</v>
      </c>
      <c r="D6" s="15">
        <v>1132.8</v>
      </c>
      <c r="E6" s="15">
        <v>948.2</v>
      </c>
      <c r="F6" s="52">
        <f>SUM(E6/D6*100)</f>
        <v>83.70409604519776</v>
      </c>
    </row>
    <row r="7" spans="1:6" ht="25.5">
      <c r="A7" s="55" t="s">
        <v>93</v>
      </c>
      <c r="B7" s="17" t="s">
        <v>73</v>
      </c>
      <c r="C7" s="18">
        <v>17584</v>
      </c>
      <c r="D7" s="18">
        <v>18423.6</v>
      </c>
      <c r="E7" s="18">
        <v>14707.5</v>
      </c>
      <c r="F7" s="18">
        <f>SUM(E7/D7*100)</f>
        <v>79.82967498208819</v>
      </c>
    </row>
    <row r="8" spans="1:6" ht="25.5">
      <c r="A8" s="55" t="s">
        <v>94</v>
      </c>
      <c r="B8" s="21" t="s">
        <v>74</v>
      </c>
      <c r="C8" s="18">
        <v>3526.8</v>
      </c>
      <c r="D8" s="18">
        <v>3649.8</v>
      </c>
      <c r="E8" s="18">
        <v>2950.6</v>
      </c>
      <c r="F8" s="18">
        <f>SUM(E8/D8*100)</f>
        <v>80.84278590607704</v>
      </c>
    </row>
    <row r="9" spans="1:6" ht="12.75">
      <c r="A9" s="56" t="s">
        <v>95</v>
      </c>
      <c r="B9" s="57" t="s">
        <v>39</v>
      </c>
      <c r="C9" s="45">
        <v>432</v>
      </c>
      <c r="D9" s="45">
        <v>90.4</v>
      </c>
      <c r="E9" s="45">
        <v>0</v>
      </c>
      <c r="F9" s="18">
        <f>SUM(E9/D9*100)</f>
        <v>0</v>
      </c>
    </row>
    <row r="10" spans="1:6" ht="12.75">
      <c r="A10" s="56" t="s">
        <v>96</v>
      </c>
      <c r="B10" s="57" t="s">
        <v>40</v>
      </c>
      <c r="C10" s="45">
        <v>2349.7</v>
      </c>
      <c r="D10" s="45">
        <v>3258.9</v>
      </c>
      <c r="E10" s="45">
        <v>2387.4</v>
      </c>
      <c r="F10" s="33">
        <f aca="true" t="shared" si="0" ref="F10:F31">SUM(E10/D10*100)</f>
        <v>73.25784774003499</v>
      </c>
    </row>
    <row r="11" spans="1:6" ht="25.5">
      <c r="A11" s="50" t="s">
        <v>87</v>
      </c>
      <c r="B11" s="58" t="s">
        <v>86</v>
      </c>
      <c r="C11" s="41">
        <f>C12+C15</f>
        <v>36.8</v>
      </c>
      <c r="D11" s="41">
        <f>D14+D15</f>
        <v>56.2</v>
      </c>
      <c r="E11" s="41">
        <f>E14+E15</f>
        <v>47.8</v>
      </c>
      <c r="F11" s="43">
        <f t="shared" si="0"/>
        <v>85.05338078291814</v>
      </c>
    </row>
    <row r="12" spans="1:6" ht="51.75" customHeight="1" hidden="1">
      <c r="A12" s="56" t="s">
        <v>111</v>
      </c>
      <c r="B12" s="59" t="s">
        <v>112</v>
      </c>
      <c r="C12" s="45">
        <v>0</v>
      </c>
      <c r="D12" s="45">
        <v>0</v>
      </c>
      <c r="E12" s="45"/>
      <c r="F12" s="33"/>
    </row>
    <row r="13" spans="1:6" ht="14.25" customHeight="1" hidden="1">
      <c r="A13" s="69" t="s">
        <v>111</v>
      </c>
      <c r="B13" s="70" t="s">
        <v>32</v>
      </c>
      <c r="C13" s="71"/>
      <c r="D13" s="71"/>
      <c r="E13" s="33"/>
      <c r="F13" s="33"/>
    </row>
    <row r="14" spans="1:6" ht="54" customHeight="1">
      <c r="A14" s="65" t="s">
        <v>111</v>
      </c>
      <c r="B14" s="60" t="s">
        <v>128</v>
      </c>
      <c r="C14" s="15">
        <v>0</v>
      </c>
      <c r="D14" s="15">
        <v>39.4</v>
      </c>
      <c r="E14" s="28">
        <v>39.4</v>
      </c>
      <c r="F14" s="15">
        <f t="shared" si="0"/>
        <v>100</v>
      </c>
    </row>
    <row r="15" spans="1:6" ht="39.75" customHeight="1">
      <c r="A15" s="72" t="s">
        <v>114</v>
      </c>
      <c r="B15" s="61" t="s">
        <v>113</v>
      </c>
      <c r="C15" s="18">
        <v>36.8</v>
      </c>
      <c r="D15" s="18">
        <v>16.8</v>
      </c>
      <c r="E15" s="19">
        <v>8.4</v>
      </c>
      <c r="F15" s="15">
        <f t="shared" si="0"/>
        <v>50</v>
      </c>
    </row>
    <row r="16" spans="1:6" ht="12.75">
      <c r="A16" s="50" t="s">
        <v>97</v>
      </c>
      <c r="B16" s="40" t="s">
        <v>41</v>
      </c>
      <c r="C16" s="41">
        <f>SUM(C17:C20)</f>
        <v>6777</v>
      </c>
      <c r="D16" s="41">
        <f>SUM(D17:D20)</f>
        <v>45853.759999999995</v>
      </c>
      <c r="E16" s="41">
        <f>SUM(E17:E20)</f>
        <v>5389.3</v>
      </c>
      <c r="F16" s="73">
        <f t="shared" si="0"/>
        <v>11.753234631140392</v>
      </c>
    </row>
    <row r="17" spans="1:6" ht="12.75">
      <c r="A17" s="56" t="s">
        <v>98</v>
      </c>
      <c r="B17" s="57" t="s">
        <v>42</v>
      </c>
      <c r="C17" s="45">
        <v>6</v>
      </c>
      <c r="D17" s="45">
        <v>82.2</v>
      </c>
      <c r="E17" s="45">
        <v>0</v>
      </c>
      <c r="F17" s="45">
        <f t="shared" si="0"/>
        <v>0</v>
      </c>
    </row>
    <row r="18" spans="1:6" ht="12.75">
      <c r="A18" s="56" t="s">
        <v>99</v>
      </c>
      <c r="B18" s="57" t="s">
        <v>43</v>
      </c>
      <c r="C18" s="45">
        <v>1000</v>
      </c>
      <c r="D18" s="45">
        <v>1000</v>
      </c>
      <c r="E18" s="45">
        <v>680</v>
      </c>
      <c r="F18" s="45">
        <f t="shared" si="0"/>
        <v>68</v>
      </c>
    </row>
    <row r="19" spans="1:6" ht="12.75">
      <c r="A19" s="56" t="s">
        <v>100</v>
      </c>
      <c r="B19" s="57" t="s">
        <v>44</v>
      </c>
      <c r="C19" s="45">
        <v>5556.4</v>
      </c>
      <c r="D19" s="45">
        <v>44496.96</v>
      </c>
      <c r="E19" s="45">
        <v>4643.2</v>
      </c>
      <c r="F19" s="45">
        <f t="shared" si="0"/>
        <v>10.43487015742199</v>
      </c>
    </row>
    <row r="20" spans="1:6" ht="25.5">
      <c r="A20" s="56" t="s">
        <v>101</v>
      </c>
      <c r="B20" s="62" t="s">
        <v>45</v>
      </c>
      <c r="C20" s="45">
        <v>214.6</v>
      </c>
      <c r="D20" s="45">
        <v>274.6</v>
      </c>
      <c r="E20" s="45">
        <v>66.1</v>
      </c>
      <c r="F20" s="45">
        <f t="shared" si="0"/>
        <v>24.07137654770575</v>
      </c>
    </row>
    <row r="21" spans="1:6" ht="12.75" hidden="1">
      <c r="A21" s="50" t="s">
        <v>102</v>
      </c>
      <c r="B21" s="63" t="s">
        <v>46</v>
      </c>
      <c r="C21" s="41">
        <f>C22</f>
        <v>0</v>
      </c>
      <c r="D21" s="41">
        <f>D22</f>
        <v>0</v>
      </c>
      <c r="E21" s="41">
        <f>E22</f>
        <v>0</v>
      </c>
      <c r="F21" s="45"/>
    </row>
    <row r="22" spans="1:6" ht="12.75" hidden="1">
      <c r="A22" s="56" t="s">
        <v>103</v>
      </c>
      <c r="B22" s="62" t="s">
        <v>47</v>
      </c>
      <c r="C22" s="45">
        <v>0</v>
      </c>
      <c r="D22" s="45">
        <v>0</v>
      </c>
      <c r="E22" s="45">
        <v>0</v>
      </c>
      <c r="F22" s="45"/>
    </row>
    <row r="23" spans="1:6" ht="12.75">
      <c r="A23" s="50" t="s">
        <v>102</v>
      </c>
      <c r="B23" s="63" t="s">
        <v>122</v>
      </c>
      <c r="C23" s="41">
        <f>C24+C25+C26</f>
        <v>1238.3</v>
      </c>
      <c r="D23" s="41">
        <f>D24+D25+D26</f>
        <v>2484.7999999999997</v>
      </c>
      <c r="E23" s="41">
        <f>E24+E25+E26</f>
        <v>266.90000000000003</v>
      </c>
      <c r="F23" s="41">
        <f t="shared" si="0"/>
        <v>10.741307147456538</v>
      </c>
    </row>
    <row r="24" spans="1:6" ht="12.75">
      <c r="A24" s="56" t="s">
        <v>120</v>
      </c>
      <c r="B24" s="62" t="s">
        <v>123</v>
      </c>
      <c r="C24" s="45">
        <v>250</v>
      </c>
      <c r="D24" s="45">
        <v>150</v>
      </c>
      <c r="E24" s="45">
        <v>0</v>
      </c>
      <c r="F24" s="45">
        <f t="shared" si="0"/>
        <v>0</v>
      </c>
    </row>
    <row r="25" spans="1:6" ht="12.75">
      <c r="A25" s="56" t="s">
        <v>103</v>
      </c>
      <c r="B25" s="62" t="s">
        <v>47</v>
      </c>
      <c r="C25" s="45">
        <v>590.3</v>
      </c>
      <c r="D25" s="45">
        <v>2011.2</v>
      </c>
      <c r="E25" s="45">
        <v>203.3</v>
      </c>
      <c r="F25" s="45">
        <f t="shared" si="0"/>
        <v>10.108392999204456</v>
      </c>
    </row>
    <row r="26" spans="1:6" ht="12.75">
      <c r="A26" s="56" t="s">
        <v>121</v>
      </c>
      <c r="B26" s="62" t="s">
        <v>124</v>
      </c>
      <c r="C26" s="45">
        <v>398</v>
      </c>
      <c r="D26" s="45">
        <v>323.6</v>
      </c>
      <c r="E26" s="45">
        <v>63.6</v>
      </c>
      <c r="F26" s="45">
        <f t="shared" si="0"/>
        <v>19.65389369592089</v>
      </c>
    </row>
    <row r="27" spans="1:6" ht="12" customHeight="1">
      <c r="A27" s="50" t="s">
        <v>104</v>
      </c>
      <c r="B27" s="40" t="s">
        <v>48</v>
      </c>
      <c r="C27" s="41">
        <f>SUM(C28:C33)</f>
        <v>112711.5</v>
      </c>
      <c r="D27" s="41">
        <f>SUM(D28:D33)</f>
        <v>212852.4</v>
      </c>
      <c r="E27" s="41">
        <f>SUM(E28:E33)</f>
        <v>98430.1</v>
      </c>
      <c r="F27" s="41">
        <f t="shared" si="0"/>
        <v>46.24335924800472</v>
      </c>
    </row>
    <row r="28" spans="1:6" ht="12.75">
      <c r="A28" s="56" t="s">
        <v>105</v>
      </c>
      <c r="B28" s="57" t="s">
        <v>49</v>
      </c>
      <c r="C28" s="45">
        <v>34591.3</v>
      </c>
      <c r="D28" s="45">
        <v>38875.2</v>
      </c>
      <c r="E28" s="45">
        <v>30246.8</v>
      </c>
      <c r="F28" s="45">
        <f t="shared" si="0"/>
        <v>77.80487302959213</v>
      </c>
    </row>
    <row r="29" spans="1:6" ht="12.75">
      <c r="A29" s="55" t="s">
        <v>106</v>
      </c>
      <c r="B29" s="64" t="s">
        <v>50</v>
      </c>
      <c r="C29" s="45">
        <v>65575.4</v>
      </c>
      <c r="D29" s="45">
        <v>161253.5</v>
      </c>
      <c r="E29" s="45">
        <v>58254.2</v>
      </c>
      <c r="F29" s="45">
        <f t="shared" si="0"/>
        <v>36.125851531904736</v>
      </c>
    </row>
    <row r="30" spans="1:6" ht="25.5">
      <c r="A30" s="65" t="s">
        <v>117</v>
      </c>
      <c r="B30" s="14" t="s">
        <v>127</v>
      </c>
      <c r="C30" s="66">
        <v>5388.3</v>
      </c>
      <c r="D30" s="18">
        <v>5554.3</v>
      </c>
      <c r="E30" s="18">
        <v>4253.3</v>
      </c>
      <c r="F30" s="45">
        <f t="shared" si="0"/>
        <v>76.57670633563185</v>
      </c>
    </row>
    <row r="31" spans="1:6" ht="38.25">
      <c r="A31" s="65" t="s">
        <v>88</v>
      </c>
      <c r="B31" s="67" t="s">
        <v>89</v>
      </c>
      <c r="C31" s="66">
        <v>160</v>
      </c>
      <c r="D31" s="18">
        <v>141.9</v>
      </c>
      <c r="E31" s="18">
        <v>55.8</v>
      </c>
      <c r="F31" s="18">
        <f t="shared" si="0"/>
        <v>39.32346723044397</v>
      </c>
    </row>
    <row r="32" spans="1:6" ht="25.5">
      <c r="A32" s="53" t="s">
        <v>107</v>
      </c>
      <c r="B32" s="17" t="s">
        <v>75</v>
      </c>
      <c r="C32" s="18">
        <v>932.3</v>
      </c>
      <c r="D32" s="18">
        <v>1033.3</v>
      </c>
      <c r="E32" s="18">
        <v>884.1</v>
      </c>
      <c r="F32" s="18">
        <f>SUM(E32/D32*100)</f>
        <v>85.56082454272719</v>
      </c>
    </row>
    <row r="33" spans="1:6" ht="12.75">
      <c r="A33" s="56" t="s">
        <v>108</v>
      </c>
      <c r="B33" s="57" t="s">
        <v>51</v>
      </c>
      <c r="C33" s="45">
        <v>6064.2</v>
      </c>
      <c r="D33" s="45">
        <v>5994.2</v>
      </c>
      <c r="E33" s="45">
        <v>4735.9</v>
      </c>
      <c r="F33" s="45">
        <f aca="true" t="shared" si="1" ref="F33:F43">SUM(E33/D33*100)</f>
        <v>79.00804110640284</v>
      </c>
    </row>
    <row r="34" spans="1:6" ht="12.75">
      <c r="A34" s="50" t="s">
        <v>118</v>
      </c>
      <c r="B34" s="40" t="s">
        <v>125</v>
      </c>
      <c r="C34" s="41">
        <f>C35</f>
        <v>1214.7</v>
      </c>
      <c r="D34" s="41">
        <f>D35</f>
        <v>1217.1</v>
      </c>
      <c r="E34" s="41">
        <f>E35</f>
        <v>931.8</v>
      </c>
      <c r="F34" s="45">
        <f t="shared" si="1"/>
        <v>76.55903376879468</v>
      </c>
    </row>
    <row r="35" spans="1:6" ht="12.75">
      <c r="A35" s="56" t="s">
        <v>119</v>
      </c>
      <c r="B35" s="57" t="s">
        <v>126</v>
      </c>
      <c r="C35" s="45">
        <v>1214.7</v>
      </c>
      <c r="D35" s="45">
        <v>1217.1</v>
      </c>
      <c r="E35" s="45">
        <v>931.8</v>
      </c>
      <c r="F35" s="45">
        <f t="shared" si="1"/>
        <v>76.55903376879468</v>
      </c>
    </row>
    <row r="36" spans="1:6" ht="12.75">
      <c r="A36" s="50">
        <v>1000</v>
      </c>
      <c r="B36" s="40" t="s">
        <v>52</v>
      </c>
      <c r="C36" s="41">
        <f>SUM(C37:C40)</f>
        <v>2936</v>
      </c>
      <c r="D36" s="41">
        <f>SUM(D37:D40)</f>
        <v>2942</v>
      </c>
      <c r="E36" s="41">
        <f>SUM(E37:E40)</f>
        <v>1550.5</v>
      </c>
      <c r="F36" s="41">
        <f t="shared" si="1"/>
        <v>52.702243371855886</v>
      </c>
    </row>
    <row r="37" spans="1:6" ht="12.75">
      <c r="A37" s="56">
        <v>1001</v>
      </c>
      <c r="B37" s="57" t="s">
        <v>53</v>
      </c>
      <c r="C37" s="45">
        <v>1200</v>
      </c>
      <c r="D37" s="45">
        <v>1200</v>
      </c>
      <c r="E37" s="45">
        <v>811.8</v>
      </c>
      <c r="F37" s="45">
        <f t="shared" si="1"/>
        <v>67.65</v>
      </c>
    </row>
    <row r="38" spans="1:6" ht="12.75">
      <c r="A38" s="56">
        <v>1003</v>
      </c>
      <c r="B38" s="57" t="s">
        <v>54</v>
      </c>
      <c r="C38" s="45">
        <v>171.6</v>
      </c>
      <c r="D38" s="45">
        <v>177.6</v>
      </c>
      <c r="E38" s="45">
        <v>127</v>
      </c>
      <c r="F38" s="45">
        <f t="shared" si="1"/>
        <v>71.509009009009</v>
      </c>
    </row>
    <row r="39" spans="1:6" ht="12.75">
      <c r="A39" s="56">
        <v>1004</v>
      </c>
      <c r="B39" s="57" t="s">
        <v>55</v>
      </c>
      <c r="C39" s="45">
        <v>1431.1</v>
      </c>
      <c r="D39" s="45">
        <v>1431.1</v>
      </c>
      <c r="E39" s="45">
        <v>499.7</v>
      </c>
      <c r="F39" s="45">
        <f t="shared" si="1"/>
        <v>34.91719656208511</v>
      </c>
    </row>
    <row r="40" spans="1:6" ht="12.75">
      <c r="A40" s="56">
        <v>1006</v>
      </c>
      <c r="B40" s="57" t="s">
        <v>56</v>
      </c>
      <c r="C40" s="45">
        <v>133.3</v>
      </c>
      <c r="D40" s="45">
        <v>133.3</v>
      </c>
      <c r="E40" s="45">
        <v>112</v>
      </c>
      <c r="F40" s="45">
        <f t="shared" si="1"/>
        <v>84.02100525131281</v>
      </c>
    </row>
    <row r="41" spans="1:6" ht="12.75">
      <c r="A41" s="50">
        <v>1100</v>
      </c>
      <c r="B41" s="40" t="s">
        <v>57</v>
      </c>
      <c r="C41" s="41">
        <f>SUM(C42)</f>
        <v>1745.1</v>
      </c>
      <c r="D41" s="41">
        <f>SUM(D42)</f>
        <v>1896.1</v>
      </c>
      <c r="E41" s="41">
        <f>SUM(E42)</f>
        <v>1589.2</v>
      </c>
      <c r="F41" s="45">
        <f t="shared" si="1"/>
        <v>83.81414482358525</v>
      </c>
    </row>
    <row r="42" spans="1:6" ht="12.75">
      <c r="A42" s="56">
        <v>1101</v>
      </c>
      <c r="B42" s="57" t="s">
        <v>58</v>
      </c>
      <c r="C42" s="45">
        <v>1745.1</v>
      </c>
      <c r="D42" s="45">
        <v>1896.1</v>
      </c>
      <c r="E42" s="45">
        <v>1589.2</v>
      </c>
      <c r="F42" s="45">
        <f t="shared" si="1"/>
        <v>83.81414482358525</v>
      </c>
    </row>
    <row r="43" spans="1:6" ht="12.75">
      <c r="A43" s="56"/>
      <c r="B43" s="40" t="s">
        <v>59</v>
      </c>
      <c r="C43" s="41">
        <f>SUM(C4,C11,C16,C27,C36,C41,C21)+C23+C34</f>
        <v>151684.7</v>
      </c>
      <c r="D43" s="41">
        <f>SUM(D4,D11,D16,D27,D36,D41,D21)+D23+D34</f>
        <v>293857.8599999999</v>
      </c>
      <c r="E43" s="41">
        <f>SUM(E4,E11,E16,E27,E36,E41,E21)+E23+E34</f>
        <v>129199.3</v>
      </c>
      <c r="F43" s="41">
        <f t="shared" si="1"/>
        <v>43.96659663961346</v>
      </c>
    </row>
    <row r="44" spans="1:6" ht="12.75">
      <c r="A44" s="56"/>
      <c r="B44" s="57" t="s">
        <v>60</v>
      </c>
      <c r="C44" s="68">
        <f>SUM('дох.'!C34-'расх.'!C43)</f>
        <v>-2226.7000000000116</v>
      </c>
      <c r="D44" s="68">
        <f>SUM('дох.'!D34-'расх.'!D43)</f>
        <v>-4614.759999999951</v>
      </c>
      <c r="E44" s="68">
        <f>SUM('дох.'!E34-'расх.'!E43)</f>
        <v>5413.300000000003</v>
      </c>
      <c r="F44" s="41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2017-11-10T10:42:57Z</cp:lastPrinted>
  <dcterms:created xsi:type="dcterms:W3CDTF">2014-07-09T09:19:11Z</dcterms:created>
  <dcterms:modified xsi:type="dcterms:W3CDTF">2017-11-10T10:43:01Z</dcterms:modified>
  <cp:category/>
  <cp:version/>
  <cp:contentType/>
  <cp:contentStatus/>
</cp:coreProperties>
</file>