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<sst xmlns="http://schemas.openxmlformats.org/spreadsheetml/2006/main" count="124" uniqueCount="118">
  <si>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</si>
  <si>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</si>
  <si>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</si>
  <si>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</si>
  <si>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</si>
  <si>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</si>
  <si>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</si>
  <si>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</si>
  <si>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</si>
  <si>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</si>
  <si>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</si>
  <si>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</si>
  <si>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</si>
  <si>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</si>
  <si>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</si>
  <si>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</si>
  <si>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</si>
  <si>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</si>
  <si>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</si>
  <si>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</si>
  <si>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</si>
  <si>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</si>
  <si>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</si>
  <si>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</si>
  <si>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</si>
  <si>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</si>
  <si>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</si>
  <si>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</si>
  <si>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</si>
  <si>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</si>
  <si>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</si>
  <si>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</si>
  <si>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</si>
  <si>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</si>
  <si>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</si>
  <si>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</si>
  <si>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</si>
  <si>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</si>
  <si>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</si>
  <si>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</si>
  <si>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</si>
  <si>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</si>
  <si>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</si>
  <si>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</si>
  <si>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</si>
  <si>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</si>
  <si>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</si>
  <si>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</si>
  <si>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</si>
  <si>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</si>
  <si>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</si>
  <si>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</si>
  <si>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</si>
  <si>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</si>
  <si>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</si>
  <si>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</si>
  <si>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</si>
  <si>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</si>
  <si>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</si>
  <si>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</si>
  <si>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</si>
  <si>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</si>
  <si>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</si>
  <si>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</si>
  <si>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</si>
  <si>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</si>
  <si>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</si>
  <si>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</si>
  <si>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</si>
  <si>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</si>
  <si>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</si>
  <si>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</si>
  <si>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</si>
  <si>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</si>
  <si>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</si>
  <si>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</si>
  <si>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</si>
  <si>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</si>
  <si>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</si>
  <si>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</si>
  <si>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</si>
  <si>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</si>
  <si>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</si>
  <si>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</si>
  <si>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</si>
  <si>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</si>
  <si>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</si>
  <si>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</si>
  <si>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</si>
  <si>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</si>
  <si>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</si>
  <si>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</si>
  <si>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</si>
  <si>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</si>
  <si>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</si>
  <si>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</si>
  <si>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</si>
  <si>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</si>
  <si>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</si>
  <si>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</si>
  <si>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</si>
  <si>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</si>
  <si>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</si>
  <si>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</si>
  <si>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</si>
  <si>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</si>
  <si>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</si>
  <si>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</si>
  <si>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</si>
  <si>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</si>
  <si>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</si>
  <si>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</si>
  <si>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</si>
  <si>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</si>
  <si>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</si>
  <si>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</si>
  <si>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</si>
  <si>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по состоянию на 01.12.2016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</si>
</sst>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0" xfId="0" applyFont="1" applyFill="1" applyBorder="1" applyAlignment="1">
      <alignment wrapText="1"/>
    </xf>
    <xf numFmtId="49" fontId="1" fillId="0" borderId="15" xfId="53" applyNumberFormat="1" applyFont="1" applyBorder="1" applyAlignment="1">
      <alignment horizontal="center"/>
      <protection/>
    </xf>
    <xf numFmtId="164" fontId="1" fillId="0" borderId="19" xfId="53" applyNumberFormat="1" applyFont="1" applyBorder="1">
      <alignment/>
      <protection/>
    </xf>
    <xf numFmtId="49" fontId="1" fillId="0" borderId="24" xfId="53" applyNumberFormat="1" applyFont="1" applyBorder="1" applyAlignment="1">
      <alignment horizontal="center"/>
      <protection/>
    </xf>
    <xf numFmtId="164" fontId="1" fillId="0" borderId="25" xfId="53" applyNumberFormat="1" applyFont="1" applyBorder="1">
      <alignment/>
      <protection/>
    </xf>
    <xf numFmtId="0" fontId="45" fillId="34" borderId="26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7" xfId="53" applyFont="1" applyBorder="1" applyAlignment="1">
      <alignment horizontal="right"/>
      <protection/>
    </xf>
    <xf numFmtId="0" fontId="0" fillId="0" borderId="27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2" sqref="E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117</v>
      </c>
      <c r="B4" s="77"/>
      <c r="C4" s="77"/>
      <c r="D4" s="77"/>
      <c r="E4" s="77"/>
      <c r="F4" s="77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8" t="s">
        <v>90</v>
      </c>
      <c r="F7" s="79"/>
    </row>
    <row r="8" spans="1:6" ht="63.75">
      <c r="A8" s="60" t="s">
        <v>1</v>
      </c>
      <c r="B8" s="61" t="s">
        <v>2</v>
      </c>
      <c r="C8" s="62" t="s">
        <v>109</v>
      </c>
      <c r="D8" s="62" t="s">
        <v>110</v>
      </c>
      <c r="E8" s="62" t="s">
        <v>70</v>
      </c>
      <c r="F8" s="62" t="s">
        <v>71</v>
      </c>
    </row>
    <row r="9" spans="1:8" ht="12.75">
      <c r="A9" s="37" t="s">
        <v>3</v>
      </c>
      <c r="B9" s="38" t="s">
        <v>63</v>
      </c>
      <c r="C9" s="40">
        <v>12881.8</v>
      </c>
      <c r="D9" s="40">
        <v>12881.8</v>
      </c>
      <c r="E9" s="40">
        <v>12379.4</v>
      </c>
      <c r="F9" s="40">
        <f>SUM(E9/D9*100)</f>
        <v>96.09992392367526</v>
      </c>
      <c r="H9" s="6"/>
    </row>
    <row r="10" spans="1:8" ht="51">
      <c r="A10" s="48" t="s">
        <v>80</v>
      </c>
      <c r="B10" s="17" t="s">
        <v>81</v>
      </c>
      <c r="C10" s="11">
        <v>3971.6</v>
      </c>
      <c r="D10" s="11">
        <v>3971.6</v>
      </c>
      <c r="E10" s="12">
        <v>4637.4</v>
      </c>
      <c r="F10" s="11">
        <f>SUM(E10/D10*100)</f>
        <v>116.76402457447878</v>
      </c>
      <c r="H10" s="6"/>
    </row>
    <row r="11" spans="1:8" ht="38.25">
      <c r="A11" s="7" t="s">
        <v>4</v>
      </c>
      <c r="B11" s="35" t="s">
        <v>61</v>
      </c>
      <c r="C11" s="11">
        <v>2600</v>
      </c>
      <c r="D11" s="11">
        <v>2600</v>
      </c>
      <c r="E11" s="12">
        <v>2045.4</v>
      </c>
      <c r="F11" s="11">
        <f>SUM(E11/D11*100)</f>
        <v>78.66923076923077</v>
      </c>
      <c r="H11" s="6"/>
    </row>
    <row r="12" spans="1:8" ht="25.5">
      <c r="A12" s="46" t="s">
        <v>5</v>
      </c>
      <c r="B12" s="47" t="s">
        <v>62</v>
      </c>
      <c r="C12" s="36">
        <v>75</v>
      </c>
      <c r="D12" s="15">
        <v>75</v>
      </c>
      <c r="E12" s="16">
        <v>361.1</v>
      </c>
      <c r="F12" s="15">
        <f>SUM(E12/D12*100)</f>
        <v>481.46666666666664</v>
      </c>
      <c r="H12" s="6"/>
    </row>
    <row r="13" spans="1:8" ht="38.25" hidden="1">
      <c r="A13" s="39" t="s">
        <v>6</v>
      </c>
      <c r="B13" s="38" t="s">
        <v>7</v>
      </c>
      <c r="C13" s="40">
        <v>0</v>
      </c>
      <c r="D13" s="40">
        <v>0</v>
      </c>
      <c r="E13" s="40">
        <v>0</v>
      </c>
      <c r="F13" s="40"/>
      <c r="H13" s="6"/>
    </row>
    <row r="14" spans="1:8" ht="12.75" hidden="1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700</v>
      </c>
      <c r="D15" s="40">
        <v>700</v>
      </c>
      <c r="E15" s="51">
        <v>773</v>
      </c>
      <c r="F15" s="40">
        <f>SUM(E15/D15*100)</f>
        <v>110.42857142857143</v>
      </c>
      <c r="G15" s="4"/>
      <c r="H15" s="6"/>
    </row>
    <row r="16" spans="1:8" ht="25.5">
      <c r="A16" s="48" t="s">
        <v>84</v>
      </c>
      <c r="B16" s="44" t="s">
        <v>64</v>
      </c>
      <c r="C16" s="49">
        <v>2</v>
      </c>
      <c r="D16" s="49">
        <v>2</v>
      </c>
      <c r="E16" s="52">
        <v>31.1</v>
      </c>
      <c r="F16" s="40">
        <f>SUM(E16/D16*100)</f>
        <v>1555</v>
      </c>
      <c r="H16" s="6"/>
    </row>
    <row r="17" spans="1:8" ht="51">
      <c r="A17" s="7" t="s">
        <v>9</v>
      </c>
      <c r="B17" s="35" t="s">
        <v>65</v>
      </c>
      <c r="C17" s="11">
        <v>1250</v>
      </c>
      <c r="D17" s="11">
        <v>1250</v>
      </c>
      <c r="E17" s="12">
        <v>775.9</v>
      </c>
      <c r="F17" s="40">
        <f aca="true" t="shared" si="0" ref="F17:F25">SUM(E17/D17*100)</f>
        <v>62.071999999999996</v>
      </c>
      <c r="H17" s="6"/>
    </row>
    <row r="18" spans="1:8" ht="51" customHeight="1">
      <c r="A18" s="41" t="s">
        <v>10</v>
      </c>
      <c r="B18" s="42" t="s">
        <v>11</v>
      </c>
      <c r="C18" s="8">
        <v>475</v>
      </c>
      <c r="D18" s="8">
        <v>475</v>
      </c>
      <c r="E18" s="13">
        <v>355.2</v>
      </c>
      <c r="F18" s="43">
        <f t="shared" si="0"/>
        <v>74.77894736842104</v>
      </c>
      <c r="H18" s="6"/>
    </row>
    <row r="19" spans="1:8" ht="25.5">
      <c r="A19" s="37" t="s">
        <v>12</v>
      </c>
      <c r="B19" s="38" t="s">
        <v>66</v>
      </c>
      <c r="C19" s="40">
        <v>434.6</v>
      </c>
      <c r="D19" s="40">
        <v>434.6</v>
      </c>
      <c r="E19" s="40">
        <v>49.3</v>
      </c>
      <c r="F19" s="40">
        <f t="shared" si="0"/>
        <v>11.343764381040037</v>
      </c>
      <c r="H19" s="6"/>
    </row>
    <row r="20" spans="1:8" ht="25.5">
      <c r="A20" s="14" t="s">
        <v>13</v>
      </c>
      <c r="B20" s="17" t="s">
        <v>14</v>
      </c>
      <c r="C20" s="15">
        <v>5357.1</v>
      </c>
      <c r="D20" s="15">
        <v>5357.1</v>
      </c>
      <c r="E20" s="16">
        <v>4409.5</v>
      </c>
      <c r="F20" s="15">
        <f t="shared" si="0"/>
        <v>82.31132515726792</v>
      </c>
      <c r="H20" s="6"/>
    </row>
    <row r="21" spans="1:8" ht="51">
      <c r="A21" s="37" t="s">
        <v>15</v>
      </c>
      <c r="B21" s="38" t="s">
        <v>67</v>
      </c>
      <c r="C21" s="40">
        <v>850</v>
      </c>
      <c r="D21" s="40">
        <v>850</v>
      </c>
      <c r="E21" s="40">
        <v>86</v>
      </c>
      <c r="F21" s="40">
        <f t="shared" si="0"/>
        <v>10.117647058823529</v>
      </c>
      <c r="H21" s="6"/>
    </row>
    <row r="22" spans="1:8" ht="51">
      <c r="A22" s="21" t="s">
        <v>16</v>
      </c>
      <c r="B22" s="17" t="s">
        <v>69</v>
      </c>
      <c r="C22" s="15">
        <v>135</v>
      </c>
      <c r="D22" s="15">
        <v>135</v>
      </c>
      <c r="E22" s="16">
        <v>229.6</v>
      </c>
      <c r="F22" s="15">
        <f t="shared" si="0"/>
        <v>170.07407407407408</v>
      </c>
      <c r="H22" s="6"/>
    </row>
    <row r="23" spans="1:8" ht="25.5">
      <c r="A23" s="37" t="s">
        <v>17</v>
      </c>
      <c r="B23" s="38" t="s">
        <v>68</v>
      </c>
      <c r="C23" s="40">
        <v>102</v>
      </c>
      <c r="D23" s="40">
        <v>130</v>
      </c>
      <c r="E23" s="40">
        <v>304.2</v>
      </c>
      <c r="F23" s="40">
        <f t="shared" si="0"/>
        <v>234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50.49</v>
      </c>
      <c r="E25" s="11">
        <v>50.5</v>
      </c>
      <c r="F25" s="40">
        <f t="shared" si="0"/>
        <v>100.01980590215884</v>
      </c>
      <c r="H25" s="6"/>
    </row>
    <row r="26" spans="1:8" ht="12.75">
      <c r="A26" s="18"/>
      <c r="B26" s="22" t="s">
        <v>22</v>
      </c>
      <c r="C26" s="23">
        <f>SUM(C9:C25)</f>
        <v>28834.1</v>
      </c>
      <c r="D26" s="23">
        <f>SUM(D9:D25)</f>
        <v>28912.59</v>
      </c>
      <c r="E26" s="23">
        <f>SUM(E9:E25)</f>
        <v>26487.6</v>
      </c>
      <c r="F26" s="23">
        <f aca="true" t="shared" si="1" ref="F26:F32">SUM(E26/D26*100)</f>
        <v>91.61268499293905</v>
      </c>
      <c r="H26" s="6"/>
    </row>
    <row r="27" spans="1:8" ht="12.75">
      <c r="A27" s="18" t="s">
        <v>23</v>
      </c>
      <c r="B27" s="24" t="s">
        <v>24</v>
      </c>
      <c r="C27" s="23">
        <f>SUM(C28:C32)</f>
        <v>116875.3</v>
      </c>
      <c r="D27" s="23">
        <f>SUM(D28:D32)</f>
        <v>135432.38999999998</v>
      </c>
      <c r="E27" s="23">
        <f>SUM(E28:E32)</f>
        <v>125319.59999999999</v>
      </c>
      <c r="F27" s="25">
        <f t="shared" si="1"/>
        <v>92.53296054215687</v>
      </c>
      <c r="H27" s="6"/>
    </row>
    <row r="28" spans="1:8" ht="12.75">
      <c r="A28" s="7" t="s">
        <v>25</v>
      </c>
      <c r="B28" s="26" t="s">
        <v>26</v>
      </c>
      <c r="C28" s="8">
        <v>54873.8</v>
      </c>
      <c r="D28" s="8">
        <v>55638.49</v>
      </c>
      <c r="E28" s="13">
        <v>51065.7</v>
      </c>
      <c r="F28" s="27">
        <f t="shared" si="1"/>
        <v>91.7812471186763</v>
      </c>
      <c r="H28" s="6"/>
    </row>
    <row r="29" spans="1:8" ht="12.75">
      <c r="A29" s="18" t="s">
        <v>27</v>
      </c>
      <c r="B29" s="28" t="s">
        <v>28</v>
      </c>
      <c r="C29" s="20">
        <v>277.2</v>
      </c>
      <c r="D29" s="20">
        <v>18618.7</v>
      </c>
      <c r="E29" s="20">
        <v>18389.1</v>
      </c>
      <c r="F29" s="29">
        <f t="shared" si="1"/>
        <v>98.76683119659266</v>
      </c>
      <c r="H29" s="6"/>
    </row>
    <row r="30" spans="1:8" ht="12.75">
      <c r="A30" s="18" t="s">
        <v>29</v>
      </c>
      <c r="B30" s="28" t="s">
        <v>30</v>
      </c>
      <c r="C30" s="20">
        <v>61308.2</v>
      </c>
      <c r="D30" s="20">
        <v>60869.1</v>
      </c>
      <c r="E30" s="20">
        <v>55566.3</v>
      </c>
      <c r="F30" s="29">
        <f t="shared" si="1"/>
        <v>91.28819055974215</v>
      </c>
      <c r="H30" s="6"/>
    </row>
    <row r="31" spans="1:8" ht="12.75">
      <c r="A31" s="18" t="s">
        <v>31</v>
      </c>
      <c r="B31" s="28" t="s">
        <v>32</v>
      </c>
      <c r="C31" s="20">
        <v>416.1</v>
      </c>
      <c r="D31" s="20">
        <v>484.8</v>
      </c>
      <c r="E31" s="20">
        <v>477.2</v>
      </c>
      <c r="F31" s="29">
        <f t="shared" si="1"/>
        <v>98.43234323432343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-178.7</v>
      </c>
      <c r="E32" s="20">
        <v>-178.7</v>
      </c>
      <c r="F32" s="40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145709.4</v>
      </c>
      <c r="D33" s="23">
        <f>SUM(D26,D27)</f>
        <v>164344.97999999998</v>
      </c>
      <c r="E33" s="23">
        <f>SUM(E26,E27)</f>
        <v>151807.19999999998</v>
      </c>
      <c r="F33" s="23">
        <f>SUM(E33/D33*100)</f>
        <v>92.37105994962548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80" t="s">
        <v>90</v>
      </c>
      <c r="F2" s="81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5" t="s">
        <v>91</v>
      </c>
      <c r="B4" s="64" t="s">
        <v>38</v>
      </c>
      <c r="C4" s="65">
        <f>SUM(C5:C10)</f>
        <v>24854.2</v>
      </c>
      <c r="D4" s="65">
        <f>SUM(D5:D10)</f>
        <v>25436.3</v>
      </c>
      <c r="E4" s="65">
        <f>SUM(E5:E10)</f>
        <v>21559.3</v>
      </c>
      <c r="F4" s="65">
        <f>SUM(E4/D4*100)</f>
        <v>84.75800332595543</v>
      </c>
    </row>
    <row r="5" spans="1:6" ht="38.25" hidden="1">
      <c r="A5" s="58" t="s">
        <v>92</v>
      </c>
      <c r="B5" s="44" t="s">
        <v>72</v>
      </c>
      <c r="C5" s="43"/>
      <c r="D5" s="43"/>
      <c r="E5" s="43"/>
      <c r="F5" s="69">
        <v>0</v>
      </c>
    </row>
    <row r="6" spans="1:6" ht="51">
      <c r="A6" s="68" t="s">
        <v>115</v>
      </c>
      <c r="B6" s="38" t="s">
        <v>116</v>
      </c>
      <c r="C6" s="40">
        <v>1132.8</v>
      </c>
      <c r="D6" s="40">
        <v>1132.8</v>
      </c>
      <c r="E6" s="40">
        <v>1037</v>
      </c>
      <c r="F6" s="65">
        <f>SUM(E6/D6*100)</f>
        <v>91.5430790960452</v>
      </c>
    </row>
    <row r="7" spans="1:6" ht="25.5">
      <c r="A7" s="59" t="s">
        <v>93</v>
      </c>
      <c r="B7" s="17" t="s">
        <v>73</v>
      </c>
      <c r="C7" s="11">
        <v>16996.2</v>
      </c>
      <c r="D7" s="11">
        <v>17082.5</v>
      </c>
      <c r="E7" s="11">
        <v>15553.8</v>
      </c>
      <c r="F7" s="29">
        <f>SUM(E7/D7*100)</f>
        <v>91.05107566222742</v>
      </c>
    </row>
    <row r="8" spans="1:6" ht="25.5">
      <c r="A8" s="59" t="s">
        <v>94</v>
      </c>
      <c r="B8" s="35" t="s">
        <v>74</v>
      </c>
      <c r="C8" s="11">
        <v>3959</v>
      </c>
      <c r="D8" s="11">
        <v>3969</v>
      </c>
      <c r="E8" s="11">
        <v>3506.4</v>
      </c>
      <c r="F8" s="29">
        <f>SUM(E8/D8*100)</f>
        <v>88.34467120181407</v>
      </c>
    </row>
    <row r="9" spans="1:6" ht="12.75">
      <c r="A9" s="54" t="s">
        <v>95</v>
      </c>
      <c r="B9" s="19" t="s">
        <v>39</v>
      </c>
      <c r="C9" s="20">
        <v>1173.5</v>
      </c>
      <c r="D9" s="20">
        <v>1014.5</v>
      </c>
      <c r="E9" s="20"/>
      <c r="F9" s="29">
        <f>SUM(E9/D9*100)</f>
        <v>0</v>
      </c>
    </row>
    <row r="10" spans="1:6" ht="12.75">
      <c r="A10" s="54" t="s">
        <v>96</v>
      </c>
      <c r="B10" s="19" t="s">
        <v>40</v>
      </c>
      <c r="C10" s="20">
        <v>1592.7</v>
      </c>
      <c r="D10" s="20">
        <v>2237.5</v>
      </c>
      <c r="E10" s="20">
        <v>1462.1</v>
      </c>
      <c r="F10" s="31">
        <f aca="true" t="shared" si="0" ref="F10:F25">SUM(E10/D10*100)</f>
        <v>65.34525139664804</v>
      </c>
    </row>
    <row r="11" spans="1:6" ht="25.5">
      <c r="A11" s="55" t="s">
        <v>87</v>
      </c>
      <c r="B11" s="56" t="s">
        <v>86</v>
      </c>
      <c r="C11" s="23">
        <f>C12+C14</f>
        <v>76.8</v>
      </c>
      <c r="D11" s="23">
        <f>D13+D14</f>
        <v>218.3</v>
      </c>
      <c r="E11" s="23">
        <f>E13+E14</f>
        <v>149.3</v>
      </c>
      <c r="F11" s="31">
        <f t="shared" si="0"/>
        <v>68.39212093449382</v>
      </c>
    </row>
    <row r="12" spans="1:6" ht="51.75" customHeight="1" hidden="1">
      <c r="A12" s="57" t="s">
        <v>111</v>
      </c>
      <c r="B12" s="72" t="s">
        <v>112</v>
      </c>
      <c r="C12" s="66">
        <v>0</v>
      </c>
      <c r="D12" s="66"/>
      <c r="E12" s="66"/>
      <c r="F12" s="31"/>
    </row>
    <row r="13" spans="1:6" ht="14.25" customHeight="1">
      <c r="A13" s="70" t="s">
        <v>111</v>
      </c>
      <c r="B13" s="73" t="s">
        <v>32</v>
      </c>
      <c r="C13" s="71"/>
      <c r="D13" s="66">
        <v>141.5</v>
      </c>
      <c r="E13" s="66">
        <v>141.5</v>
      </c>
      <c r="F13" s="31">
        <f t="shared" si="0"/>
        <v>100</v>
      </c>
    </row>
    <row r="14" spans="1:6" ht="39.75" customHeight="1">
      <c r="A14" s="57" t="s">
        <v>114</v>
      </c>
      <c r="B14" s="67" t="s">
        <v>113</v>
      </c>
      <c r="C14" s="66">
        <v>76.8</v>
      </c>
      <c r="D14" s="66">
        <v>76.8</v>
      </c>
      <c r="E14" s="66">
        <v>7.8</v>
      </c>
      <c r="F14" s="31">
        <f t="shared" si="0"/>
        <v>10.15625</v>
      </c>
    </row>
    <row r="15" spans="1:6" ht="12.75">
      <c r="A15" s="55" t="s">
        <v>97</v>
      </c>
      <c r="B15" s="22" t="s">
        <v>41</v>
      </c>
      <c r="C15" s="23">
        <f>SUM(C16:C19)</f>
        <v>5755.4</v>
      </c>
      <c r="D15" s="23">
        <f>SUM(D16:D19)</f>
        <v>21526.5</v>
      </c>
      <c r="E15" s="23">
        <f>SUM(E16:E19)</f>
        <v>19954.6</v>
      </c>
      <c r="F15" s="23">
        <f t="shared" si="0"/>
        <v>92.69783754906742</v>
      </c>
    </row>
    <row r="16" spans="1:6" ht="12.75">
      <c r="A16" s="54" t="s">
        <v>98</v>
      </c>
      <c r="B16" s="19" t="s">
        <v>42</v>
      </c>
      <c r="C16" s="20">
        <v>678.8</v>
      </c>
      <c r="D16" s="20">
        <v>1005.2</v>
      </c>
      <c r="E16" s="20">
        <v>566.8</v>
      </c>
      <c r="F16" s="27">
        <f t="shared" si="0"/>
        <v>56.38678869876641</v>
      </c>
    </row>
    <row r="17" spans="1:6" ht="12.75">
      <c r="A17" s="54" t="s">
        <v>99</v>
      </c>
      <c r="B17" s="19" t="s">
        <v>43</v>
      </c>
      <c r="C17" s="20">
        <v>1000</v>
      </c>
      <c r="D17" s="20">
        <v>1000</v>
      </c>
      <c r="E17" s="20">
        <v>850</v>
      </c>
      <c r="F17" s="27">
        <f t="shared" si="0"/>
        <v>85</v>
      </c>
    </row>
    <row r="18" spans="1:6" ht="12.75">
      <c r="A18" s="54" t="s">
        <v>100</v>
      </c>
      <c r="B18" s="19" t="s">
        <v>44</v>
      </c>
      <c r="C18" s="20">
        <v>3971.6</v>
      </c>
      <c r="D18" s="20">
        <v>19416.3</v>
      </c>
      <c r="E18" s="20">
        <v>18537.8</v>
      </c>
      <c r="F18" s="27">
        <f t="shared" si="0"/>
        <v>95.4754510385604</v>
      </c>
    </row>
    <row r="19" spans="1:6" ht="25.5">
      <c r="A19" s="54" t="s">
        <v>101</v>
      </c>
      <c r="B19" s="32" t="s">
        <v>45</v>
      </c>
      <c r="C19" s="20">
        <v>105</v>
      </c>
      <c r="D19" s="20">
        <v>105</v>
      </c>
      <c r="E19" s="20">
        <v>0</v>
      </c>
      <c r="F19" s="27">
        <f t="shared" si="0"/>
        <v>0</v>
      </c>
    </row>
    <row r="20" spans="1:6" ht="12.75" hidden="1">
      <c r="A20" s="55" t="s">
        <v>102</v>
      </c>
      <c r="B20" s="33" t="s">
        <v>46</v>
      </c>
      <c r="C20" s="23">
        <f>C21</f>
        <v>0</v>
      </c>
      <c r="D20" s="23">
        <f>D21</f>
        <v>0</v>
      </c>
      <c r="E20" s="23">
        <f>E21</f>
        <v>0</v>
      </c>
      <c r="F20" s="27"/>
    </row>
    <row r="21" spans="1:6" ht="12.75" hidden="1">
      <c r="A21" s="54" t="s">
        <v>103</v>
      </c>
      <c r="B21" s="32" t="s">
        <v>47</v>
      </c>
      <c r="C21" s="20">
        <v>0</v>
      </c>
      <c r="D21" s="20">
        <v>0</v>
      </c>
      <c r="E21" s="20">
        <v>0</v>
      </c>
      <c r="F21" s="27"/>
    </row>
    <row r="22" spans="1:6" ht="12.75">
      <c r="A22" s="55" t="s">
        <v>104</v>
      </c>
      <c r="B22" s="22" t="s">
        <v>48</v>
      </c>
      <c r="C22" s="23">
        <f>SUM(C23:C27)</f>
        <v>110236.89999999998</v>
      </c>
      <c r="D22" s="23">
        <f>SUM(D23:D27)</f>
        <v>115569.4</v>
      </c>
      <c r="E22" s="23">
        <f>SUM(E23:E27)</f>
        <v>99028.7</v>
      </c>
      <c r="F22" s="23">
        <f t="shared" si="0"/>
        <v>85.68764742224153</v>
      </c>
    </row>
    <row r="23" spans="1:6" ht="12.75">
      <c r="A23" s="54" t="s">
        <v>105</v>
      </c>
      <c r="B23" s="19" t="s">
        <v>49</v>
      </c>
      <c r="C23" s="20">
        <v>34724.9</v>
      </c>
      <c r="D23" s="20">
        <v>34274.8</v>
      </c>
      <c r="E23" s="20">
        <v>29389.7</v>
      </c>
      <c r="F23" s="27">
        <f t="shared" si="0"/>
        <v>85.74725454269608</v>
      </c>
    </row>
    <row r="24" spans="1:6" ht="12.75">
      <c r="A24" s="54" t="s">
        <v>106</v>
      </c>
      <c r="B24" s="19" t="s">
        <v>50</v>
      </c>
      <c r="C24" s="20">
        <v>68351.9</v>
      </c>
      <c r="D24" s="20">
        <v>74083.7</v>
      </c>
      <c r="E24" s="20">
        <v>63419.3</v>
      </c>
      <c r="F24" s="27">
        <f t="shared" si="0"/>
        <v>85.60493063926343</v>
      </c>
    </row>
    <row r="25" spans="1:6" ht="38.25">
      <c r="A25" s="57" t="s">
        <v>88</v>
      </c>
      <c r="B25" s="53" t="s">
        <v>89</v>
      </c>
      <c r="C25" s="11">
        <v>237.4</v>
      </c>
      <c r="D25" s="11">
        <v>107.2</v>
      </c>
      <c r="E25" s="11">
        <v>63.2</v>
      </c>
      <c r="F25" s="29">
        <f t="shared" si="0"/>
        <v>58.95522388059702</v>
      </c>
    </row>
    <row r="26" spans="1:6" ht="25.5">
      <c r="A26" s="59" t="s">
        <v>107</v>
      </c>
      <c r="B26" s="35" t="s">
        <v>75</v>
      </c>
      <c r="C26" s="11">
        <v>1022.3</v>
      </c>
      <c r="D26" s="11">
        <v>1022.3</v>
      </c>
      <c r="E26" s="11">
        <v>904.9</v>
      </c>
      <c r="F26" s="29">
        <f>SUM(E26/D26*100)</f>
        <v>88.51609116697642</v>
      </c>
    </row>
    <row r="27" spans="1:6" ht="12.75">
      <c r="A27" s="54" t="s">
        <v>108</v>
      </c>
      <c r="B27" s="19" t="s">
        <v>51</v>
      </c>
      <c r="C27" s="20">
        <v>5900.4</v>
      </c>
      <c r="D27" s="20">
        <v>6081.4</v>
      </c>
      <c r="E27" s="20">
        <v>5251.6</v>
      </c>
      <c r="F27" s="27">
        <f aca="true" t="shared" si="1" ref="F27:F35">SUM(E27/D27*100)</f>
        <v>86.35511559838196</v>
      </c>
    </row>
    <row r="28" spans="1:6" ht="12.75">
      <c r="A28" s="55">
        <v>1000</v>
      </c>
      <c r="B28" s="22" t="s">
        <v>52</v>
      </c>
      <c r="C28" s="23">
        <f>SUM(C29:C32)</f>
        <v>2793.1</v>
      </c>
      <c r="D28" s="23">
        <f>SUM(D29:D32)</f>
        <v>2926.2</v>
      </c>
      <c r="E28" s="23">
        <f>SUM(E29:E32)</f>
        <v>2403.8999999999996</v>
      </c>
      <c r="F28" s="23">
        <f t="shared" si="1"/>
        <v>82.15091244617592</v>
      </c>
    </row>
    <row r="29" spans="1:6" ht="12.75">
      <c r="A29" s="54">
        <v>1001</v>
      </c>
      <c r="B29" s="19" t="s">
        <v>53</v>
      </c>
      <c r="C29" s="20">
        <v>968.5</v>
      </c>
      <c r="D29" s="20">
        <v>968.5</v>
      </c>
      <c r="E29" s="20">
        <v>891.4</v>
      </c>
      <c r="F29" s="27">
        <f t="shared" si="1"/>
        <v>92.03923593185338</v>
      </c>
    </row>
    <row r="30" spans="1:6" ht="12.75">
      <c r="A30" s="54">
        <v>1003</v>
      </c>
      <c r="B30" s="19" t="s">
        <v>54</v>
      </c>
      <c r="C30" s="20">
        <v>160</v>
      </c>
      <c r="D30" s="20">
        <v>535.7</v>
      </c>
      <c r="E30" s="20">
        <v>531.2</v>
      </c>
      <c r="F30" s="27">
        <f t="shared" si="1"/>
        <v>99.15997759940265</v>
      </c>
    </row>
    <row r="31" spans="1:6" ht="12.75">
      <c r="A31" s="54">
        <v>1004</v>
      </c>
      <c r="B31" s="19" t="s">
        <v>55</v>
      </c>
      <c r="C31" s="20">
        <v>1514.6</v>
      </c>
      <c r="D31" s="20">
        <v>1272</v>
      </c>
      <c r="E31" s="20">
        <v>843.8</v>
      </c>
      <c r="F31" s="27">
        <f t="shared" si="1"/>
        <v>66.33647798742139</v>
      </c>
    </row>
    <row r="32" spans="1:6" ht="12.75">
      <c r="A32" s="54">
        <v>1006</v>
      </c>
      <c r="B32" s="19" t="s">
        <v>56</v>
      </c>
      <c r="C32" s="20">
        <v>150</v>
      </c>
      <c r="D32" s="20">
        <v>150</v>
      </c>
      <c r="E32" s="20">
        <v>137.5</v>
      </c>
      <c r="F32" s="27">
        <f t="shared" si="1"/>
        <v>91.66666666666666</v>
      </c>
    </row>
    <row r="33" spans="1:6" ht="12.75">
      <c r="A33" s="55">
        <v>1100</v>
      </c>
      <c r="B33" s="22" t="s">
        <v>57</v>
      </c>
      <c r="C33" s="23">
        <f>SUM(C34)</f>
        <v>1993</v>
      </c>
      <c r="D33" s="23">
        <f>SUM(D34)</f>
        <v>1623</v>
      </c>
      <c r="E33" s="23">
        <f>SUM(E34)</f>
        <v>1496.43</v>
      </c>
      <c r="F33" s="27">
        <f t="shared" si="1"/>
        <v>92.20147874306839</v>
      </c>
    </row>
    <row r="34" spans="1:6" ht="12.75">
      <c r="A34" s="54">
        <v>1101</v>
      </c>
      <c r="B34" s="19" t="s">
        <v>58</v>
      </c>
      <c r="C34" s="20">
        <v>1993</v>
      </c>
      <c r="D34" s="20">
        <v>1623</v>
      </c>
      <c r="E34" s="20">
        <v>1496.43</v>
      </c>
      <c r="F34" s="27">
        <f t="shared" si="1"/>
        <v>92.20147874306839</v>
      </c>
    </row>
    <row r="35" spans="1:6" ht="12.75">
      <c r="A35" s="54"/>
      <c r="B35" s="22" t="s">
        <v>59</v>
      </c>
      <c r="C35" s="23">
        <f>SUM(C4,C11,C15,C22,C28,C33,C20)</f>
        <v>145709.4</v>
      </c>
      <c r="D35" s="23">
        <f>SUM(D4,D11,D15,D22,D28,D33,D20)</f>
        <v>167299.7</v>
      </c>
      <c r="E35" s="23">
        <f>SUM(E4,E11,E15,E22,E28,E33,E20)</f>
        <v>144592.22999999998</v>
      </c>
      <c r="F35" s="63">
        <f t="shared" si="1"/>
        <v>86.42707070006699</v>
      </c>
    </row>
    <row r="36" spans="1:6" ht="12.75">
      <c r="A36" s="54"/>
      <c r="B36" s="19" t="s">
        <v>60</v>
      </c>
      <c r="C36" s="34">
        <f>SUM('дох.'!C33-'расх.'!C35)</f>
        <v>0</v>
      </c>
      <c r="D36" s="34">
        <f>SUM('дох.'!D33-'расх.'!D35)</f>
        <v>-2954.7200000000303</v>
      </c>
      <c r="E36" s="34">
        <f>SUM('дох.'!E33-'расх.'!E35)</f>
        <v>7214.970000000001</v>
      </c>
      <c r="F36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2016-12-09T07:53:22Z</cp:lastPrinted>
  <dcterms:created xsi:type="dcterms:W3CDTF">2014-07-09T09:19:11Z</dcterms:created>
  <dcterms:modified xsi:type="dcterms:W3CDTF">2016-12-09T08:54:52Z</dcterms:modified>
  <cp:category/>
  <cp:version/>
  <cp:contentType/>
  <cp:contentStatus/>
</cp:coreProperties>
</file>