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BUDG_NAME" localSheetId="2">#REF!</definedName>
    <definedName name="BUDG_NAME" localSheetId="1">#REF!</definedName>
    <definedName name="BUDG_NAME">#REF!</definedName>
    <definedName name="calc_order" localSheetId="2">#REF!</definedName>
    <definedName name="calc_order" localSheetId="1">#REF!</definedName>
    <definedName name="calc_order">#REF!</definedName>
    <definedName name="checked" localSheetId="2">#REF!</definedName>
    <definedName name="checked" localSheetId="1">#REF!</definedName>
    <definedName name="checked">#REF!</definedName>
    <definedName name="CHIEF" localSheetId="2">#REF!</definedName>
    <definedName name="CHIEF" localSheetId="1">#REF!</definedName>
    <definedName name="CHIEF">#REF!</definedName>
    <definedName name="CHIEF_DIV" localSheetId="2">#REF!</definedName>
    <definedName name="CHIEF_DIV" localSheetId="1">#REF!</definedName>
    <definedName name="CHIEF_DIV">#REF!</definedName>
    <definedName name="CHIEF_F_OUR">#REF!</definedName>
    <definedName name="CHIEF_FIN" localSheetId="2">#REF!</definedName>
    <definedName name="CHIEF_FIN" localSheetId="1">#REF!</definedName>
    <definedName name="CHIEF_FIN">#REF!</definedName>
    <definedName name="chief_OUR" localSheetId="2">#REF!</definedName>
    <definedName name="chief_OUR" localSheetId="1">#REF!</definedName>
    <definedName name="chief_OUR">#REF!</definedName>
    <definedName name="CHIEF_POST" localSheetId="2">#REF!</definedName>
    <definedName name="CHIEF_POST" localSheetId="1">#REF!</definedName>
    <definedName name="CHIEF_POST">#REF!</definedName>
    <definedName name="CHIEF_POST_OUR" localSheetId="2">#REF!</definedName>
    <definedName name="CHIEF_POST_OUR" localSheetId="1">#REF!</definedName>
    <definedName name="CHIEF_POST_OUR">#REF!</definedName>
    <definedName name="code" localSheetId="2">#REF!</definedName>
    <definedName name="code" localSheetId="1">#REF!</definedName>
    <definedName name="code">#REF!</definedName>
    <definedName name="col1" localSheetId="2">#REF!</definedName>
    <definedName name="col1" localSheetId="1">#REF!</definedName>
    <definedName name="col1">#REF!</definedName>
    <definedName name="col10" localSheetId="2">#REF!</definedName>
    <definedName name="col10" localSheetId="1">#REF!</definedName>
    <definedName name="col10">#REF!</definedName>
    <definedName name="col11" localSheetId="2">#REF!</definedName>
    <definedName name="col11" localSheetId="1">#REF!</definedName>
    <definedName name="col11">#REF!</definedName>
    <definedName name="col12" localSheetId="2">#REF!</definedName>
    <definedName name="col12" localSheetId="1">#REF!</definedName>
    <definedName name="col12">#REF!</definedName>
    <definedName name="col13" localSheetId="2">#REF!</definedName>
    <definedName name="col13" localSheetId="1">#REF!</definedName>
    <definedName name="col13">#REF!</definedName>
    <definedName name="col14" localSheetId="2">#REF!</definedName>
    <definedName name="col14" localSheetId="1">#REF!</definedName>
    <definedName name="col14">#REF!</definedName>
    <definedName name="col15" localSheetId="2">#REF!</definedName>
    <definedName name="col15" localSheetId="1">#REF!</definedName>
    <definedName name="col15">#REF!</definedName>
    <definedName name="col16" localSheetId="2">#REF!</definedName>
    <definedName name="col16" localSheetId="1">#REF!</definedName>
    <definedName name="col16">#REF!</definedName>
    <definedName name="col17" localSheetId="2">#REF!</definedName>
    <definedName name="col17" localSheetId="1">#REF!</definedName>
    <definedName name="col17">#REF!</definedName>
    <definedName name="col18" localSheetId="2">#REF!</definedName>
    <definedName name="col18" localSheetId="1">#REF!</definedName>
    <definedName name="col18">#REF!</definedName>
    <definedName name="col19" localSheetId="2">#REF!</definedName>
    <definedName name="col19" localSheetId="1">#REF!</definedName>
    <definedName name="col19">#REF!</definedName>
    <definedName name="col2" localSheetId="2">#REF!</definedName>
    <definedName name="col2" localSheetId="1">#REF!</definedName>
    <definedName name="col2">#REF!</definedName>
    <definedName name="col20" localSheetId="2">#REF!</definedName>
    <definedName name="col20" localSheetId="1">#REF!</definedName>
    <definedName name="col20">#REF!</definedName>
    <definedName name="col21" localSheetId="2">#REF!</definedName>
    <definedName name="col21" localSheetId="1">#REF!</definedName>
    <definedName name="col21">#REF!</definedName>
    <definedName name="col22" localSheetId="2">#REF!</definedName>
    <definedName name="col22" localSheetId="1">#REF!</definedName>
    <definedName name="col22">#REF!</definedName>
    <definedName name="col23" localSheetId="2">#REF!</definedName>
    <definedName name="col23" localSheetId="1">#REF!</definedName>
    <definedName name="col23">#REF!</definedName>
    <definedName name="col24" localSheetId="2">#REF!</definedName>
    <definedName name="col24" localSheetId="1">#REF!</definedName>
    <definedName name="col24">#REF!</definedName>
    <definedName name="col25" localSheetId="2">#REF!</definedName>
    <definedName name="col25" localSheetId="1">#REF!</definedName>
    <definedName name="col25">#REF!</definedName>
    <definedName name="col26" localSheetId="2">#REF!</definedName>
    <definedName name="col26" localSheetId="1">#REF!</definedName>
    <definedName name="col26">#REF!</definedName>
    <definedName name="col27" localSheetId="2">#REF!</definedName>
    <definedName name="col27" localSheetId="1">#REF!</definedName>
    <definedName name="col27">#REF!</definedName>
    <definedName name="col28" localSheetId="2">#REF!</definedName>
    <definedName name="col28" localSheetId="1">#REF!</definedName>
    <definedName name="col28">#REF!</definedName>
    <definedName name="col29" localSheetId="2">#REF!</definedName>
    <definedName name="col29" localSheetId="1">#REF!</definedName>
    <definedName name="col29">#REF!</definedName>
    <definedName name="col3" localSheetId="2">#REF!</definedName>
    <definedName name="col3" localSheetId="1">#REF!</definedName>
    <definedName name="col3">#REF!</definedName>
    <definedName name="col4" localSheetId="2">#REF!</definedName>
    <definedName name="col4" localSheetId="1">#REF!</definedName>
    <definedName name="col4">#REF!</definedName>
    <definedName name="col5" localSheetId="2">#REF!</definedName>
    <definedName name="col5" localSheetId="1">#REF!</definedName>
    <definedName name="col5">#REF!</definedName>
    <definedName name="col6" localSheetId="2">#REF!</definedName>
    <definedName name="col6" localSheetId="1">#REF!</definedName>
    <definedName name="col6">#REF!</definedName>
    <definedName name="col7" localSheetId="2">#REF!</definedName>
    <definedName name="col7" localSheetId="1">#REF!</definedName>
    <definedName name="col7">#REF!</definedName>
    <definedName name="col8" localSheetId="2">#REF!</definedName>
    <definedName name="col8" localSheetId="1">#REF!</definedName>
    <definedName name="col8">#REF!</definedName>
    <definedName name="col9" localSheetId="2">#REF!</definedName>
    <definedName name="col9" localSheetId="1">#REF!</definedName>
    <definedName name="col9">#REF!</definedName>
    <definedName name="CurentGroup" localSheetId="2">#REF!</definedName>
    <definedName name="CurentGroup" localSheetId="1">#REF!</definedName>
    <definedName name="CurentGroup">#REF!</definedName>
    <definedName name="CURR_USER" localSheetId="2">#REF!</definedName>
    <definedName name="CURR_USER" localSheetId="1">#REF!</definedName>
    <definedName name="CURR_USER">#REF!</definedName>
    <definedName name="CurRow" localSheetId="2">#REF!</definedName>
    <definedName name="CurRow" localSheetId="1">#REF!</definedName>
    <definedName name="CurRow">#REF!</definedName>
    <definedName name="cYear1" localSheetId="2">#REF!</definedName>
    <definedName name="cYear1" localSheetId="1">#REF!</definedName>
    <definedName name="cYear1">#REF!</definedName>
    <definedName name="Data" localSheetId="2">#REF!</definedName>
    <definedName name="Data" localSheetId="1">#REF!</definedName>
    <definedName name="Data">#REF!</definedName>
    <definedName name="DataFields" localSheetId="2">#REF!</definedName>
    <definedName name="DataFields" localSheetId="1">#REF!</definedName>
    <definedName name="DataFields">#REF!</definedName>
    <definedName name="date_BEG" localSheetId="2">#REF!</definedName>
    <definedName name="date_BEG" localSheetId="1">#REF!</definedName>
    <definedName name="date_BEG">#REF!</definedName>
    <definedName name="date_END" localSheetId="2">#REF!</definedName>
    <definedName name="date_END" localSheetId="1">#REF!</definedName>
    <definedName name="date_END">#REF!</definedName>
    <definedName name="del" localSheetId="2">#REF!</definedName>
    <definedName name="del" localSheetId="1">#REF!</definedName>
    <definedName name="del">#REF!</definedName>
    <definedName name="DEP_FULL_NAME" localSheetId="2">#REF!</definedName>
    <definedName name="DEP_FULL_NAME" localSheetId="1">#REF!</definedName>
    <definedName name="DEP_FULL_NAME">#REF!</definedName>
    <definedName name="dep_name1" localSheetId="2">#REF!</definedName>
    <definedName name="dep_name1" localSheetId="1">#REF!</definedName>
    <definedName name="dep_name1">#REF!</definedName>
    <definedName name="doc_date" localSheetId="2">#REF!</definedName>
    <definedName name="doc_date" localSheetId="1">#REF!</definedName>
    <definedName name="doc_date">#REF!</definedName>
    <definedName name="doc_num" localSheetId="2">#REF!</definedName>
    <definedName name="doc_num" localSheetId="1">#REF!</definedName>
    <definedName name="doc_num">#REF!</definedName>
    <definedName name="doc_quarter" localSheetId="2">#REF!</definedName>
    <definedName name="doc_quarter" localSheetId="1">#REF!</definedName>
    <definedName name="doc_quarter">#REF!</definedName>
    <definedName name="End1" localSheetId="2">#REF!</definedName>
    <definedName name="End1" localSheetId="1">#REF!</definedName>
    <definedName name="End1">#REF!</definedName>
    <definedName name="End10" localSheetId="2">#REF!</definedName>
    <definedName name="End10" localSheetId="1">#REF!</definedName>
    <definedName name="End10">#REF!</definedName>
    <definedName name="End2" localSheetId="2">#REF!</definedName>
    <definedName name="End2" localSheetId="1">#REF!</definedName>
    <definedName name="End2">#REF!</definedName>
    <definedName name="End3" localSheetId="2">#REF!</definedName>
    <definedName name="End3" localSheetId="1">#REF!</definedName>
    <definedName name="End3">#REF!</definedName>
    <definedName name="End4" localSheetId="2">#REF!</definedName>
    <definedName name="End4" localSheetId="1">#REF!</definedName>
    <definedName name="End4">#REF!</definedName>
    <definedName name="End5" localSheetId="2">#REF!</definedName>
    <definedName name="End5" localSheetId="1">#REF!</definedName>
    <definedName name="End5">#REF!</definedName>
    <definedName name="End6" localSheetId="2">#REF!</definedName>
    <definedName name="End6" localSheetId="1">#REF!</definedName>
    <definedName name="End6">#REF!</definedName>
    <definedName name="End7" localSheetId="2">#REF!</definedName>
    <definedName name="End7" localSheetId="1">#REF!</definedName>
    <definedName name="End7">#REF!</definedName>
    <definedName name="End8" localSheetId="2">#REF!</definedName>
    <definedName name="End8" localSheetId="1">#REF!</definedName>
    <definedName name="End8">#REF!</definedName>
    <definedName name="End9" localSheetId="2">#REF!</definedName>
    <definedName name="End9" localSheetId="1">#REF!</definedName>
    <definedName name="End9">#REF!</definedName>
    <definedName name="EndRow" localSheetId="2">#REF!</definedName>
    <definedName name="EndRow" localSheetId="1">#REF!</definedName>
    <definedName name="EndRow">#REF!</definedName>
    <definedName name="GLBUH" localSheetId="2">#REF!</definedName>
    <definedName name="GLBUH" localSheetId="1">#REF!</definedName>
    <definedName name="GLBUH">#REF!</definedName>
    <definedName name="GLBUH_F_OUR">#REF!</definedName>
    <definedName name="GLBUH_OUR" localSheetId="2">#REF!</definedName>
    <definedName name="GLBUH_OUR" localSheetId="1">#REF!</definedName>
    <definedName name="GLBUH_OUR">#REF!</definedName>
    <definedName name="GLBUH_POST_OUR" localSheetId="2">#REF!</definedName>
    <definedName name="GLBUH_POST_OUR" localSheetId="1">#REF!</definedName>
    <definedName name="GLBUH_POST_OUR">#REF!</definedName>
    <definedName name="GroupOrder" localSheetId="2">#REF!</definedName>
    <definedName name="GroupOrder" localSheetId="1">#REF!</definedName>
    <definedName name="GroupOrder">#REF!</definedName>
    <definedName name="HEAD" localSheetId="2">#REF!</definedName>
    <definedName name="HEAD" localSheetId="1">#REF!</definedName>
    <definedName name="HEAD">#REF!</definedName>
    <definedName name="KADR_OUR" localSheetId="2">#REF!</definedName>
    <definedName name="KADR_OUR" localSheetId="1">#REF!</definedName>
    <definedName name="KADR_OUR">#REF!</definedName>
    <definedName name="KASSIR_OUR" localSheetId="2">#REF!</definedName>
    <definedName name="KASSIR_OUR" localSheetId="1">#REF!</definedName>
    <definedName name="KASSIR_OUR">#REF!</definedName>
    <definedName name="KASSIR_POST_OUR" localSheetId="2">#REF!</definedName>
    <definedName name="KASSIR_POST_OUR" localSheetId="1">#REF!</definedName>
    <definedName name="KASSIR_POST_OUR">#REF!</definedName>
    <definedName name="LAST_DOC_MODIFY" localSheetId="2">#REF!</definedName>
    <definedName name="LAST_DOC_MODIFY" localSheetId="1">#REF!</definedName>
    <definedName name="LAST_DOC_MODIFY">#REF!</definedName>
    <definedName name="link_row" localSheetId="2">#REF!</definedName>
    <definedName name="link_row" localSheetId="1">#REF!</definedName>
    <definedName name="link_row">#REF!</definedName>
    <definedName name="link_saved" localSheetId="2">#REF!</definedName>
    <definedName name="link_saved" localSheetId="1">#REF!</definedName>
    <definedName name="link_saved">#REF!</definedName>
    <definedName name="LONGNAME_OUR" localSheetId="2">#REF!</definedName>
    <definedName name="LONGNAME_OUR" localSheetId="1">#REF!</definedName>
    <definedName name="LONGNAME_OUR">#REF!</definedName>
    <definedName name="NASTR_PRN_DEP_NAME" localSheetId="2">#REF!</definedName>
    <definedName name="NASTR_PRN_DEP_NAME" localSheetId="1">#REF!</definedName>
    <definedName name="NASTR_PRN_DEP_NAME">#REF!</definedName>
    <definedName name="notNullCol" localSheetId="2">#REF!</definedName>
    <definedName name="notNullCol" localSheetId="1">#REF!</definedName>
    <definedName name="notNullCol">#REF!</definedName>
    <definedName name="OKATO" localSheetId="2">#REF!</definedName>
    <definedName name="OKATO" localSheetId="1">#REF!</definedName>
    <definedName name="OKATO">#REF!</definedName>
    <definedName name="OKATO2" localSheetId="2">#REF!</definedName>
    <definedName name="OKATO2" localSheetId="1">#REF!</definedName>
    <definedName name="OKATO2">#REF!</definedName>
    <definedName name="OKPO" localSheetId="2">#REF!</definedName>
    <definedName name="OKPO" localSheetId="1">#REF!</definedName>
    <definedName name="OKPO">#REF!</definedName>
    <definedName name="OKPO_OUR" localSheetId="2">#REF!</definedName>
    <definedName name="OKPO_OUR" localSheetId="1">#REF!</definedName>
    <definedName name="OKPO_OUR">#REF!</definedName>
    <definedName name="OKVED" localSheetId="2">#REF!</definedName>
    <definedName name="OKVED" localSheetId="1">#REF!</definedName>
    <definedName name="OKVED">#REF!</definedName>
    <definedName name="OKVED1" localSheetId="2">#REF!</definedName>
    <definedName name="OKVED1" localSheetId="1">#REF!</definedName>
    <definedName name="OKVED1">#REF!</definedName>
    <definedName name="orders" localSheetId="2">#REF!</definedName>
    <definedName name="orders" localSheetId="1">#REF!</definedName>
    <definedName name="orders">#REF!</definedName>
    <definedName name="ORGNAME_OUR" localSheetId="2">#REF!</definedName>
    <definedName name="ORGNAME_OUR" localSheetId="1">#REF!</definedName>
    <definedName name="ORGNAME_OUR">#REF!</definedName>
    <definedName name="OUR_ADR" localSheetId="2">#REF!</definedName>
    <definedName name="OUR_ADR" localSheetId="1">#REF!</definedName>
    <definedName name="OUR_ADR">#REF!</definedName>
    <definedName name="PERIOD_WORK" localSheetId="2">#REF!</definedName>
    <definedName name="PERIOD_WORK" localSheetId="1">#REF!</definedName>
    <definedName name="PERIOD_WORK">#REF!</definedName>
    <definedName name="PPP_CODE" localSheetId="2">#REF!</definedName>
    <definedName name="PPP_CODE" localSheetId="1">#REF!</definedName>
    <definedName name="PPP_CODE">#REF!</definedName>
    <definedName name="PPP_CODE1" localSheetId="2">#REF!</definedName>
    <definedName name="PPP_CODE1" localSheetId="1">#REF!</definedName>
    <definedName name="PPP_CODE1">#REF!</definedName>
    <definedName name="PPP_NAME" localSheetId="2">#REF!</definedName>
    <definedName name="PPP_NAME" localSheetId="1">#REF!</definedName>
    <definedName name="PPP_NAME">#REF!</definedName>
    <definedName name="print_null" localSheetId="2">#REF!</definedName>
    <definedName name="print_null" localSheetId="1">#REF!</definedName>
    <definedName name="print_null">#REF!</definedName>
    <definedName name="REGION" localSheetId="2">#REF!</definedName>
    <definedName name="REGION" localSheetId="1">#REF!</definedName>
    <definedName name="REGION">#REF!</definedName>
    <definedName name="REGION_OUR" localSheetId="2">#REF!</definedName>
    <definedName name="REGION_OUR" localSheetId="1">#REF!</definedName>
    <definedName name="REGION_OUR">#REF!</definedName>
    <definedName name="REM_DATE_TYPE" localSheetId="2">#REF!</definedName>
    <definedName name="REM_DATE_TYPE" localSheetId="1">#REF!</definedName>
    <definedName name="REM_DATE_TYPE">#REF!</definedName>
    <definedName name="REM_MONTH" localSheetId="2">#REF!</definedName>
    <definedName name="REM_MONTH" localSheetId="1">#REF!</definedName>
    <definedName name="REM_MONTH">#REF!</definedName>
    <definedName name="REM_SONO" localSheetId="2">#REF!</definedName>
    <definedName name="REM_SONO" localSheetId="1">#REF!</definedName>
    <definedName name="REM_SONO">#REF!</definedName>
    <definedName name="REM_YEAR" localSheetId="2">#REF!</definedName>
    <definedName name="REM_YEAR" localSheetId="1">#REF!</definedName>
    <definedName name="REM_YEAR">#REF!</definedName>
    <definedName name="REPLACE_ZERO" localSheetId="2">#REF!</definedName>
    <definedName name="REPLACE_ZERO" localSheetId="1">#REF!</definedName>
    <definedName name="REPLACE_ZERO">#REF!</definedName>
    <definedName name="SONO" localSheetId="2">#REF!</definedName>
    <definedName name="SONO" localSheetId="1">#REF!</definedName>
    <definedName name="SONO">#REF!</definedName>
    <definedName name="SONO_OUR" localSheetId="2">#REF!</definedName>
    <definedName name="SONO_OUR" localSheetId="1">#REF!</definedName>
    <definedName name="SONO_OUR">#REF!</definedName>
    <definedName name="SONO2" localSheetId="2">#REF!</definedName>
    <definedName name="SONO2" localSheetId="1">#REF!</definedName>
    <definedName name="SONO2">#REF!</definedName>
    <definedName name="Start1" localSheetId="2">#REF!</definedName>
    <definedName name="Start1" localSheetId="1">#REF!</definedName>
    <definedName name="Start1">#REF!</definedName>
    <definedName name="Start10" localSheetId="2">#REF!</definedName>
    <definedName name="Start10" localSheetId="1">#REF!</definedName>
    <definedName name="Start10">#REF!</definedName>
    <definedName name="Start2" localSheetId="2">#REF!</definedName>
    <definedName name="Start2" localSheetId="1">#REF!</definedName>
    <definedName name="Start2">#REF!</definedName>
    <definedName name="Start3" localSheetId="2">#REF!</definedName>
    <definedName name="Start3" localSheetId="1">#REF!</definedName>
    <definedName name="Start3">#REF!</definedName>
    <definedName name="Start4" localSheetId="2">#REF!</definedName>
    <definedName name="Start4" localSheetId="1">#REF!</definedName>
    <definedName name="Start4">#REF!</definedName>
    <definedName name="Start5" localSheetId="2">#REF!</definedName>
    <definedName name="Start5" localSheetId="1">#REF!</definedName>
    <definedName name="Start5">#REF!</definedName>
    <definedName name="Start6" localSheetId="2">#REF!</definedName>
    <definedName name="Start6" localSheetId="1">#REF!</definedName>
    <definedName name="Start6">#REF!</definedName>
    <definedName name="Start7" localSheetId="2">#REF!</definedName>
    <definedName name="Start7" localSheetId="1">#REF!</definedName>
    <definedName name="Start7">#REF!</definedName>
    <definedName name="Start8" localSheetId="2">#REF!</definedName>
    <definedName name="Start8" localSheetId="1">#REF!</definedName>
    <definedName name="Start8">#REF!</definedName>
    <definedName name="Start9" localSheetId="2">#REF!</definedName>
    <definedName name="Start9" localSheetId="1">#REF!</definedName>
    <definedName name="Start9">#REF!</definedName>
    <definedName name="StartData" localSheetId="2">#REF!</definedName>
    <definedName name="StartData" localSheetId="1">#REF!</definedName>
    <definedName name="StartData">#REF!</definedName>
    <definedName name="StartRow" localSheetId="2">#REF!</definedName>
    <definedName name="StartRow" localSheetId="1">#REF!</definedName>
    <definedName name="StartRow">#REF!</definedName>
    <definedName name="TOWN" localSheetId="2">#REF!</definedName>
    <definedName name="TOWN" localSheetId="1">#REF!</definedName>
    <definedName name="TOWN">#REF!</definedName>
    <definedName name="upd" localSheetId="2">#REF!</definedName>
    <definedName name="upd" localSheetId="1">#REF!</definedName>
    <definedName name="upd">#REF!</definedName>
    <definedName name="USER_PHONE" localSheetId="2">#REF!</definedName>
    <definedName name="USER_PHONE" localSheetId="1">#REF!</definedName>
    <definedName name="USER_PHONE">#REF!</definedName>
    <definedName name="USER_POST" localSheetId="2">#REF!</definedName>
    <definedName name="USER_POST" localSheetId="1">#REF!</definedName>
    <definedName name="USER_POST">#REF!</definedName>
    <definedName name="USER_SUBDIV">#REF!</definedName>
    <definedName name="VED" localSheetId="2">#REF!</definedName>
    <definedName name="VED" localSheetId="1">#REF!</definedName>
    <definedName name="VED">#REF!</definedName>
    <definedName name="VED_NAME" localSheetId="2">#REF!</definedName>
    <definedName name="VED_NAME" localSheetId="1">#REF!</definedName>
    <definedName name="VED_NAME">#REF!</definedName>
    <definedName name="_xlnm.Print_Titles" localSheetId="0">'Доходы'!$9:$9</definedName>
  </definedNames>
  <calcPr fullCalcOnLoad="1"/>
</workbook>
</file>

<file path=xl/sharedStrings.xml><?xml version="1.0" encoding="utf-8"?>
<sst xmlns="http://schemas.openxmlformats.org/spreadsheetml/2006/main" count="334" uniqueCount="326">
  <si>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</si>
  <si>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</si>
  <si>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</si>
  <si>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</si>
  <si>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</si>
  <si>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</si>
  <si>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</si>
  <si>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</si>
  <si>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</si>
  <si>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</si>
  <si>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</si>
  <si>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</si>
  <si>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</si>
  <si>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</si>
  <si>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000 1 0 102040 01 0000 110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</si>
  <si>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</si>
  <si>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</si>
  <si>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</si>
  <si>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</si>
  <si>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</si>
  <si>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</si>
  <si>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</si>
  <si>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</si>
  <si>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</si>
  <si>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 xml:space="preserve">ГОСУДАРСТВЕННАЯ ПОШЛИНА, СБОРЫ 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</si>
  <si>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</si>
  <si>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</si>
  <si>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</si>
  <si>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</si>
  <si>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</si>
  <si>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</si>
  <si>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</si>
  <si>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</si>
  <si>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</si>
  <si>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</si>
  <si>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</si>
  <si>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</si>
  <si>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</si>
  <si>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</si>
  <si>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</si>
  <si>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</si>
  <si>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</si>
  <si>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</si>
  <si>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</si>
  <si>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</si>
  <si>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</si>
  <si>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</si>
  <si>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</si>
  <si>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</si>
  <si>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</si>
  <si>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</si>
  <si>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</si>
  <si>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</si>
  <si>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</si>
  <si>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</si>
  <si>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</si>
  <si>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</si>
  <si>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</si>
  <si>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</si>
  <si>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</si>
  <si>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</si>
  <si>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</si>
  <si>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</si>
  <si>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</si>
  <si>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</si>
  <si>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</si>
  <si>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</si>
  <si>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</si>
  <si>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</si>
  <si>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</si>
  <si>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</si>
  <si>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</si>
  <si>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</si>
  <si>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</si>
  <si>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</si>
  <si>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</si>
  <si>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</si>
  <si>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</si>
  <si>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</si>
  <si>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</si>
  <si>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</si>
  <si>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</si>
  <si>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</si>
  <si>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</si>
  <si>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</si>
  <si>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</si>
  <si>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</si>
  <si>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</si>
  <si>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</si>
  <si>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</si>
  <si>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</si>
  <si>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</si>
  <si>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</si>
  <si>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</si>
  <si>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</si>
  <si>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</si>
  <si>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</si>
  <si>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</si>
  <si>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</si>
  <si>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</si>
  <si>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</si>
  <si>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</si>
  <si>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</si>
  <si>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</si>
  <si>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</si>
  <si>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</si>
  <si>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</si>
  <si>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</si>
  <si>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</si>
  <si>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</si>
  <si>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</si>
  <si>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</si>
  <si>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</si>
  <si>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</si>
  <si>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</si>
  <si>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</si>
  <si>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</si>
  <si>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</si>
  <si>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</si>
  <si>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</si>
  <si>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</si>
  <si>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</si>
  <si>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</si>
  <si>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Ивановской области по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</si>
  <si>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000 2 02 04000 00 0000 151</t>
  </si>
  <si>
    <t>Иные межбюджетные трансферты</t>
  </si>
  <si>
    <t>000 2 02 04014 00 0000 151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</si>
  <si>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</si>
  <si>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</si>
  <si>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</si>
  <si>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</si>
  <si>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</si>
  <si>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</si>
  <si>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</si>
  <si>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</si>
  <si>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Итоги исполнения бюджета Савинского муниципального района</t>
  </si>
  <si>
    <t>1. Доходы</t>
  </si>
  <si>
    <t>Уточненный план</t>
  </si>
  <si>
    <t>Исполнено</t>
  </si>
  <si>
    <t>% исполнения</t>
  </si>
  <si>
    <t>Приложение 1</t>
  </si>
  <si>
    <t>(в рублях)</t>
  </si>
  <si>
    <t>000 1 05 02020 02 0000 110</t>
  </si>
  <si>
    <t>000 1050400002 0000 110</t>
  </si>
  <si>
    <t>000 1 05 04020 02 0000 110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</si>
  <si>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</si>
  <si>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</si>
  <si>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</si>
  <si>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</si>
  <si>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</si>
  <si>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000 1060100000 0000 110</t>
  </si>
  <si>
    <t>000 1060103005 0000 110</t>
  </si>
  <si>
    <t>000 1 0600000 00 0000 000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</si>
  <si>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</si>
  <si>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</si>
  <si>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</si>
  <si>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</si>
  <si>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</si>
  <si>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</si>
  <si>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</si>
  <si>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</si>
  <si>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</si>
  <si>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</si>
  <si>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000 1 0900000 00 0000 000</t>
  </si>
  <si>
    <t>000 1 0901000 00 0000 110</t>
  </si>
  <si>
    <t>000 1 0901030 05 0000 110</t>
  </si>
  <si>
    <t>000 1 0904000 00 0000 110</t>
  </si>
  <si>
    <t>000 1 0904010 02 0000 110</t>
  </si>
  <si>
    <t>000 1 0904050 00 0000 110</t>
  </si>
  <si>
    <t>000 1 0904053 05 0000 110</t>
  </si>
  <si>
    <t>000 1 0907000 00 0000 110</t>
  </si>
  <si>
    <t>000 1 0907030 00 0000 110</t>
  </si>
  <si>
    <t>000 1 0907033 05 0000 110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</si>
  <si>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</si>
  <si>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</si>
  <si>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</si>
  <si>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000 1 16 25000 00 0000 140</t>
  </si>
  <si>
    <t>000 1 16 25060 01 0000 140</t>
  </si>
  <si>
    <t>000 1 16 03030 01 0000 140</t>
  </si>
  <si>
    <t>000 1 16 03000 00 0000 140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</si>
  <si>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</si>
  <si>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</si>
  <si>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 Наименование показателя</t>
  </si>
  <si>
    <t>х</t>
  </si>
  <si>
    <t>Результат исполнения бюджета (дефицит / профицит)</t>
  </si>
  <si>
    <t>2. Расходы бюджета</t>
  </si>
  <si>
    <t>Код расхода (раздел, подраздел)</t>
  </si>
  <si>
    <t>0100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</si>
  <si>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</si>
  <si>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</si>
  <si>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</si>
  <si>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</si>
  <si>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</si>
  <si>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0113</t>
  </si>
  <si>
    <t>0111</t>
  </si>
  <si>
    <t>НАЦИОНАЛЬНАЯ ЭКОНОМИКА</t>
  </si>
  <si>
    <t>0400</t>
  </si>
  <si>
    <t>Сельское хозяйство и рыболовство</t>
  </si>
  <si>
    <t>0405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</si>
  <si>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</si>
  <si>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</si>
  <si>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</si>
  <si>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</si>
  <si>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</si>
  <si>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</si>
  <si>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</si>
  <si>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</si>
  <si>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</si>
  <si>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</si>
  <si>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</si>
  <si>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</si>
  <si>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</si>
  <si>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</si>
  <si>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</si>
  <si>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0700</t>
  </si>
  <si>
    <t>0701</t>
  </si>
  <si>
    <t>0702</t>
  </si>
  <si>
    <t>0707</t>
  </si>
  <si>
    <t>0709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</si>
  <si>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</si>
  <si>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</si>
  <si>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</si>
  <si>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</si>
  <si>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</si>
  <si>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</si>
  <si>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</si>
  <si>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</si>
  <si>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</si>
  <si>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</si>
  <si>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</si>
  <si>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</si>
  <si>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</si>
  <si>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ОБЩЕГОСУДАРСТВЕННЫЕ ВОПРОСЫ</t>
  </si>
  <si>
    <t>Транспорт</t>
  </si>
  <si>
    <t>Всего расходов</t>
  </si>
  <si>
    <t>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</si>
  <si>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</si>
  <si>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</si>
  <si>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</si>
  <si>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3. Источники финансирования дефицита бюджета</t>
  </si>
  <si>
    <t>Наименование показателя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</si>
  <si>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</si>
  <si>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</si>
  <si>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</si>
  <si>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</si>
  <si>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</si>
  <si>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</si>
  <si>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</si>
  <si>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</si>
  <si>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</si>
  <si>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000 01050201 05 0000 510</t>
  </si>
  <si>
    <t>000 01050000 00 0000 000</t>
  </si>
  <si>
    <t>000 01050000 00 0000 500</t>
  </si>
  <si>
    <t>000 01050200 00 0000 500</t>
  </si>
  <si>
    <t>000 01050201 00 0000 510</t>
  </si>
  <si>
    <t>000 01050000 00 0000 600</t>
  </si>
  <si>
    <t>000 01050200 00 0000 600</t>
  </si>
  <si>
    <t>000 01050201 00 0000 610</t>
  </si>
  <si>
    <t>000 01050201 05 0000 610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</si>
  <si>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</si>
  <si>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</si>
  <si>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</si>
  <si>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</si>
  <si>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</si>
  <si>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</si>
  <si>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</si>
  <si>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</si>
  <si>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</si>
  <si>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</si>
  <si>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</si>
  <si>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</si>
  <si>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</si>
  <si>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000 1090600002 0000 110</t>
  </si>
  <si>
    <t>000 1090601002 0000 110</t>
  </si>
  <si>
    <t>Прочие налоги и сборы (по отмененным местным налогам и сборам субъектов Российской Федерации)</t>
  </si>
  <si>
    <t>Налог с продаж</t>
  </si>
  <si>
    <t>000 11701000000 0000 180</t>
  </si>
  <si>
    <t>*субсидии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</si>
  <si>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>*Субсидии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 в сфере культуры и искусства до средней заработной платы в Ивановской области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</si>
  <si>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прибывания</t>
  </si>
  <si>
    <t>*субсидии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</si>
  <si>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*субвенции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</si>
  <si>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общеобразовательную программу дошкольного образования</t>
  </si>
  <si>
    <t xml:space="preserve">* субвенции бюджетам муниципальных районов и городских округов на осуществление отдельных 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сибироязвенных скотомогильников 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</si>
  <si>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</si>
  <si>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000 2 02 03999 00 0000 151</t>
  </si>
  <si>
    <t>000 2 02 03999 05 0000 151</t>
  </si>
  <si>
    <t>Прочие субвенции</t>
  </si>
  <si>
    <t>Прочие субвенции муниципальных районов</t>
  </si>
  <si>
    <t>Невыясненные поступления</t>
  </si>
  <si>
    <t>000 1170105005 0000 180</t>
  </si>
  <si>
    <t>Невыясненные поступления, зачисляемые в бюджеты муниципальных районов</t>
  </si>
  <si>
    <t>0300</t>
  </si>
  <si>
    <t>0705</t>
  </si>
  <si>
    <t>Профессиональная подготовка, переподготовка и повышение квалификации</t>
  </si>
  <si>
    <t>000 1 05 03020 01 0000 110</t>
  </si>
  <si>
    <t>Единый сельскохозяйственный налог ( за налоговый периоды, истекшие до 1 января 2011 года)</t>
  </si>
  <si>
    <t>000 1 0907053 05 0000 110</t>
  </si>
  <si>
    <t>Прочие местные налоги и сборы, мобилизируемые на территориях муниципального района</t>
  </si>
  <si>
    <t>000 202 0406100 0000 151</t>
  </si>
  <si>
    <t>000 202 0406105 0000 151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</si>
  <si>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</si>
  <si>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 муниципальных районов на создание и развитие сети многофункциональных центров предоставления государственных и муниципальных услуг</t>
  </si>
  <si>
    <t>0309</t>
  </si>
  <si>
    <t>за 1 полугодие 2015 года</t>
  </si>
  <si>
    <t>000 1 05 03010 01 0000 110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</si>
  <si>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</si>
  <si>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</si>
  <si>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</si>
  <si>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</si>
  <si>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</si>
  <si>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</si>
  <si>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* субсидии бюджетам муницпальных районов,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</t>
  </si>
  <si>
    <t>*субсидия бюджетам муниципальных образований в целях предоставления субсидий гражданам на оплату первоначальноо взноса при получение ипотечного жилищного кредита или на погашение основной суммы долга и уплату процентов по ипотечному жилищному кредиту ( в том числе рефинансированному)</t>
  </si>
  <si>
    <t>* субсидии бюджетам муниципальных образований Ивановской области на разработку проектной документации для строительства газораспределительной сети для газификации населенных пунктов Воскресенское и Горячевского сельских поселений Савинского муниципального района</t>
  </si>
  <si>
    <t>000 202 0499900 0000 151</t>
  </si>
  <si>
    <t>000 202 0499905 0000 151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</si>
  <si>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</si>
  <si>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</si>
  <si>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000 1 16 25030 01 0000 140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</si>
  <si>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беологических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</si>
  <si>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</si>
  <si>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*субсидии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1-4 классов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</si>
  <si>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</si>
  <si>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</si>
  <si>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 xml:space="preserve">к решению Совета от 20.08.2015 № 19-р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</si>
</sst>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"/>
    <numFmt numFmtId="167" formatCode="0.0"/>
    <numFmt numFmtId="168" formatCode="0.0000"/>
    <numFmt numFmtId="169" formatCode="0.00000"/>
    <numFmt numFmtId="170" formatCode="0.000"/>
    <numFmt numFmtId="171" formatCode="0.000000"/>
    <numFmt numFmtId="172" formatCode="0.0000000"/>
    <numFmt numFmtId="173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8"/>
      <name val="Arial Cyr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56">
      <alignment/>
      <protection/>
    </xf>
    <xf numFmtId="0" fontId="0" fillId="0" borderId="0" xfId="0" applyAlignment="1">
      <alignment wrapText="1"/>
    </xf>
    <xf numFmtId="0" fontId="8" fillId="0" borderId="0" xfId="56" applyFont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10" fillId="0" borderId="10" xfId="56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0" fillId="0" borderId="10" xfId="56" applyFont="1" applyBorder="1" applyAlignment="1">
      <alignment horizontal="center" vertical="center"/>
      <protection/>
    </xf>
    <xf numFmtId="0" fontId="5" fillId="0" borderId="0" xfId="54" applyFill="1">
      <alignment/>
      <protection/>
    </xf>
    <xf numFmtId="0" fontId="5" fillId="0" borderId="0" xfId="54">
      <alignment/>
      <protection/>
    </xf>
    <xf numFmtId="0" fontId="5" fillId="0" borderId="11" xfId="54" applyBorder="1" applyAlignment="1">
      <alignment horizontal="left"/>
      <protection/>
    </xf>
    <xf numFmtId="49" fontId="5" fillId="0" borderId="11" xfId="54" applyNumberFormat="1" applyBorder="1">
      <alignment/>
      <protection/>
    </xf>
    <xf numFmtId="0" fontId="5" fillId="0" borderId="0" xfId="54" applyBorder="1">
      <alignment/>
      <protection/>
    </xf>
    <xf numFmtId="0" fontId="5" fillId="0" borderId="0" xfId="54" applyNumberFormat="1" applyFill="1">
      <alignment/>
      <protection/>
    </xf>
    <xf numFmtId="0" fontId="5" fillId="0" borderId="0" xfId="54" applyFont="1" applyFill="1">
      <alignment/>
      <protection/>
    </xf>
    <xf numFmtId="0" fontId="5" fillId="0" borderId="0" xfId="54" applyFill="1" applyAlignment="1">
      <alignment horizontal="left"/>
      <protection/>
    </xf>
    <xf numFmtId="49" fontId="5" fillId="0" borderId="0" xfId="54" applyNumberFormat="1" applyFill="1">
      <alignment/>
      <protection/>
    </xf>
    <xf numFmtId="0" fontId="52" fillId="0" borderId="0" xfId="0" applyFont="1" applyAlignment="1">
      <alignment wrapText="1"/>
    </xf>
    <xf numFmtId="0" fontId="5" fillId="0" borderId="0" xfId="54" applyNumberFormat="1" applyFill="1" applyBorder="1">
      <alignment/>
      <protection/>
    </xf>
    <xf numFmtId="0" fontId="5" fillId="0" borderId="11" xfId="54" applyFill="1" applyBorder="1" applyAlignment="1">
      <alignment/>
      <protection/>
    </xf>
    <xf numFmtId="49" fontId="5" fillId="0" borderId="11" xfId="54" applyNumberFormat="1" applyFill="1" applyBorder="1">
      <alignment/>
      <protection/>
    </xf>
    <xf numFmtId="49" fontId="4" fillId="0" borderId="0" xfId="54" applyNumberFormat="1" applyFont="1" applyFill="1" applyBorder="1" applyAlignment="1">
      <alignment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1" fillId="0" borderId="0" xfId="56" applyFont="1" applyAlignment="1">
      <alignment horizontal="right"/>
      <protection/>
    </xf>
    <xf numFmtId="0" fontId="3" fillId="0" borderId="0" xfId="54" applyFont="1" applyFill="1" applyBorder="1" applyAlignment="1">
      <alignment horizontal="center" wrapText="1"/>
      <protection/>
    </xf>
    <xf numFmtId="0" fontId="53" fillId="0" borderId="0" xfId="0" applyFont="1" applyAlignment="1">
      <alignment horizontal="center" wrapText="1"/>
    </xf>
    <xf numFmtId="0" fontId="8" fillId="0" borderId="0" xfId="56" applyFont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56" applyFont="1" applyAlignment="1">
      <alignment horizontal="right" wrapText="1"/>
      <protection/>
    </xf>
    <xf numFmtId="0" fontId="3" fillId="0" borderId="0" xfId="54" applyFont="1" applyBorder="1" applyAlignment="1">
      <alignment horizontal="center" wrapText="1"/>
      <protection/>
    </xf>
    <xf numFmtId="0" fontId="3" fillId="0" borderId="0" xfId="54" applyFont="1" applyFill="1" applyBorder="1" applyAlignment="1">
      <alignment horizontal="center" wrapText="1"/>
      <protection/>
    </xf>
    <xf numFmtId="0" fontId="53" fillId="0" borderId="0" xfId="0" applyFont="1" applyAlignment="1">
      <alignment horizontal="center" wrapText="1"/>
    </xf>
    <xf numFmtId="0" fontId="10" fillId="0" borderId="10" xfId="56" applyFont="1" applyBorder="1">
      <alignment/>
      <protection/>
    </xf>
    <xf numFmtId="4" fontId="10" fillId="0" borderId="10" xfId="56" applyNumberFormat="1" applyFont="1" applyBorder="1">
      <alignment/>
      <protection/>
    </xf>
    <xf numFmtId="167" fontId="10" fillId="0" borderId="10" xfId="56" applyNumberFormat="1" applyFont="1" applyBorder="1">
      <alignment/>
      <protection/>
    </xf>
    <xf numFmtId="164" fontId="10" fillId="0" borderId="10" xfId="56" applyNumberFormat="1" applyFont="1" applyBorder="1">
      <alignment/>
      <protection/>
    </xf>
    <xf numFmtId="4" fontId="11" fillId="0" borderId="10" xfId="56" applyNumberFormat="1" applyFont="1" applyBorder="1">
      <alignment/>
      <protection/>
    </xf>
    <xf numFmtId="167" fontId="11" fillId="0" borderId="10" xfId="56" applyNumberFormat="1" applyFont="1" applyBorder="1">
      <alignment/>
      <protection/>
    </xf>
    <xf numFmtId="4" fontId="10" fillId="0" borderId="10" xfId="0" applyNumberFormat="1" applyFont="1" applyFill="1" applyBorder="1" applyAlignment="1">
      <alignment horizontal="center" wrapText="1"/>
    </xf>
    <xf numFmtId="167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67" fontId="11" fillId="0" borderId="10" xfId="0" applyNumberFormat="1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center"/>
    </xf>
    <xf numFmtId="167" fontId="34" fillId="0" borderId="1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shrinkToFit="1"/>
    </xf>
    <xf numFmtId="4" fontId="34" fillId="0" borderId="10" xfId="0" applyNumberFormat="1" applyFont="1" applyBorder="1" applyAlignment="1">
      <alignment horizontal="center"/>
    </xf>
    <xf numFmtId="0" fontId="11" fillId="0" borderId="10" xfId="56" applyFont="1" applyBorder="1">
      <alignment/>
      <protection/>
    </xf>
    <xf numFmtId="49" fontId="34" fillId="0" borderId="10" xfId="0" applyNumberFormat="1" applyFont="1" applyFill="1" applyBorder="1" applyAlignment="1">
      <alignment horizontal="left" shrinkToFit="1"/>
    </xf>
    <xf numFmtId="4" fontId="34" fillId="0" borderId="10" xfId="56" applyNumberFormat="1" applyFont="1" applyBorder="1">
      <alignment/>
      <protection/>
    </xf>
    <xf numFmtId="167" fontId="34" fillId="0" borderId="10" xfId="56" applyNumberFormat="1" applyFont="1" applyBorder="1">
      <alignment/>
      <protection/>
    </xf>
    <xf numFmtId="164" fontId="11" fillId="0" borderId="10" xfId="56" applyNumberFormat="1" applyFont="1" applyBorder="1">
      <alignment/>
      <protection/>
    </xf>
    <xf numFmtId="4" fontId="34" fillId="0" borderId="10" xfId="56" applyNumberFormat="1" applyFont="1" applyBorder="1" applyAlignment="1">
      <alignment/>
      <protection/>
    </xf>
    <xf numFmtId="49" fontId="11" fillId="0" borderId="10" xfId="0" applyNumberFormat="1" applyFont="1" applyFill="1" applyBorder="1" applyAlignment="1">
      <alignment horizontal="left" shrinkToFit="1"/>
    </xf>
    <xf numFmtId="49" fontId="10" fillId="0" borderId="10" xfId="0" applyNumberFormat="1" applyFont="1" applyFill="1" applyBorder="1" applyAlignment="1">
      <alignment horizontal="left" shrinkToFit="1"/>
    </xf>
    <xf numFmtId="0" fontId="34" fillId="0" borderId="10" xfId="56" applyFont="1" applyBorder="1">
      <alignment/>
      <protection/>
    </xf>
    <xf numFmtId="49" fontId="34" fillId="0" borderId="10" xfId="0" applyNumberFormat="1" applyFont="1" applyFill="1" applyBorder="1" applyAlignment="1">
      <alignment shrinkToFit="1"/>
    </xf>
    <xf numFmtId="4" fontId="35" fillId="0" borderId="10" xfId="56" applyNumberFormat="1" applyFont="1" applyBorder="1">
      <alignment/>
      <protection/>
    </xf>
    <xf numFmtId="49" fontId="10" fillId="0" borderId="10" xfId="59" applyNumberFormat="1" applyFont="1" applyFill="1" applyBorder="1" applyAlignment="1">
      <alignment horizontal="left" shrinkToFit="1"/>
      <protection/>
    </xf>
    <xf numFmtId="49" fontId="11" fillId="0" borderId="10" xfId="59" applyNumberFormat="1" applyFont="1" applyFill="1" applyBorder="1" applyAlignment="1">
      <alignment horizontal="left" shrinkToFit="1"/>
      <protection/>
    </xf>
    <xf numFmtId="49" fontId="34" fillId="0" borderId="10" xfId="59" applyNumberFormat="1" applyFont="1" applyFill="1" applyBorder="1" applyAlignment="1">
      <alignment horizontal="left" shrinkToFit="1"/>
      <protection/>
    </xf>
    <xf numFmtId="49" fontId="11" fillId="0" borderId="10" xfId="61" applyNumberFormat="1" applyFont="1" applyFill="1" applyBorder="1" applyAlignment="1">
      <alignment horizontal="left" shrinkToFit="1"/>
      <protection/>
    </xf>
    <xf numFmtId="49" fontId="34" fillId="0" borderId="10" xfId="61" applyNumberFormat="1" applyFont="1" applyFill="1" applyBorder="1" applyAlignment="1">
      <alignment horizontal="left" shrinkToFit="1"/>
      <protection/>
    </xf>
    <xf numFmtId="0" fontId="10" fillId="0" borderId="10" xfId="0" applyFont="1" applyFill="1" applyBorder="1" applyAlignment="1">
      <alignment/>
    </xf>
    <xf numFmtId="4" fontId="10" fillId="0" borderId="10" xfId="56" applyNumberFormat="1" applyFont="1" applyBorder="1" applyAlignment="1">
      <alignment shrinkToFit="1"/>
      <protection/>
    </xf>
    <xf numFmtId="0" fontId="10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4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shrinkToFit="1"/>
    </xf>
    <xf numFmtId="4" fontId="34" fillId="33" borderId="10" xfId="56" applyNumberFormat="1" applyFont="1" applyFill="1" applyBorder="1">
      <alignment/>
      <protection/>
    </xf>
    <xf numFmtId="167" fontId="34" fillId="33" borderId="10" xfId="56" applyNumberFormat="1" applyFont="1" applyFill="1" applyBorder="1">
      <alignment/>
      <protection/>
    </xf>
    <xf numFmtId="49" fontId="11" fillId="0" borderId="10" xfId="0" applyNumberFormat="1" applyFont="1" applyFill="1" applyBorder="1" applyAlignment="1">
      <alignment shrinkToFit="1"/>
    </xf>
    <xf numFmtId="49" fontId="10" fillId="0" borderId="10" xfId="55" applyNumberFormat="1" applyFont="1" applyFill="1" applyBorder="1" applyAlignment="1">
      <alignment shrinkToFit="1"/>
      <protection/>
    </xf>
    <xf numFmtId="49" fontId="11" fillId="0" borderId="10" xfId="55" applyNumberFormat="1" applyFont="1" applyFill="1" applyBorder="1" applyAlignment="1">
      <alignment shrinkToFit="1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/>
      <protection/>
    </xf>
    <xf numFmtId="0" fontId="10" fillId="0" borderId="10" xfId="0" applyFont="1" applyBorder="1" applyAlignment="1">
      <alignment vertical="top" wrapText="1"/>
    </xf>
    <xf numFmtId="0" fontId="10" fillId="0" borderId="10" xfId="56" applyFont="1" applyBorder="1" applyAlignment="1">
      <alignment horizontal="justify" vertical="top" wrapText="1"/>
      <protection/>
    </xf>
    <xf numFmtId="0" fontId="11" fillId="0" borderId="10" xfId="56" applyFont="1" applyBorder="1" applyAlignment="1">
      <alignment horizontal="justify" vertical="top" wrapText="1"/>
      <protection/>
    </xf>
    <xf numFmtId="0" fontId="11" fillId="0" borderId="10" xfId="0" applyFont="1" applyFill="1" applyBorder="1" applyAlignment="1">
      <alignment horizontal="justify" vertical="top" wrapText="1"/>
    </xf>
    <xf numFmtId="0" fontId="56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34" fillId="0" borderId="10" xfId="56" applyFont="1" applyBorder="1" applyAlignment="1">
      <alignment horizontal="justify" vertical="top" wrapText="1"/>
      <protection/>
    </xf>
    <xf numFmtId="0" fontId="34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justify" vertical="top" wrapText="1"/>
    </xf>
    <xf numFmtId="0" fontId="33" fillId="33" borderId="10" xfId="0" applyFont="1" applyFill="1" applyBorder="1" applyAlignment="1">
      <alignment horizontal="justify" vertical="top" wrapText="1"/>
    </xf>
    <xf numFmtId="0" fontId="34" fillId="0" borderId="0" xfId="56" applyFont="1" applyAlignment="1">
      <alignment horizontal="right"/>
      <protection/>
    </xf>
    <xf numFmtId="0" fontId="10" fillId="0" borderId="13" xfId="54" applyFont="1" applyFill="1" applyBorder="1" applyAlignment="1">
      <alignment wrapText="1"/>
      <protection/>
    </xf>
    <xf numFmtId="49" fontId="10" fillId="0" borderId="13" xfId="54" applyNumberFormat="1" applyFont="1" applyFill="1" applyBorder="1" applyAlignment="1">
      <alignment horizontal="center" shrinkToFit="1"/>
      <protection/>
    </xf>
    <xf numFmtId="4" fontId="10" fillId="0" borderId="13" xfId="54" applyNumberFormat="1" applyFont="1" applyFill="1" applyBorder="1" applyAlignment="1">
      <alignment horizontal="right" shrinkToFit="1"/>
      <protection/>
    </xf>
    <xf numFmtId="167" fontId="10" fillId="0" borderId="10" xfId="54" applyNumberFormat="1" applyFont="1" applyBorder="1">
      <alignment/>
      <protection/>
    </xf>
    <xf numFmtId="0" fontId="11" fillId="0" borderId="13" xfId="54" applyFont="1" applyFill="1" applyBorder="1" applyAlignment="1">
      <alignment wrapText="1"/>
      <protection/>
    </xf>
    <xf numFmtId="49" fontId="11" fillId="0" borderId="13" xfId="54" applyNumberFormat="1" applyFont="1" applyFill="1" applyBorder="1" applyAlignment="1">
      <alignment horizontal="center" shrinkToFit="1"/>
      <protection/>
    </xf>
    <xf numFmtId="4" fontId="11" fillId="0" borderId="13" xfId="54" applyNumberFormat="1" applyFont="1" applyFill="1" applyBorder="1" applyAlignment="1">
      <alignment horizontal="right" shrinkToFit="1"/>
      <protection/>
    </xf>
    <xf numFmtId="167" fontId="11" fillId="0" borderId="10" xfId="54" applyNumberFormat="1" applyFont="1" applyBorder="1">
      <alignment/>
      <protection/>
    </xf>
    <xf numFmtId="0" fontId="10" fillId="0" borderId="10" xfId="54" applyFont="1" applyFill="1" applyBorder="1" applyAlignment="1">
      <alignment wrapText="1"/>
      <protection/>
    </xf>
    <xf numFmtId="49" fontId="10" fillId="0" borderId="10" xfId="54" applyNumberFormat="1" applyFont="1" applyFill="1" applyBorder="1" applyAlignment="1">
      <alignment horizontal="center" shrinkToFit="1"/>
      <protection/>
    </xf>
    <xf numFmtId="4" fontId="10" fillId="0" borderId="10" xfId="54" applyNumberFormat="1" applyFont="1" applyFill="1" applyBorder="1" applyAlignment="1">
      <alignment horizontal="right" shrinkToFit="1"/>
      <protection/>
    </xf>
    <xf numFmtId="0" fontId="11" fillId="0" borderId="11" xfId="54" applyFont="1" applyBorder="1" applyAlignment="1">
      <alignment horizontal="left" wrapText="1"/>
      <protection/>
    </xf>
    <xf numFmtId="49" fontId="11" fillId="0" borderId="0" xfId="54" applyNumberFormat="1" applyFont="1" applyBorder="1" applyAlignment="1">
      <alignment horizontal="center" wrapText="1"/>
      <protection/>
    </xf>
    <xf numFmtId="49" fontId="11" fillId="0" borderId="0" xfId="54" applyNumberFormat="1" applyFont="1" applyBorder="1" applyAlignment="1">
      <alignment horizontal="center"/>
      <protection/>
    </xf>
    <xf numFmtId="0" fontId="11" fillId="0" borderId="0" xfId="54" applyFont="1" applyBorder="1">
      <alignment/>
      <protection/>
    </xf>
    <xf numFmtId="0" fontId="10" fillId="0" borderId="14" xfId="54" applyFont="1" applyBorder="1" applyAlignment="1">
      <alignment horizontal="left" wrapText="1"/>
      <protection/>
    </xf>
    <xf numFmtId="49" fontId="11" fillId="0" borderId="15" xfId="54" applyNumberFormat="1" applyFont="1" applyBorder="1" applyAlignment="1">
      <alignment horizontal="center" wrapText="1"/>
      <protection/>
    </xf>
    <xf numFmtId="4" fontId="11" fillId="0" borderId="16" xfId="54" applyNumberFormat="1" applyFont="1" applyFill="1" applyBorder="1" applyAlignment="1">
      <alignment horizontal="right" shrinkToFit="1"/>
      <protection/>
    </xf>
    <xf numFmtId="0" fontId="11" fillId="0" borderId="17" xfId="54" applyFont="1" applyBorder="1">
      <alignment/>
      <protection/>
    </xf>
    <xf numFmtId="0" fontId="57" fillId="34" borderId="10" xfId="54" applyFont="1" applyFill="1" applyBorder="1" applyAlignment="1">
      <alignment vertical="top" wrapText="1"/>
      <protection/>
    </xf>
    <xf numFmtId="0" fontId="56" fillId="34" borderId="10" xfId="0" applyFont="1" applyFill="1" applyBorder="1" applyAlignment="1">
      <alignment vertical="top" wrapText="1"/>
    </xf>
    <xf numFmtId="49" fontId="10" fillId="0" borderId="10" xfId="54" applyNumberFormat="1" applyFont="1" applyFill="1" applyBorder="1" applyAlignment="1">
      <alignment horizontal="center"/>
      <protection/>
    </xf>
    <xf numFmtId="4" fontId="10" fillId="0" borderId="10" xfId="54" applyNumberFormat="1" applyFont="1" applyFill="1" applyBorder="1" applyAlignment="1">
      <alignment shrinkToFit="1"/>
      <protection/>
    </xf>
    <xf numFmtId="49" fontId="11" fillId="0" borderId="10" xfId="54" applyNumberFormat="1" applyFont="1" applyFill="1" applyBorder="1" applyAlignment="1">
      <alignment/>
      <protection/>
    </xf>
    <xf numFmtId="0" fontId="11" fillId="0" borderId="10" xfId="54" applyFont="1" applyFill="1" applyBorder="1" applyAlignment="1">
      <alignment wrapText="1"/>
      <protection/>
    </xf>
    <xf numFmtId="4" fontId="11" fillId="0" borderId="10" xfId="54" applyNumberFormat="1" applyFont="1" applyFill="1" applyBorder="1" applyAlignment="1">
      <alignment shrinkToFit="1"/>
      <protection/>
    </xf>
    <xf numFmtId="49" fontId="34" fillId="0" borderId="10" xfId="54" applyNumberFormat="1" applyFont="1" applyFill="1" applyBorder="1" applyAlignment="1">
      <alignment/>
      <protection/>
    </xf>
    <xf numFmtId="0" fontId="34" fillId="0" borderId="10" xfId="54" applyFont="1" applyFill="1" applyBorder="1" applyAlignment="1">
      <alignment wrapText="1"/>
      <protection/>
    </xf>
    <xf numFmtId="4" fontId="34" fillId="0" borderId="10" xfId="54" applyNumberFormat="1" applyFont="1" applyFill="1" applyBorder="1" applyAlignment="1">
      <alignment shrinkToFit="1"/>
      <protection/>
    </xf>
    <xf numFmtId="0" fontId="56" fillId="0" borderId="10" xfId="0" applyFont="1" applyBorder="1" applyAlignment="1">
      <alignment horizontal="left" shrinkToFit="1"/>
    </xf>
    <xf numFmtId="0" fontId="57" fillId="0" borderId="10" xfId="0" applyFont="1" applyBorder="1" applyAlignment="1">
      <alignment horizontal="left" shrinkToFit="1"/>
    </xf>
    <xf numFmtId="4" fontId="34" fillId="0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58" applyFont="1" applyFill="1" applyBorder="1" applyAlignment="1">
      <alignment horizontal="justify" vertical="top" wrapText="1"/>
      <protection/>
    </xf>
    <xf numFmtId="0" fontId="11" fillId="0" borderId="10" xfId="58" applyFont="1" applyFill="1" applyBorder="1" applyAlignment="1">
      <alignment horizontal="justify" vertical="top" wrapText="1"/>
      <protection/>
    </xf>
    <xf numFmtId="0" fontId="34" fillId="0" borderId="10" xfId="58" applyFont="1" applyFill="1" applyBorder="1" applyAlignment="1">
      <alignment horizontal="justify" vertical="top" wrapText="1"/>
      <protection/>
    </xf>
    <xf numFmtId="0" fontId="11" fillId="0" borderId="10" xfId="60" applyFont="1" applyFill="1" applyBorder="1" applyAlignment="1">
      <alignment horizontal="justify" vertical="top" wrapText="1"/>
      <protection/>
    </xf>
    <xf numFmtId="0" fontId="34" fillId="0" borderId="10" xfId="60" applyFont="1" applyFill="1" applyBorder="1" applyAlignment="1">
      <alignment horizontal="justify" vertical="top" wrapText="1"/>
      <protection/>
    </xf>
    <xf numFmtId="0" fontId="34" fillId="33" borderId="10" xfId="0" applyFont="1" applyFill="1" applyBorder="1" applyAlignment="1">
      <alignment horizontal="justify" vertical="top" wrapText="1"/>
    </xf>
    <xf numFmtId="0" fontId="32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justify" vertical="top" wrapText="1"/>
    </xf>
    <xf numFmtId="0" fontId="10" fillId="0" borderId="10" xfId="62" applyFont="1" applyFill="1" applyBorder="1" applyAlignment="1">
      <alignment horizontal="justify" vertical="top" wrapText="1"/>
      <protection/>
    </xf>
    <xf numFmtId="0" fontId="11" fillId="0" borderId="10" xfId="54" applyFont="1" applyFill="1" applyBorder="1" applyAlignment="1">
      <alignment horizontal="justify" vertical="top" wrapText="1"/>
      <protection/>
    </xf>
    <xf numFmtId="0" fontId="12" fillId="0" borderId="0" xfId="54" applyFont="1" applyAlignment="1">
      <alignment horizontal="right"/>
      <protection/>
    </xf>
    <xf numFmtId="49" fontId="34" fillId="0" borderId="11" xfId="54" applyNumberFormat="1" applyFont="1" applyFill="1" applyBorder="1" applyAlignment="1">
      <alignment horizontal="righ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3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3%20&#1075;.%20(&#1084;&#1077;&#1089;.)\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zoomScale="86" zoomScaleNormal="86" zoomScalePageLayoutView="0" workbookViewId="0" topLeftCell="A1">
      <pane xSplit="2" ySplit="10" topLeftCell="C1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9.140625" defaultRowHeight="15"/>
  <cols>
    <col min="1" max="1" width="28.00390625" style="1" customWidth="1"/>
    <col min="2" max="2" width="50.8515625" style="1" customWidth="1"/>
    <col min="3" max="3" width="16.00390625" style="1" customWidth="1"/>
    <col min="4" max="4" width="14.8515625" style="1" customWidth="1"/>
    <col min="5" max="5" width="7.421875" style="1" customWidth="1"/>
    <col min="6" max="16384" width="9.140625" style="1" customWidth="1"/>
  </cols>
  <sheetData>
    <row r="1" spans="4:5" ht="15.75">
      <c r="D1" s="31" t="s">
        <v>140</v>
      </c>
      <c r="E1" s="31"/>
    </row>
    <row r="2" spans="4:5" ht="15.75">
      <c r="D2" s="6"/>
      <c r="E2" s="23" t="s">
        <v>325</v>
      </c>
    </row>
    <row r="4" spans="1:5" ht="27" customHeight="1">
      <c r="A4" s="26" t="s">
        <v>135</v>
      </c>
      <c r="B4" s="27"/>
      <c r="C4" s="28"/>
      <c r="D4" s="28"/>
      <c r="E4" s="28"/>
    </row>
    <row r="5" spans="1:5" ht="27" customHeight="1">
      <c r="A5" s="26" t="s">
        <v>304</v>
      </c>
      <c r="B5" s="27"/>
      <c r="C5" s="28"/>
      <c r="D5" s="28"/>
      <c r="E5" s="28"/>
    </row>
    <row r="6" spans="1:5" ht="14.25" customHeight="1">
      <c r="A6" s="3"/>
      <c r="B6" s="4"/>
      <c r="C6" s="17"/>
      <c r="D6" s="17"/>
      <c r="E6" s="17"/>
    </row>
    <row r="7" spans="1:5" ht="18" customHeight="1">
      <c r="A7" s="29" t="s">
        <v>136</v>
      </c>
      <c r="B7" s="30"/>
      <c r="C7" s="30"/>
      <c r="D7" s="2"/>
      <c r="E7" s="2"/>
    </row>
    <row r="8" ht="18.75" customHeight="1">
      <c r="E8" s="93" t="s">
        <v>141</v>
      </c>
    </row>
    <row r="9" spans="1:5" ht="47.25">
      <c r="A9" s="5" t="s">
        <v>0</v>
      </c>
      <c r="B9" s="5" t="s">
        <v>1</v>
      </c>
      <c r="C9" s="5" t="s">
        <v>137</v>
      </c>
      <c r="D9" s="7" t="s">
        <v>138</v>
      </c>
      <c r="E9" s="5" t="s">
        <v>139</v>
      </c>
    </row>
    <row r="10" spans="1:5" ht="15.75">
      <c r="A10" s="78">
        <v>1</v>
      </c>
      <c r="B10" s="78">
        <v>2</v>
      </c>
      <c r="C10" s="79">
        <v>3</v>
      </c>
      <c r="D10" s="79">
        <v>4</v>
      </c>
      <c r="E10" s="79">
        <v>5</v>
      </c>
    </row>
    <row r="11" spans="1:5" ht="15.75">
      <c r="A11" s="35" t="s">
        <v>2</v>
      </c>
      <c r="B11" s="81" t="s">
        <v>3</v>
      </c>
      <c r="C11" s="36">
        <f>SUM(C12,C18,C24,C32,C35,C40,C53,C69,C63,C73,C81,C93)</f>
        <v>29872249</v>
      </c>
      <c r="D11" s="36">
        <f>SUM(D12,D18,D24,D32,D35,D40,D53,D69,D63,D73,D81,D93)</f>
        <v>13209558.290000001</v>
      </c>
      <c r="E11" s="37">
        <f>SUM(D11/C11)*100</f>
        <v>44.22016665032486</v>
      </c>
    </row>
    <row r="12" spans="1:5" ht="15.75">
      <c r="A12" s="35" t="s">
        <v>4</v>
      </c>
      <c r="B12" s="81" t="s">
        <v>5</v>
      </c>
      <c r="C12" s="36">
        <f>SUM(C13)</f>
        <v>14507300</v>
      </c>
      <c r="D12" s="36">
        <f>SUM(D13)</f>
        <v>5868696.61</v>
      </c>
      <c r="E12" s="38">
        <f>SUM(E13)</f>
        <v>40.453403527879075</v>
      </c>
    </row>
    <row r="13" spans="1:5" ht="17.25" customHeight="1">
      <c r="A13" s="50" t="s">
        <v>6</v>
      </c>
      <c r="B13" s="82" t="s">
        <v>7</v>
      </c>
      <c r="C13" s="39">
        <f>SUM(C14:C17)</f>
        <v>14507300</v>
      </c>
      <c r="D13" s="39">
        <f>SUM(D14:D17)</f>
        <v>5868696.61</v>
      </c>
      <c r="E13" s="40">
        <f>SUM(D13/C13)*100</f>
        <v>40.453403527879075</v>
      </c>
    </row>
    <row r="14" spans="1:5" ht="92.25" customHeight="1">
      <c r="A14" s="56" t="s">
        <v>8</v>
      </c>
      <c r="B14" s="83" t="s">
        <v>9</v>
      </c>
      <c r="C14" s="39">
        <v>14455000</v>
      </c>
      <c r="D14" s="39">
        <v>5830693.93</v>
      </c>
      <c r="E14" s="40">
        <f>SUM(D14/C14)*100</f>
        <v>40.33686565202352</v>
      </c>
    </row>
    <row r="15" spans="1:5" ht="141.75" customHeight="1">
      <c r="A15" s="56" t="s">
        <v>10</v>
      </c>
      <c r="B15" s="83" t="s">
        <v>11</v>
      </c>
      <c r="C15" s="39">
        <v>1500</v>
      </c>
      <c r="D15" s="39">
        <v>1053</v>
      </c>
      <c r="E15" s="40">
        <f aca="true" t="shared" si="0" ref="E15:E109">SUM(D15/C15)*100</f>
        <v>70.19999999999999</v>
      </c>
    </row>
    <row r="16" spans="1:5" ht="61.5" customHeight="1">
      <c r="A16" s="56" t="s">
        <v>12</v>
      </c>
      <c r="B16" s="83" t="s">
        <v>13</v>
      </c>
      <c r="C16" s="39">
        <v>15800</v>
      </c>
      <c r="D16" s="39">
        <v>2858.78</v>
      </c>
      <c r="E16" s="40">
        <f t="shared" si="0"/>
        <v>18.093544303797472</v>
      </c>
    </row>
    <row r="17" spans="1:5" ht="114" customHeight="1">
      <c r="A17" s="56" t="s">
        <v>14</v>
      </c>
      <c r="B17" s="83" t="s">
        <v>15</v>
      </c>
      <c r="C17" s="39">
        <v>35000</v>
      </c>
      <c r="D17" s="39">
        <v>34090.9</v>
      </c>
      <c r="E17" s="40">
        <f t="shared" si="0"/>
        <v>97.40257142857143</v>
      </c>
    </row>
    <row r="18" spans="1:5" ht="48" customHeight="1">
      <c r="A18" s="123" t="s">
        <v>261</v>
      </c>
      <c r="B18" s="84" t="s">
        <v>260</v>
      </c>
      <c r="C18" s="41">
        <f>SUM(C19)</f>
        <v>3442149</v>
      </c>
      <c r="D18" s="41">
        <f>SUM(D19)</f>
        <v>2071014.9200000002</v>
      </c>
      <c r="E18" s="42">
        <f>SUM(D18/C18)*100</f>
        <v>60.166335623472435</v>
      </c>
    </row>
    <row r="19" spans="1:5" ht="48" customHeight="1">
      <c r="A19" s="124" t="s">
        <v>263</v>
      </c>
      <c r="B19" s="85" t="s">
        <v>262</v>
      </c>
      <c r="C19" s="43">
        <f>SUM(C20:C23)</f>
        <v>3442149</v>
      </c>
      <c r="D19" s="43">
        <f>SUM(D20:D23)</f>
        <v>2071014.9200000002</v>
      </c>
      <c r="E19" s="44">
        <f>SUM(D19/C19)*100</f>
        <v>60.166335623472435</v>
      </c>
    </row>
    <row r="20" spans="1:5" ht="98.25" customHeight="1">
      <c r="A20" s="48" t="s">
        <v>265</v>
      </c>
      <c r="B20" s="86" t="s">
        <v>264</v>
      </c>
      <c r="C20" s="45">
        <v>1052669</v>
      </c>
      <c r="D20" s="46">
        <v>673546.86</v>
      </c>
      <c r="E20" s="47">
        <f>SUM(D20/C20)*100</f>
        <v>63.98467704473105</v>
      </c>
    </row>
    <row r="21" spans="1:5" ht="112.5" customHeight="1">
      <c r="A21" s="48" t="s">
        <v>267</v>
      </c>
      <c r="B21" s="86" t="s">
        <v>266</v>
      </c>
      <c r="C21" s="45">
        <v>39285</v>
      </c>
      <c r="D21" s="46">
        <v>18828.8</v>
      </c>
      <c r="E21" s="47">
        <f>SUM(D21/C21)*100</f>
        <v>47.92872597683594</v>
      </c>
    </row>
    <row r="22" spans="1:5" ht="97.5" customHeight="1">
      <c r="A22" s="48" t="s">
        <v>269</v>
      </c>
      <c r="B22" s="86" t="s">
        <v>268</v>
      </c>
      <c r="C22" s="49">
        <v>2305653</v>
      </c>
      <c r="D22" s="49">
        <v>1436306.31</v>
      </c>
      <c r="E22" s="47">
        <f>SUM(D22/C22)*100</f>
        <v>62.29499018282456</v>
      </c>
    </row>
    <row r="23" spans="1:5" ht="96" customHeight="1">
      <c r="A23" s="48" t="s">
        <v>271</v>
      </c>
      <c r="B23" s="86" t="s">
        <v>270</v>
      </c>
      <c r="C23" s="125">
        <v>44542</v>
      </c>
      <c r="D23" s="125">
        <v>-57667.05</v>
      </c>
      <c r="E23" s="47">
        <v>0</v>
      </c>
    </row>
    <row r="24" spans="1:5" ht="18" customHeight="1">
      <c r="A24" s="35" t="s">
        <v>16</v>
      </c>
      <c r="B24" s="81" t="s">
        <v>17</v>
      </c>
      <c r="C24" s="36">
        <f>SUM(C25,C28,C30)</f>
        <v>2832000</v>
      </c>
      <c r="D24" s="36">
        <f>SUM(D25,D28,D30)</f>
        <v>1638809.27</v>
      </c>
      <c r="E24" s="37">
        <f t="shared" si="0"/>
        <v>57.86755896892656</v>
      </c>
    </row>
    <row r="25" spans="1:5" ht="32.25" customHeight="1">
      <c r="A25" s="50" t="s">
        <v>18</v>
      </c>
      <c r="B25" s="82" t="s">
        <v>19</v>
      </c>
      <c r="C25" s="39">
        <f>SUM(C26:C27)</f>
        <v>2675000</v>
      </c>
      <c r="D25" s="39">
        <f>SUM(D26:D27)</f>
        <v>1564397.27</v>
      </c>
      <c r="E25" s="40">
        <f t="shared" si="0"/>
        <v>58.48214093457944</v>
      </c>
    </row>
    <row r="26" spans="1:5" ht="30" customHeight="1">
      <c r="A26" s="51" t="s">
        <v>20</v>
      </c>
      <c r="B26" s="88" t="s">
        <v>21</v>
      </c>
      <c r="C26" s="52">
        <v>2675000</v>
      </c>
      <c r="D26" s="52">
        <v>1564397.27</v>
      </c>
      <c r="E26" s="53">
        <f t="shared" si="0"/>
        <v>58.48214093457944</v>
      </c>
    </row>
    <row r="27" spans="1:5" ht="51" customHeight="1">
      <c r="A27" s="51" t="s">
        <v>142</v>
      </c>
      <c r="B27" s="88" t="s">
        <v>145</v>
      </c>
      <c r="C27" s="52">
        <v>0</v>
      </c>
      <c r="D27" s="52"/>
      <c r="E27" s="53">
        <v>0</v>
      </c>
    </row>
    <row r="28" spans="1:5" ht="20.25" customHeight="1">
      <c r="A28" s="50" t="s">
        <v>305</v>
      </c>
      <c r="B28" s="82" t="s">
        <v>22</v>
      </c>
      <c r="C28" s="39">
        <v>153000</v>
      </c>
      <c r="D28" s="54">
        <v>74412</v>
      </c>
      <c r="E28" s="40">
        <f t="shared" si="0"/>
        <v>48.63529411764706</v>
      </c>
    </row>
    <row r="29" spans="1:5" ht="47.25" customHeight="1">
      <c r="A29" s="51" t="s">
        <v>295</v>
      </c>
      <c r="B29" s="88" t="s">
        <v>296</v>
      </c>
      <c r="C29" s="52">
        <v>0</v>
      </c>
      <c r="D29" s="55"/>
      <c r="E29" s="53"/>
    </row>
    <row r="30" spans="1:5" ht="32.25" customHeight="1">
      <c r="A30" s="56" t="s">
        <v>143</v>
      </c>
      <c r="B30" s="83" t="s">
        <v>146</v>
      </c>
      <c r="C30" s="39">
        <f>SUM(C31)</f>
        <v>4000</v>
      </c>
      <c r="D30" s="54">
        <f>SUM(D31)</f>
        <v>0</v>
      </c>
      <c r="E30" s="53">
        <f t="shared" si="0"/>
        <v>0</v>
      </c>
    </row>
    <row r="31" spans="1:5" ht="63" customHeight="1">
      <c r="A31" s="51" t="s">
        <v>144</v>
      </c>
      <c r="B31" s="88" t="s">
        <v>259</v>
      </c>
      <c r="C31" s="52">
        <v>4000</v>
      </c>
      <c r="D31" s="52"/>
      <c r="E31" s="53">
        <f t="shared" si="0"/>
        <v>0</v>
      </c>
    </row>
    <row r="32" spans="1:5" ht="18" customHeight="1">
      <c r="A32" s="57" t="s">
        <v>152</v>
      </c>
      <c r="B32" s="126" t="s">
        <v>147</v>
      </c>
      <c r="C32" s="36">
        <f>SUM(C33)</f>
        <v>0</v>
      </c>
      <c r="D32" s="36">
        <f>SUM(D33)</f>
        <v>4.33</v>
      </c>
      <c r="E32" s="53">
        <v>0</v>
      </c>
    </row>
    <row r="33" spans="1:5" ht="20.25" customHeight="1">
      <c r="A33" s="56" t="s">
        <v>150</v>
      </c>
      <c r="B33" s="83" t="s">
        <v>148</v>
      </c>
      <c r="C33" s="39">
        <f>SUM(C34)</f>
        <v>0</v>
      </c>
      <c r="D33" s="39">
        <f>SUM(D34)</f>
        <v>4.33</v>
      </c>
      <c r="E33" s="53">
        <v>0</v>
      </c>
    </row>
    <row r="34" spans="1:5" ht="60.75" customHeight="1">
      <c r="A34" s="56" t="s">
        <v>151</v>
      </c>
      <c r="B34" s="83" t="s">
        <v>149</v>
      </c>
      <c r="C34" s="52">
        <v>0</v>
      </c>
      <c r="D34" s="52">
        <v>4.33</v>
      </c>
      <c r="E34" s="53">
        <v>0</v>
      </c>
    </row>
    <row r="35" spans="1:5" ht="15.75" customHeight="1">
      <c r="A35" s="35" t="s">
        <v>23</v>
      </c>
      <c r="B35" s="81" t="s">
        <v>24</v>
      </c>
      <c r="C35" s="36">
        <f>SUM(C36,C38)</f>
        <v>603000</v>
      </c>
      <c r="D35" s="36">
        <f>SUM(D36,D38)</f>
        <v>421552.29</v>
      </c>
      <c r="E35" s="40">
        <f t="shared" si="0"/>
        <v>69.90916915422886</v>
      </c>
    </row>
    <row r="36" spans="1:5" ht="45" customHeight="1">
      <c r="A36" s="50" t="s">
        <v>25</v>
      </c>
      <c r="B36" s="82" t="s">
        <v>26</v>
      </c>
      <c r="C36" s="39">
        <f>SUM(C37)</f>
        <v>600000</v>
      </c>
      <c r="D36" s="39">
        <f>SUM(D37)</f>
        <v>421552.29</v>
      </c>
      <c r="E36" s="40">
        <f t="shared" si="0"/>
        <v>70.258715</v>
      </c>
    </row>
    <row r="37" spans="1:5" ht="63.75" customHeight="1">
      <c r="A37" s="50" t="s">
        <v>27</v>
      </c>
      <c r="B37" s="83" t="s">
        <v>28</v>
      </c>
      <c r="C37" s="52">
        <v>600000</v>
      </c>
      <c r="D37" s="52">
        <v>421552.29</v>
      </c>
      <c r="E37" s="53">
        <f t="shared" si="0"/>
        <v>70.258715</v>
      </c>
    </row>
    <row r="38" spans="1:5" ht="48.75" customHeight="1">
      <c r="A38" s="50" t="s">
        <v>29</v>
      </c>
      <c r="B38" s="82" t="s">
        <v>30</v>
      </c>
      <c r="C38" s="39">
        <f>SUM(C39)</f>
        <v>3000</v>
      </c>
      <c r="D38" s="39">
        <f>SUM(D39)</f>
        <v>0</v>
      </c>
      <c r="E38" s="40">
        <f t="shared" si="0"/>
        <v>0</v>
      </c>
    </row>
    <row r="39" spans="1:5" ht="48" customHeight="1">
      <c r="A39" s="58" t="s">
        <v>31</v>
      </c>
      <c r="B39" s="87" t="s">
        <v>32</v>
      </c>
      <c r="C39" s="52">
        <v>3000</v>
      </c>
      <c r="D39" s="39">
        <v>0</v>
      </c>
      <c r="E39" s="53">
        <f t="shared" si="0"/>
        <v>0</v>
      </c>
    </row>
    <row r="40" spans="1:5" ht="49.5" customHeight="1">
      <c r="A40" s="57" t="s">
        <v>163</v>
      </c>
      <c r="B40" s="126" t="s">
        <v>153</v>
      </c>
      <c r="C40" s="36">
        <f>SUM(C41,C43,C49,C47)</f>
        <v>0</v>
      </c>
      <c r="D40" s="36">
        <f>SUM(D41,D43,D49,D47)</f>
        <v>3979.9100000000003</v>
      </c>
      <c r="E40" s="53">
        <v>0</v>
      </c>
    </row>
    <row r="41" spans="1:5" ht="31.5" customHeight="1">
      <c r="A41" s="56" t="s">
        <v>164</v>
      </c>
      <c r="B41" s="83" t="s">
        <v>154</v>
      </c>
      <c r="C41" s="39">
        <f>SUM(C42)</f>
        <v>0</v>
      </c>
      <c r="D41" s="39">
        <f>SUM(D42)</f>
        <v>0</v>
      </c>
      <c r="E41" s="53">
        <v>0</v>
      </c>
    </row>
    <row r="42" spans="1:5" ht="60.75" customHeight="1">
      <c r="A42" s="51" t="s">
        <v>165</v>
      </c>
      <c r="B42" s="88" t="s">
        <v>155</v>
      </c>
      <c r="C42" s="52">
        <v>0</v>
      </c>
      <c r="D42" s="52">
        <v>0</v>
      </c>
      <c r="E42" s="53">
        <v>0</v>
      </c>
    </row>
    <row r="43" spans="1:5" ht="19.5" customHeight="1">
      <c r="A43" s="56" t="s">
        <v>166</v>
      </c>
      <c r="B43" s="83" t="s">
        <v>156</v>
      </c>
      <c r="C43" s="39">
        <f>SUM(C44,C45)</f>
        <v>0</v>
      </c>
      <c r="D43" s="39">
        <f>SUM(D44,D45)</f>
        <v>3815.59</v>
      </c>
      <c r="E43" s="53">
        <v>0</v>
      </c>
    </row>
    <row r="44" spans="1:5" ht="19.5" customHeight="1">
      <c r="A44" s="56" t="s">
        <v>167</v>
      </c>
      <c r="B44" s="83" t="s">
        <v>157</v>
      </c>
      <c r="C44" s="52">
        <v>0</v>
      </c>
      <c r="D44" s="39">
        <v>0</v>
      </c>
      <c r="E44" s="53">
        <v>0</v>
      </c>
    </row>
    <row r="45" spans="1:5" ht="33" customHeight="1">
      <c r="A45" s="56" t="s">
        <v>168</v>
      </c>
      <c r="B45" s="83" t="s">
        <v>158</v>
      </c>
      <c r="C45" s="39">
        <f>SUM(C46)</f>
        <v>0</v>
      </c>
      <c r="D45" s="39">
        <f>SUM(D46)</f>
        <v>3815.59</v>
      </c>
      <c r="E45" s="53">
        <v>0</v>
      </c>
    </row>
    <row r="46" spans="1:5" ht="49.5" customHeight="1">
      <c r="A46" s="51" t="s">
        <v>169</v>
      </c>
      <c r="B46" s="88" t="s">
        <v>159</v>
      </c>
      <c r="C46" s="52">
        <v>0</v>
      </c>
      <c r="D46" s="52">
        <v>3815.59</v>
      </c>
      <c r="E46" s="53">
        <v>0</v>
      </c>
    </row>
    <row r="47" spans="1:5" ht="45.75" customHeight="1">
      <c r="A47" s="51" t="s">
        <v>272</v>
      </c>
      <c r="B47" s="88" t="s">
        <v>274</v>
      </c>
      <c r="C47" s="52">
        <f>SUM(C48)</f>
        <v>0</v>
      </c>
      <c r="D47" s="52">
        <f>SUM(D48)</f>
        <v>134.94</v>
      </c>
      <c r="E47" s="53">
        <v>0</v>
      </c>
    </row>
    <row r="48" spans="1:5" ht="18.75" customHeight="1">
      <c r="A48" s="51" t="s">
        <v>273</v>
      </c>
      <c r="B48" s="88" t="s">
        <v>275</v>
      </c>
      <c r="C48" s="52"/>
      <c r="D48" s="52">
        <v>134.94</v>
      </c>
      <c r="E48" s="53">
        <v>0</v>
      </c>
    </row>
    <row r="49" spans="1:5" ht="32.25" customHeight="1">
      <c r="A49" s="56" t="s">
        <v>170</v>
      </c>
      <c r="B49" s="83" t="s">
        <v>160</v>
      </c>
      <c r="C49" s="39">
        <f>SUM(C50:C52)</f>
        <v>0</v>
      </c>
      <c r="D49" s="39">
        <f>SUM(D50,D52)</f>
        <v>29.38</v>
      </c>
      <c r="E49" s="53">
        <v>0</v>
      </c>
    </row>
    <row r="50" spans="1:5" ht="66" customHeight="1">
      <c r="A50" s="56" t="s">
        <v>171</v>
      </c>
      <c r="B50" s="83" t="s">
        <v>161</v>
      </c>
      <c r="C50" s="39">
        <f>SUM(C51)</f>
        <v>0</v>
      </c>
      <c r="D50" s="39">
        <f>SUM(D51)</f>
        <v>20.63</v>
      </c>
      <c r="E50" s="53">
        <v>0</v>
      </c>
    </row>
    <row r="51" spans="1:5" ht="77.25" customHeight="1">
      <c r="A51" s="51" t="s">
        <v>172</v>
      </c>
      <c r="B51" s="88" t="s">
        <v>162</v>
      </c>
      <c r="C51" s="52">
        <v>0</v>
      </c>
      <c r="D51" s="52">
        <v>20.63</v>
      </c>
      <c r="E51" s="53">
        <v>0</v>
      </c>
    </row>
    <row r="52" spans="1:5" ht="48" customHeight="1">
      <c r="A52" s="51" t="s">
        <v>297</v>
      </c>
      <c r="B52" s="88" t="s">
        <v>298</v>
      </c>
      <c r="C52" s="52">
        <v>0</v>
      </c>
      <c r="D52" s="52">
        <v>8.75</v>
      </c>
      <c r="E52" s="53">
        <v>0</v>
      </c>
    </row>
    <row r="53" spans="1:5" ht="45.75" customHeight="1">
      <c r="A53" s="35" t="s">
        <v>33</v>
      </c>
      <c r="B53" s="81" t="s">
        <v>34</v>
      </c>
      <c r="C53" s="36">
        <f>SUM(C54,C60)</f>
        <v>1580000</v>
      </c>
      <c r="D53" s="36">
        <f>SUM(D54,D60)</f>
        <v>477307.83999999997</v>
      </c>
      <c r="E53" s="37">
        <f t="shared" si="0"/>
        <v>30.209356962025314</v>
      </c>
    </row>
    <row r="54" spans="1:5" ht="112.5" customHeight="1">
      <c r="A54" s="50" t="s">
        <v>35</v>
      </c>
      <c r="B54" s="83" t="s">
        <v>36</v>
      </c>
      <c r="C54" s="39">
        <f>SUM(C55,C58)</f>
        <v>1150000</v>
      </c>
      <c r="D54" s="39">
        <f>SUM(D55,D58)</f>
        <v>276071.56999999995</v>
      </c>
      <c r="E54" s="40">
        <f t="shared" si="0"/>
        <v>24.006223478260864</v>
      </c>
    </row>
    <row r="55" spans="1:5" ht="78" customHeight="1">
      <c r="A55" s="50" t="s">
        <v>37</v>
      </c>
      <c r="B55" s="83" t="s">
        <v>38</v>
      </c>
      <c r="C55" s="39">
        <f>SUM(C56,C57)</f>
        <v>910000</v>
      </c>
      <c r="D55" s="39">
        <f>SUM(D56,D57)</f>
        <v>169530.59999999998</v>
      </c>
      <c r="E55" s="40">
        <f t="shared" si="0"/>
        <v>18.62973626373626</v>
      </c>
    </row>
    <row r="56" spans="1:5" ht="109.5" customHeight="1">
      <c r="A56" s="58" t="s">
        <v>39</v>
      </c>
      <c r="B56" s="88" t="s">
        <v>307</v>
      </c>
      <c r="C56" s="52">
        <v>760000</v>
      </c>
      <c r="D56" s="52">
        <v>166254.11</v>
      </c>
      <c r="E56" s="53">
        <f t="shared" si="0"/>
        <v>21.875540789473682</v>
      </c>
    </row>
    <row r="57" spans="1:5" ht="107.25" customHeight="1">
      <c r="A57" s="58" t="s">
        <v>306</v>
      </c>
      <c r="B57" s="88" t="s">
        <v>308</v>
      </c>
      <c r="C57" s="52">
        <v>150000</v>
      </c>
      <c r="D57" s="52">
        <v>3276.49</v>
      </c>
      <c r="E57" s="53">
        <f t="shared" si="0"/>
        <v>2.1843266666666667</v>
      </c>
    </row>
    <row r="58" spans="1:5" ht="109.5" customHeight="1">
      <c r="A58" s="50" t="s">
        <v>40</v>
      </c>
      <c r="B58" s="83" t="s">
        <v>41</v>
      </c>
      <c r="C58" s="39">
        <f>SUM(C59)</f>
        <v>240000</v>
      </c>
      <c r="D58" s="39">
        <f>SUM(D59)</f>
        <v>106540.97</v>
      </c>
      <c r="E58" s="40">
        <f t="shared" si="0"/>
        <v>44.392070833333335</v>
      </c>
    </row>
    <row r="59" spans="1:5" ht="93" customHeight="1">
      <c r="A59" s="58" t="s">
        <v>42</v>
      </c>
      <c r="B59" s="88" t="s">
        <v>43</v>
      </c>
      <c r="C59" s="52">
        <v>240000</v>
      </c>
      <c r="D59" s="52">
        <v>106540.97</v>
      </c>
      <c r="E59" s="40">
        <f t="shared" si="0"/>
        <v>44.392070833333335</v>
      </c>
    </row>
    <row r="60" spans="1:5" ht="108.75" customHeight="1">
      <c r="A60" s="56" t="s">
        <v>44</v>
      </c>
      <c r="B60" s="83" t="s">
        <v>45</v>
      </c>
      <c r="C60" s="39">
        <f>SUM(C61)</f>
        <v>430000</v>
      </c>
      <c r="D60" s="39">
        <f>SUM(D61)</f>
        <v>201236.27</v>
      </c>
      <c r="E60" s="40">
        <f t="shared" si="0"/>
        <v>46.79913255813953</v>
      </c>
    </row>
    <row r="61" spans="1:5" ht="111.75" customHeight="1">
      <c r="A61" s="56" t="s">
        <v>46</v>
      </c>
      <c r="B61" s="83" t="s">
        <v>47</v>
      </c>
      <c r="C61" s="39">
        <f>SUM(C62)</f>
        <v>430000</v>
      </c>
      <c r="D61" s="39">
        <f>SUM(D62)</f>
        <v>201236.27</v>
      </c>
      <c r="E61" s="40">
        <f t="shared" si="0"/>
        <v>46.79913255813953</v>
      </c>
    </row>
    <row r="62" spans="1:5" ht="111.75" customHeight="1">
      <c r="A62" s="51" t="s">
        <v>48</v>
      </c>
      <c r="B62" s="88" t="s">
        <v>49</v>
      </c>
      <c r="C62" s="52">
        <v>430000</v>
      </c>
      <c r="D62" s="52">
        <v>201236.27</v>
      </c>
      <c r="E62" s="53">
        <f t="shared" si="0"/>
        <v>46.79913255813953</v>
      </c>
    </row>
    <row r="63" spans="1:5" ht="29.25" customHeight="1">
      <c r="A63" s="35" t="s">
        <v>50</v>
      </c>
      <c r="B63" s="81" t="s">
        <v>51</v>
      </c>
      <c r="C63" s="36">
        <f>SUM(C64)</f>
        <v>306800</v>
      </c>
      <c r="D63" s="36">
        <f>SUM(D64)</f>
        <v>81818.25</v>
      </c>
      <c r="E63" s="40">
        <f t="shared" si="0"/>
        <v>26.66826923076923</v>
      </c>
    </row>
    <row r="64" spans="1:5" ht="32.25" customHeight="1">
      <c r="A64" s="50" t="s">
        <v>52</v>
      </c>
      <c r="B64" s="82" t="s">
        <v>53</v>
      </c>
      <c r="C64" s="39">
        <f>SUM(C65:C68)</f>
        <v>306800</v>
      </c>
      <c r="D64" s="39">
        <f>SUM(D65:D68)</f>
        <v>81818.25</v>
      </c>
      <c r="E64" s="40">
        <f t="shared" si="0"/>
        <v>26.66826923076923</v>
      </c>
    </row>
    <row r="65" spans="1:5" ht="36" customHeight="1">
      <c r="A65" s="59" t="s">
        <v>54</v>
      </c>
      <c r="B65" s="88" t="s">
        <v>55</v>
      </c>
      <c r="C65" s="52">
        <v>55700</v>
      </c>
      <c r="D65" s="52">
        <v>13816.18</v>
      </c>
      <c r="E65" s="40">
        <f t="shared" si="0"/>
        <v>24.80463195691203</v>
      </c>
    </row>
    <row r="66" spans="1:5" ht="33.75" customHeight="1">
      <c r="A66" s="59" t="s">
        <v>56</v>
      </c>
      <c r="B66" s="88" t="s">
        <v>57</v>
      </c>
      <c r="C66" s="52">
        <v>1100</v>
      </c>
      <c r="D66" s="52">
        <v>206.67</v>
      </c>
      <c r="E66" s="40">
        <f t="shared" si="0"/>
        <v>18.78818181818182</v>
      </c>
    </row>
    <row r="67" spans="1:5" ht="30" customHeight="1">
      <c r="A67" s="59" t="s">
        <v>58</v>
      </c>
      <c r="B67" s="88" t="s">
        <v>59</v>
      </c>
      <c r="C67" s="52">
        <v>5900</v>
      </c>
      <c r="D67" s="52">
        <v>212.59</v>
      </c>
      <c r="E67" s="40">
        <f t="shared" si="0"/>
        <v>3.603220338983051</v>
      </c>
    </row>
    <row r="68" spans="1:5" ht="34.5" customHeight="1">
      <c r="A68" s="59" t="s">
        <v>60</v>
      </c>
      <c r="B68" s="88" t="s">
        <v>61</v>
      </c>
      <c r="C68" s="52">
        <v>244100</v>
      </c>
      <c r="D68" s="52">
        <v>67582.81</v>
      </c>
      <c r="E68" s="40">
        <f t="shared" si="0"/>
        <v>27.68652601392872</v>
      </c>
    </row>
    <row r="69" spans="1:5" ht="30.75" customHeight="1">
      <c r="A69" s="57" t="s">
        <v>62</v>
      </c>
      <c r="B69" s="126" t="s">
        <v>63</v>
      </c>
      <c r="C69" s="36">
        <f aca="true" t="shared" si="1" ref="C69:D71">SUM(C70)</f>
        <v>5193000</v>
      </c>
      <c r="D69" s="36">
        <f t="shared" si="1"/>
        <v>2451901.42</v>
      </c>
      <c r="E69" s="40">
        <f t="shared" si="0"/>
        <v>47.21550972462931</v>
      </c>
    </row>
    <row r="70" spans="1:5" ht="15.75" customHeight="1">
      <c r="A70" s="56" t="s">
        <v>64</v>
      </c>
      <c r="B70" s="83" t="s">
        <v>65</v>
      </c>
      <c r="C70" s="39">
        <f t="shared" si="1"/>
        <v>5193000</v>
      </c>
      <c r="D70" s="39">
        <f t="shared" si="1"/>
        <v>2451901.42</v>
      </c>
      <c r="E70" s="40">
        <f t="shared" si="0"/>
        <v>47.21550972462931</v>
      </c>
    </row>
    <row r="71" spans="1:5" ht="18.75" customHeight="1">
      <c r="A71" s="56" t="s">
        <v>66</v>
      </c>
      <c r="B71" s="83" t="s">
        <v>67</v>
      </c>
      <c r="C71" s="39">
        <f t="shared" si="1"/>
        <v>5193000</v>
      </c>
      <c r="D71" s="39">
        <f t="shared" si="1"/>
        <v>2451901.42</v>
      </c>
      <c r="E71" s="40">
        <f t="shared" si="0"/>
        <v>47.21550972462931</v>
      </c>
    </row>
    <row r="72" spans="1:5" ht="45" customHeight="1">
      <c r="A72" s="51" t="s">
        <v>68</v>
      </c>
      <c r="B72" s="88" t="s">
        <v>69</v>
      </c>
      <c r="C72" s="52">
        <v>5193000</v>
      </c>
      <c r="D72" s="39">
        <v>2451901.42</v>
      </c>
      <c r="E72" s="40">
        <f t="shared" si="0"/>
        <v>47.21550972462931</v>
      </c>
    </row>
    <row r="73" spans="1:5" ht="35.25" customHeight="1">
      <c r="A73" s="35" t="s">
        <v>70</v>
      </c>
      <c r="B73" s="81" t="s">
        <v>71</v>
      </c>
      <c r="C73" s="36">
        <f>SUM(C74,C77)</f>
        <v>1270000</v>
      </c>
      <c r="D73" s="36">
        <f>SUM(D74,D77)</f>
        <v>134355.4</v>
      </c>
      <c r="E73" s="40">
        <f t="shared" si="0"/>
        <v>10.579165354330708</v>
      </c>
    </row>
    <row r="74" spans="1:5" ht="98.25" customHeight="1">
      <c r="A74" s="50" t="s">
        <v>72</v>
      </c>
      <c r="B74" s="83" t="s">
        <v>73</v>
      </c>
      <c r="C74" s="39">
        <f>SUM(C75)</f>
        <v>1150000</v>
      </c>
      <c r="D74" s="39">
        <f>SUM(D75)</f>
        <v>34650</v>
      </c>
      <c r="E74" s="40">
        <f t="shared" si="0"/>
        <v>3.0130434782608693</v>
      </c>
    </row>
    <row r="75" spans="1:5" ht="125.25" customHeight="1">
      <c r="A75" s="50" t="s">
        <v>74</v>
      </c>
      <c r="B75" s="83" t="s">
        <v>75</v>
      </c>
      <c r="C75" s="39">
        <f>SUM(C76)</f>
        <v>1150000</v>
      </c>
      <c r="D75" s="39">
        <f>SUM(D76)</f>
        <v>34650</v>
      </c>
      <c r="E75" s="40">
        <f t="shared" si="0"/>
        <v>3.0130434782608693</v>
      </c>
    </row>
    <row r="76" spans="1:5" ht="126" customHeight="1">
      <c r="A76" s="58" t="s">
        <v>76</v>
      </c>
      <c r="B76" s="88" t="s">
        <v>77</v>
      </c>
      <c r="C76" s="52">
        <v>1150000</v>
      </c>
      <c r="D76" s="39">
        <v>34650</v>
      </c>
      <c r="E76" s="40">
        <f t="shared" si="0"/>
        <v>3.0130434782608693</v>
      </c>
    </row>
    <row r="77" spans="1:5" ht="78.75" customHeight="1">
      <c r="A77" s="50" t="s">
        <v>78</v>
      </c>
      <c r="B77" s="83" t="s">
        <v>79</v>
      </c>
      <c r="C77" s="39">
        <f>SUM(C78)</f>
        <v>120000</v>
      </c>
      <c r="D77" s="39">
        <f>SUM(D78)</f>
        <v>99705.4</v>
      </c>
      <c r="E77" s="40">
        <f t="shared" si="0"/>
        <v>83.08783333333332</v>
      </c>
    </row>
    <row r="78" spans="1:5" ht="49.5" customHeight="1">
      <c r="A78" s="50" t="s">
        <v>80</v>
      </c>
      <c r="B78" s="83" t="s">
        <v>81</v>
      </c>
      <c r="C78" s="39">
        <f>SUM(C79,C80)</f>
        <v>120000</v>
      </c>
      <c r="D78" s="39">
        <f>SUM(D79,D80)</f>
        <v>99705.4</v>
      </c>
      <c r="E78" s="40">
        <f t="shared" si="0"/>
        <v>83.08783333333332</v>
      </c>
    </row>
    <row r="79" spans="1:5" ht="64.5" customHeight="1">
      <c r="A79" s="58" t="s">
        <v>82</v>
      </c>
      <c r="B79" s="88" t="s">
        <v>310</v>
      </c>
      <c r="C79" s="52">
        <v>100000</v>
      </c>
      <c r="D79" s="52">
        <v>77703.62</v>
      </c>
      <c r="E79" s="53">
        <f t="shared" si="0"/>
        <v>77.70362</v>
      </c>
    </row>
    <row r="80" spans="1:5" ht="66.75" customHeight="1">
      <c r="A80" s="58" t="s">
        <v>309</v>
      </c>
      <c r="B80" s="88" t="s">
        <v>311</v>
      </c>
      <c r="C80" s="52">
        <v>20000</v>
      </c>
      <c r="D80" s="52">
        <v>22001.78</v>
      </c>
      <c r="E80" s="53">
        <f t="shared" si="0"/>
        <v>110.00889999999998</v>
      </c>
    </row>
    <row r="81" spans="1:5" ht="30" customHeight="1">
      <c r="A81" s="35" t="s">
        <v>83</v>
      </c>
      <c r="B81" s="81" t="s">
        <v>84</v>
      </c>
      <c r="C81" s="36">
        <f>SUM(C82,C84,C89,C90,C91,C86)</f>
        <v>132000</v>
      </c>
      <c r="D81" s="36">
        <f>SUM(D82,D84,D89,D90,D91,D86)</f>
        <v>47118.05</v>
      </c>
      <c r="E81" s="40">
        <f t="shared" si="0"/>
        <v>35.695492424242424</v>
      </c>
    </row>
    <row r="82" spans="1:5" ht="29.25" customHeight="1">
      <c r="A82" s="56" t="s">
        <v>179</v>
      </c>
      <c r="B82" s="83" t="s">
        <v>173</v>
      </c>
      <c r="C82" s="39">
        <f>SUM(C83)</f>
        <v>0</v>
      </c>
      <c r="D82" s="39">
        <f>SUM(D83)</f>
        <v>150</v>
      </c>
      <c r="E82" s="40">
        <v>0</v>
      </c>
    </row>
    <row r="83" spans="1:5" ht="77.25" customHeight="1">
      <c r="A83" s="51" t="s">
        <v>178</v>
      </c>
      <c r="B83" s="88" t="s">
        <v>174</v>
      </c>
      <c r="C83" s="60">
        <v>0</v>
      </c>
      <c r="D83" s="52">
        <v>150</v>
      </c>
      <c r="E83" s="40">
        <v>0</v>
      </c>
    </row>
    <row r="84" spans="1:5" ht="63" customHeight="1">
      <c r="A84" s="50" t="s">
        <v>85</v>
      </c>
      <c r="B84" s="82" t="s">
        <v>86</v>
      </c>
      <c r="C84" s="39">
        <f>SUM(C85)</f>
        <v>5000</v>
      </c>
      <c r="D84" s="39">
        <f>SUM(D85)</f>
        <v>20015.4</v>
      </c>
      <c r="E84" s="40">
        <f t="shared" si="0"/>
        <v>400.30800000000005</v>
      </c>
    </row>
    <row r="85" spans="1:5" ht="76.5" customHeight="1">
      <c r="A85" s="58" t="s">
        <v>87</v>
      </c>
      <c r="B85" s="87" t="s">
        <v>88</v>
      </c>
      <c r="C85" s="52">
        <v>5000</v>
      </c>
      <c r="D85" s="39">
        <v>20015.4</v>
      </c>
      <c r="E85" s="40">
        <f t="shared" si="0"/>
        <v>400.30800000000005</v>
      </c>
    </row>
    <row r="86" spans="1:5" ht="140.25" customHeight="1">
      <c r="A86" s="58" t="s">
        <v>176</v>
      </c>
      <c r="B86" s="87" t="s">
        <v>320</v>
      </c>
      <c r="C86" s="52">
        <f>SUM(C87:C88)</f>
        <v>15000</v>
      </c>
      <c r="D86" s="52">
        <f>SUM(D87:D88)</f>
        <v>8234.2</v>
      </c>
      <c r="E86" s="40">
        <f t="shared" si="0"/>
        <v>54.894666666666666</v>
      </c>
    </row>
    <row r="87" spans="1:5" ht="49.5" customHeight="1">
      <c r="A87" s="58" t="s">
        <v>319</v>
      </c>
      <c r="B87" s="87" t="s">
        <v>321</v>
      </c>
      <c r="C87" s="52">
        <v>0</v>
      </c>
      <c r="D87" s="39">
        <v>7500</v>
      </c>
      <c r="E87" s="40">
        <v>0</v>
      </c>
    </row>
    <row r="88" spans="1:5" ht="30" customHeight="1">
      <c r="A88" s="51" t="s">
        <v>177</v>
      </c>
      <c r="B88" s="88" t="s">
        <v>175</v>
      </c>
      <c r="C88" s="52">
        <v>15000</v>
      </c>
      <c r="D88" s="52">
        <v>734.2</v>
      </c>
      <c r="E88" s="40">
        <f t="shared" si="0"/>
        <v>4.894666666666668</v>
      </c>
    </row>
    <row r="89" spans="1:5" ht="77.25" customHeight="1">
      <c r="A89" s="56" t="s">
        <v>89</v>
      </c>
      <c r="B89" s="83" t="s">
        <v>90</v>
      </c>
      <c r="C89" s="39">
        <v>45000</v>
      </c>
      <c r="D89" s="39">
        <v>0</v>
      </c>
      <c r="E89" s="40">
        <f t="shared" si="0"/>
        <v>0</v>
      </c>
    </row>
    <row r="90" spans="1:5" ht="97.5" customHeight="1">
      <c r="A90" s="56" t="s">
        <v>181</v>
      </c>
      <c r="B90" s="83" t="s">
        <v>180</v>
      </c>
      <c r="C90" s="39">
        <v>2000</v>
      </c>
      <c r="D90" s="39">
        <v>1000</v>
      </c>
      <c r="E90" s="40">
        <f t="shared" si="0"/>
        <v>50</v>
      </c>
    </row>
    <row r="91" spans="1:5" ht="32.25" customHeight="1">
      <c r="A91" s="50" t="s">
        <v>91</v>
      </c>
      <c r="B91" s="82" t="s">
        <v>92</v>
      </c>
      <c r="C91" s="39">
        <f>SUM(C92)</f>
        <v>65000</v>
      </c>
      <c r="D91" s="39">
        <f>SUM(D92)</f>
        <v>17718.45</v>
      </c>
      <c r="E91" s="40">
        <f t="shared" si="0"/>
        <v>27.25915384615385</v>
      </c>
    </row>
    <row r="92" spans="1:5" ht="63.75" customHeight="1">
      <c r="A92" s="58" t="s">
        <v>93</v>
      </c>
      <c r="B92" s="87" t="s">
        <v>94</v>
      </c>
      <c r="C92" s="52">
        <v>65000</v>
      </c>
      <c r="D92" s="52">
        <v>17718.45</v>
      </c>
      <c r="E92" s="53">
        <f t="shared" si="0"/>
        <v>27.25915384615385</v>
      </c>
    </row>
    <row r="93" spans="1:5" ht="18.75" customHeight="1">
      <c r="A93" s="61" t="s">
        <v>95</v>
      </c>
      <c r="B93" s="127" t="s">
        <v>96</v>
      </c>
      <c r="C93" s="36">
        <f>SUM(C96)</f>
        <v>6000</v>
      </c>
      <c r="D93" s="36">
        <f>SUM(D96,D94)</f>
        <v>13000</v>
      </c>
      <c r="E93" s="53">
        <f t="shared" si="0"/>
        <v>216.66666666666666</v>
      </c>
    </row>
    <row r="94" spans="1:5" ht="18.75" customHeight="1">
      <c r="A94" s="62" t="s">
        <v>276</v>
      </c>
      <c r="B94" s="128" t="s">
        <v>289</v>
      </c>
      <c r="C94" s="39">
        <f>SUM(C95)</f>
        <v>0</v>
      </c>
      <c r="D94" s="39">
        <f>SUM(D95)</f>
        <v>0</v>
      </c>
      <c r="E94" s="53">
        <v>0</v>
      </c>
    </row>
    <row r="95" spans="1:5" ht="34.5" customHeight="1">
      <c r="A95" s="63" t="s">
        <v>290</v>
      </c>
      <c r="B95" s="129" t="s">
        <v>291</v>
      </c>
      <c r="C95" s="36">
        <v>0</v>
      </c>
      <c r="D95" s="39">
        <v>0</v>
      </c>
      <c r="E95" s="53">
        <v>0</v>
      </c>
    </row>
    <row r="96" spans="1:5" ht="18.75" customHeight="1">
      <c r="A96" s="64" t="s">
        <v>97</v>
      </c>
      <c r="B96" s="130" t="s">
        <v>98</v>
      </c>
      <c r="C96" s="39">
        <f>SUM(C97)</f>
        <v>6000</v>
      </c>
      <c r="D96" s="39">
        <f>SUM(D97)</f>
        <v>13000</v>
      </c>
      <c r="E96" s="53">
        <f t="shared" si="0"/>
        <v>216.66666666666666</v>
      </c>
    </row>
    <row r="97" spans="1:5" ht="31.5" customHeight="1">
      <c r="A97" s="65" t="s">
        <v>99</v>
      </c>
      <c r="B97" s="131" t="s">
        <v>100</v>
      </c>
      <c r="C97" s="52">
        <v>6000</v>
      </c>
      <c r="D97" s="52">
        <v>13000</v>
      </c>
      <c r="E97" s="53">
        <f t="shared" si="0"/>
        <v>216.66666666666666</v>
      </c>
    </row>
    <row r="98" spans="1:5" ht="15.75">
      <c r="A98" s="66" t="s">
        <v>101</v>
      </c>
      <c r="B98" s="89" t="s">
        <v>102</v>
      </c>
      <c r="C98" s="67">
        <f>SUM(C99,C132)</f>
        <v>124832052.3</v>
      </c>
      <c r="D98" s="67">
        <f>SUM(D99,D132)</f>
        <v>67282401.3</v>
      </c>
      <c r="E98" s="37">
        <f t="shared" si="0"/>
        <v>53.89833785501258</v>
      </c>
    </row>
    <row r="99" spans="1:5" ht="30.75" customHeight="1">
      <c r="A99" s="68" t="s">
        <v>103</v>
      </c>
      <c r="B99" s="89" t="s">
        <v>104</v>
      </c>
      <c r="C99" s="36">
        <f>SUM(C100,C103,C113,C125)</f>
        <v>125836602.94</v>
      </c>
      <c r="D99" s="36">
        <f>SUM(D100,D103,D113,D125)</f>
        <v>68286951.94</v>
      </c>
      <c r="E99" s="37">
        <f t="shared" si="0"/>
        <v>54.26636633902127</v>
      </c>
    </row>
    <row r="100" spans="1:5" ht="34.5" customHeight="1">
      <c r="A100" s="69" t="s">
        <v>105</v>
      </c>
      <c r="B100" s="90" t="s">
        <v>106</v>
      </c>
      <c r="C100" s="39">
        <f>SUM(C101)</f>
        <v>53845600</v>
      </c>
      <c r="D100" s="39">
        <f>SUM(D101)</f>
        <v>26922798</v>
      </c>
      <c r="E100" s="40">
        <f t="shared" si="0"/>
        <v>49.999996285676076</v>
      </c>
    </row>
    <row r="101" spans="1:5" ht="32.25" customHeight="1">
      <c r="A101" s="70" t="s">
        <v>107</v>
      </c>
      <c r="B101" s="90" t="s">
        <v>108</v>
      </c>
      <c r="C101" s="39">
        <f>SUM(C102)</f>
        <v>53845600</v>
      </c>
      <c r="D101" s="39">
        <f>SUM(D102)</f>
        <v>26922798</v>
      </c>
      <c r="E101" s="40">
        <f t="shared" si="0"/>
        <v>49.999996285676076</v>
      </c>
    </row>
    <row r="102" spans="1:5" ht="33" customHeight="1">
      <c r="A102" s="71" t="s">
        <v>109</v>
      </c>
      <c r="B102" s="91" t="s">
        <v>110</v>
      </c>
      <c r="C102" s="52">
        <v>53845600</v>
      </c>
      <c r="D102" s="52">
        <v>26922798</v>
      </c>
      <c r="E102" s="53">
        <f t="shared" si="0"/>
        <v>49.999996285676076</v>
      </c>
    </row>
    <row r="103" spans="1:5" ht="15.75">
      <c r="A103" s="72" t="s">
        <v>111</v>
      </c>
      <c r="B103" s="126" t="s">
        <v>112</v>
      </c>
      <c r="C103" s="36">
        <f>SUM(C104)</f>
        <v>7847721.19</v>
      </c>
      <c r="D103" s="36">
        <f>SUM(D104)</f>
        <v>7491594.19</v>
      </c>
      <c r="E103" s="37">
        <f t="shared" si="0"/>
        <v>95.46203297265713</v>
      </c>
    </row>
    <row r="104" spans="1:5" ht="17.25" customHeight="1">
      <c r="A104" s="59" t="s">
        <v>113</v>
      </c>
      <c r="B104" s="88" t="s">
        <v>114</v>
      </c>
      <c r="C104" s="52">
        <f>SUM(C105:C112)</f>
        <v>7847721.19</v>
      </c>
      <c r="D104" s="52">
        <f>SUM(D105:D112)</f>
        <v>7491594.19</v>
      </c>
      <c r="E104" s="40">
        <f t="shared" si="0"/>
        <v>95.46203297265713</v>
      </c>
    </row>
    <row r="105" spans="1:5" ht="95.25" customHeight="1">
      <c r="A105" s="71"/>
      <c r="B105" s="132" t="s">
        <v>277</v>
      </c>
      <c r="C105" s="73">
        <v>30000</v>
      </c>
      <c r="D105" s="73">
        <v>30000</v>
      </c>
      <c r="E105" s="74">
        <f t="shared" si="0"/>
        <v>100</v>
      </c>
    </row>
    <row r="106" spans="1:5" ht="108.75" customHeight="1">
      <c r="A106" s="71"/>
      <c r="B106" s="132" t="s">
        <v>312</v>
      </c>
      <c r="C106" s="73">
        <v>141957</v>
      </c>
      <c r="D106" s="73">
        <v>82800</v>
      </c>
      <c r="E106" s="74">
        <f t="shared" si="0"/>
        <v>58.32752171432194</v>
      </c>
    </row>
    <row r="107" spans="1:5" ht="110.25" customHeight="1">
      <c r="A107" s="71"/>
      <c r="B107" s="132" t="s">
        <v>278</v>
      </c>
      <c r="C107" s="73">
        <v>465200</v>
      </c>
      <c r="D107" s="73">
        <v>208660</v>
      </c>
      <c r="E107" s="74">
        <f t="shared" si="0"/>
        <v>44.85382631126397</v>
      </c>
    </row>
    <row r="108" spans="1:5" ht="69.75" customHeight="1">
      <c r="A108" s="71"/>
      <c r="B108" s="92" t="s">
        <v>279</v>
      </c>
      <c r="C108" s="73">
        <v>268800</v>
      </c>
      <c r="D108" s="73">
        <v>268800</v>
      </c>
      <c r="E108" s="74">
        <f t="shared" si="0"/>
        <v>100</v>
      </c>
    </row>
    <row r="109" spans="1:5" ht="109.5" customHeight="1">
      <c r="A109" s="71"/>
      <c r="B109" s="92" t="s">
        <v>322</v>
      </c>
      <c r="C109" s="73">
        <v>777480</v>
      </c>
      <c r="D109" s="73">
        <v>737100</v>
      </c>
      <c r="E109" s="74">
        <f t="shared" si="0"/>
        <v>94.80629726809693</v>
      </c>
    </row>
    <row r="110" spans="1:5" ht="81" customHeight="1">
      <c r="A110" s="71"/>
      <c r="B110" s="92" t="s">
        <v>280</v>
      </c>
      <c r="C110" s="73">
        <v>800000</v>
      </c>
      <c r="D110" s="73">
        <v>800000</v>
      </c>
      <c r="E110" s="74">
        <f aca="true" t="shared" si="2" ref="E110:E134">SUM(D110/C110)*100</f>
        <v>100</v>
      </c>
    </row>
    <row r="111" spans="1:5" ht="111" customHeight="1">
      <c r="A111" s="71"/>
      <c r="B111" s="92" t="s">
        <v>314</v>
      </c>
      <c r="C111" s="73">
        <v>5000000</v>
      </c>
      <c r="D111" s="73">
        <v>4999950</v>
      </c>
      <c r="E111" s="74">
        <f t="shared" si="2"/>
        <v>99.99900000000001</v>
      </c>
    </row>
    <row r="112" spans="1:5" ht="110.25" customHeight="1">
      <c r="A112" s="71"/>
      <c r="B112" s="92" t="s">
        <v>313</v>
      </c>
      <c r="C112" s="73">
        <v>364284.19</v>
      </c>
      <c r="D112" s="73">
        <v>364284.19</v>
      </c>
      <c r="E112" s="74">
        <f t="shared" si="2"/>
        <v>100</v>
      </c>
    </row>
    <row r="113" spans="1:5" ht="32.25" customHeight="1">
      <c r="A113" s="75" t="s">
        <v>115</v>
      </c>
      <c r="B113" s="83" t="s">
        <v>116</v>
      </c>
      <c r="C113" s="39">
        <f>SUM(C114,C123)</f>
        <v>58386730</v>
      </c>
      <c r="D113" s="39">
        <f>SUM(D114,D123)</f>
        <v>33399032</v>
      </c>
      <c r="E113" s="40">
        <f t="shared" si="2"/>
        <v>57.20312132568479</v>
      </c>
    </row>
    <row r="114" spans="1:5" ht="45.75" customHeight="1">
      <c r="A114" s="75" t="s">
        <v>117</v>
      </c>
      <c r="B114" s="83" t="s">
        <v>118</v>
      </c>
      <c r="C114" s="39">
        <f>SUM(C115)</f>
        <v>2049305</v>
      </c>
      <c r="D114" s="39">
        <f>SUM(D115)</f>
        <v>761707</v>
      </c>
      <c r="E114" s="40">
        <f t="shared" si="2"/>
        <v>37.169040235592064</v>
      </c>
    </row>
    <row r="115" spans="1:5" ht="48.75" customHeight="1">
      <c r="A115" s="59" t="s">
        <v>119</v>
      </c>
      <c r="B115" s="88" t="s">
        <v>120</v>
      </c>
      <c r="C115" s="73">
        <f>SUM(C116:C122)</f>
        <v>2049305</v>
      </c>
      <c r="D115" s="52">
        <f>SUM(D116:D122)</f>
        <v>761707</v>
      </c>
      <c r="E115" s="53">
        <f t="shared" si="2"/>
        <v>37.169040235592064</v>
      </c>
    </row>
    <row r="116" spans="1:5" ht="80.25" customHeight="1">
      <c r="A116" s="58"/>
      <c r="B116" s="92" t="s">
        <v>121</v>
      </c>
      <c r="C116" s="73">
        <v>363420</v>
      </c>
      <c r="D116" s="73">
        <v>194110</v>
      </c>
      <c r="E116" s="53">
        <f t="shared" si="2"/>
        <v>53.41203015794398</v>
      </c>
    </row>
    <row r="117" spans="1:5" ht="61.5" customHeight="1">
      <c r="A117" s="58"/>
      <c r="B117" s="92" t="s">
        <v>122</v>
      </c>
      <c r="C117" s="73">
        <v>6917</v>
      </c>
      <c r="D117" s="73">
        <v>6917</v>
      </c>
      <c r="E117" s="53">
        <f t="shared" si="2"/>
        <v>100</v>
      </c>
    </row>
    <row r="118" spans="1:5" ht="173.25" customHeight="1">
      <c r="A118" s="58"/>
      <c r="B118" s="92" t="s">
        <v>281</v>
      </c>
      <c r="C118" s="73">
        <v>392689</v>
      </c>
      <c r="D118" s="73">
        <v>188280</v>
      </c>
      <c r="E118" s="53">
        <f t="shared" si="2"/>
        <v>47.946339215002205</v>
      </c>
    </row>
    <row r="119" spans="1:5" ht="141" customHeight="1">
      <c r="A119" s="58"/>
      <c r="B119" s="92" t="s">
        <v>283</v>
      </c>
      <c r="C119" s="73">
        <v>20214</v>
      </c>
      <c r="D119" s="73">
        <v>0</v>
      </c>
      <c r="E119" s="53">
        <f t="shared" si="2"/>
        <v>0</v>
      </c>
    </row>
    <row r="120" spans="1:5" ht="141" customHeight="1">
      <c r="A120" s="58"/>
      <c r="B120" s="92" t="s">
        <v>282</v>
      </c>
      <c r="C120" s="73">
        <v>1240565</v>
      </c>
      <c r="D120" s="73">
        <v>364000</v>
      </c>
      <c r="E120" s="53">
        <f t="shared" si="2"/>
        <v>29.341469411115096</v>
      </c>
    </row>
    <row r="121" spans="1:5" ht="92.25" customHeight="1">
      <c r="A121" s="58"/>
      <c r="B121" s="92" t="s">
        <v>284</v>
      </c>
      <c r="C121" s="73">
        <v>8400</v>
      </c>
      <c r="D121" s="73">
        <v>8400</v>
      </c>
      <c r="E121" s="53">
        <f t="shared" si="2"/>
        <v>100</v>
      </c>
    </row>
    <row r="122" spans="1:5" ht="141.75" customHeight="1">
      <c r="A122" s="58"/>
      <c r="B122" s="92" t="s">
        <v>123</v>
      </c>
      <c r="C122" s="73">
        <v>17100</v>
      </c>
      <c r="D122" s="73">
        <v>0</v>
      </c>
      <c r="E122" s="53">
        <f t="shared" si="2"/>
        <v>0</v>
      </c>
    </row>
    <row r="123" spans="1:5" ht="18.75" customHeight="1">
      <c r="A123" s="58" t="s">
        <v>285</v>
      </c>
      <c r="B123" s="133" t="s">
        <v>287</v>
      </c>
      <c r="C123" s="52">
        <f>SUM(C124)</f>
        <v>56337425</v>
      </c>
      <c r="D123" s="52">
        <f>SUM(D124)</f>
        <v>32637325</v>
      </c>
      <c r="E123" s="53">
        <f t="shared" si="2"/>
        <v>57.93187210810575</v>
      </c>
    </row>
    <row r="124" spans="1:5" ht="21" customHeight="1">
      <c r="A124" s="58" t="s">
        <v>286</v>
      </c>
      <c r="B124" s="134" t="s">
        <v>288</v>
      </c>
      <c r="C124" s="52">
        <v>56337425</v>
      </c>
      <c r="D124" s="52">
        <v>32637325</v>
      </c>
      <c r="E124" s="53">
        <f t="shared" si="2"/>
        <v>57.93187210810575</v>
      </c>
    </row>
    <row r="125" spans="1:5" ht="20.25" customHeight="1">
      <c r="A125" s="50" t="s">
        <v>124</v>
      </c>
      <c r="B125" s="133" t="s">
        <v>125</v>
      </c>
      <c r="C125" s="39">
        <f>SUM(C126,C128,C130)</f>
        <v>5756551.75</v>
      </c>
      <c r="D125" s="39">
        <f>SUM(D126,D128,D130)</f>
        <v>473527.75</v>
      </c>
      <c r="E125" s="40">
        <f t="shared" si="2"/>
        <v>8.225892349530255</v>
      </c>
    </row>
    <row r="126" spans="1:5" ht="79.5" customHeight="1">
      <c r="A126" s="50" t="s">
        <v>126</v>
      </c>
      <c r="B126" s="133" t="s">
        <v>127</v>
      </c>
      <c r="C126" s="39">
        <f>SUM(C127)</f>
        <v>356300</v>
      </c>
      <c r="D126" s="39">
        <f>SUM(D127)</f>
        <v>264250</v>
      </c>
      <c r="E126" s="40">
        <f t="shared" si="2"/>
        <v>74.16502946954814</v>
      </c>
    </row>
    <row r="127" spans="1:5" ht="92.25" customHeight="1">
      <c r="A127" s="58" t="s">
        <v>128</v>
      </c>
      <c r="B127" s="134" t="s">
        <v>129</v>
      </c>
      <c r="C127" s="52">
        <v>356300</v>
      </c>
      <c r="D127" s="52">
        <v>264250</v>
      </c>
      <c r="E127" s="53">
        <f t="shared" si="2"/>
        <v>74.16502946954814</v>
      </c>
    </row>
    <row r="128" spans="1:5" ht="61.5" customHeight="1">
      <c r="A128" s="58" t="s">
        <v>299</v>
      </c>
      <c r="B128" s="134" t="s">
        <v>301</v>
      </c>
      <c r="C128" s="52">
        <f>SUM(C129)</f>
        <v>5190974</v>
      </c>
      <c r="D128" s="52">
        <f>SUM(D129)</f>
        <v>0</v>
      </c>
      <c r="E128" s="53">
        <f t="shared" si="2"/>
        <v>0</v>
      </c>
    </row>
    <row r="129" spans="1:5" ht="78" customHeight="1">
      <c r="A129" s="58" t="s">
        <v>300</v>
      </c>
      <c r="B129" s="134" t="s">
        <v>302</v>
      </c>
      <c r="C129" s="52">
        <v>5190974</v>
      </c>
      <c r="D129" s="52">
        <v>0</v>
      </c>
      <c r="E129" s="53">
        <f t="shared" si="2"/>
        <v>0</v>
      </c>
    </row>
    <row r="130" spans="1:5" ht="29.25" customHeight="1">
      <c r="A130" s="58" t="s">
        <v>315</v>
      </c>
      <c r="B130" s="134" t="s">
        <v>317</v>
      </c>
      <c r="C130" s="52">
        <f>SUM(C131)</f>
        <v>209277.75</v>
      </c>
      <c r="D130" s="52">
        <f>SUM(D131)</f>
        <v>209277.75</v>
      </c>
      <c r="E130" s="53">
        <f t="shared" si="2"/>
        <v>100</v>
      </c>
    </row>
    <row r="131" spans="1:5" ht="45.75" customHeight="1">
      <c r="A131" s="58" t="s">
        <v>316</v>
      </c>
      <c r="B131" s="134" t="s">
        <v>318</v>
      </c>
      <c r="C131" s="52">
        <v>209277.75</v>
      </c>
      <c r="D131" s="52">
        <v>209277.75</v>
      </c>
      <c r="E131" s="53">
        <f t="shared" si="2"/>
        <v>100</v>
      </c>
    </row>
    <row r="132" spans="1:5" ht="61.5" customHeight="1">
      <c r="A132" s="76" t="s">
        <v>130</v>
      </c>
      <c r="B132" s="135" t="s">
        <v>131</v>
      </c>
      <c r="C132" s="36">
        <f>SUM(C133)</f>
        <v>-1004550.64</v>
      </c>
      <c r="D132" s="36">
        <f>SUM(D133)</f>
        <v>-1004550.64</v>
      </c>
      <c r="E132" s="40">
        <f t="shared" si="2"/>
        <v>100</v>
      </c>
    </row>
    <row r="133" spans="1:5" ht="60.75" customHeight="1">
      <c r="A133" s="77" t="s">
        <v>132</v>
      </c>
      <c r="B133" s="136" t="s">
        <v>133</v>
      </c>
      <c r="C133" s="39">
        <v>-1004550.64</v>
      </c>
      <c r="D133" s="39">
        <v>-1004550.64</v>
      </c>
      <c r="E133" s="40">
        <f t="shared" si="2"/>
        <v>100</v>
      </c>
    </row>
    <row r="134" spans="1:5" ht="15.75">
      <c r="A134" s="50"/>
      <c r="B134" s="80" t="s">
        <v>134</v>
      </c>
      <c r="C134" s="67">
        <f>SUM(C11,C98)</f>
        <v>154704301.3</v>
      </c>
      <c r="D134" s="67">
        <f>SUM(D11,D98)</f>
        <v>80491959.59</v>
      </c>
      <c r="E134" s="40">
        <f t="shared" si="2"/>
        <v>52.029555037329786</v>
      </c>
    </row>
  </sheetData>
  <sheetProtection/>
  <mergeCells count="4">
    <mergeCell ref="A4:E4"/>
    <mergeCell ref="A5:E5"/>
    <mergeCell ref="A7:C7"/>
    <mergeCell ref="D1:E1"/>
  </mergeCells>
  <printOptions/>
  <pageMargins left="0.7874015748031497" right="0" top="0.3937007874015748" bottom="0.5905511811023623" header="0.31496062992125984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SheetLayoutView="70" zoomScalePageLayoutView="0" workbookViewId="0" topLeftCell="A1">
      <selection activeCell="E2" sqref="E2"/>
    </sheetView>
  </sheetViews>
  <sheetFormatPr defaultColWidth="9.140625" defaultRowHeight="15"/>
  <cols>
    <col min="1" max="1" width="38.8515625" style="15" customWidth="1"/>
    <col min="2" max="2" width="12.28125" style="15" customWidth="1"/>
    <col min="3" max="3" width="14.8515625" style="16" customWidth="1"/>
    <col min="4" max="4" width="16.421875" style="16" customWidth="1"/>
    <col min="5" max="5" width="13.7109375" style="8" customWidth="1"/>
    <col min="6" max="16384" width="9.140625" style="8" customWidth="1"/>
  </cols>
  <sheetData>
    <row r="1" spans="1:5" s="9" customFormat="1" ht="15.75">
      <c r="A1" s="32" t="s">
        <v>185</v>
      </c>
      <c r="B1" s="30"/>
      <c r="C1" s="30"/>
      <c r="D1" s="30"/>
      <c r="E1" s="30"/>
    </row>
    <row r="2" spans="1:5" s="9" customFormat="1" ht="12.75">
      <c r="A2" s="10"/>
      <c r="B2" s="10"/>
      <c r="C2" s="11"/>
      <c r="E2" s="137" t="s">
        <v>141</v>
      </c>
    </row>
    <row r="3" spans="1:5" ht="69.75" customHeight="1">
      <c r="A3" s="22" t="s">
        <v>240</v>
      </c>
      <c r="B3" s="22" t="s">
        <v>186</v>
      </c>
      <c r="C3" s="5" t="s">
        <v>137</v>
      </c>
      <c r="D3" s="7" t="s">
        <v>138</v>
      </c>
      <c r="E3" s="5" t="s">
        <v>139</v>
      </c>
    </row>
    <row r="4" spans="1:5" s="9" customFormat="1" ht="30.75" customHeight="1">
      <c r="A4" s="94" t="s">
        <v>232</v>
      </c>
      <c r="B4" s="95" t="s">
        <v>187</v>
      </c>
      <c r="C4" s="96">
        <f>SUM(C5:C8)</f>
        <v>27010819</v>
      </c>
      <c r="D4" s="96">
        <f>SUM(D5:D8)</f>
        <v>9758887.52</v>
      </c>
      <c r="E4" s="97">
        <f>SUM(D4/C4)*100</f>
        <v>36.12955060711043</v>
      </c>
    </row>
    <row r="5" spans="1:5" s="9" customFormat="1" ht="94.5" customHeight="1">
      <c r="A5" s="98" t="s">
        <v>236</v>
      </c>
      <c r="B5" s="99" t="s">
        <v>188</v>
      </c>
      <c r="C5" s="100">
        <v>16599520</v>
      </c>
      <c r="D5" s="100">
        <v>7766406.72</v>
      </c>
      <c r="E5" s="101">
        <f aca="true" t="shared" si="0" ref="E5:E31">SUM(D5/C5)*100</f>
        <v>46.78693552584653</v>
      </c>
    </row>
    <row r="6" spans="1:5" s="9" customFormat="1" ht="61.5" customHeight="1">
      <c r="A6" s="98" t="s">
        <v>189</v>
      </c>
      <c r="B6" s="99" t="s">
        <v>190</v>
      </c>
      <c r="C6" s="100">
        <v>3564500</v>
      </c>
      <c r="D6" s="100">
        <v>1563341.68</v>
      </c>
      <c r="E6" s="101">
        <f t="shared" si="0"/>
        <v>43.85865282648337</v>
      </c>
    </row>
    <row r="7" spans="1:5" s="9" customFormat="1" ht="19.5" customHeight="1">
      <c r="A7" s="98" t="s">
        <v>191</v>
      </c>
      <c r="B7" s="99" t="s">
        <v>194</v>
      </c>
      <c r="C7" s="100">
        <v>100000</v>
      </c>
      <c r="D7" s="100"/>
      <c r="E7" s="101">
        <f t="shared" si="0"/>
        <v>0</v>
      </c>
    </row>
    <row r="8" spans="1:5" s="9" customFormat="1" ht="21" customHeight="1">
      <c r="A8" s="98" t="s">
        <v>192</v>
      </c>
      <c r="B8" s="99" t="s">
        <v>193</v>
      </c>
      <c r="C8" s="100">
        <v>6746799</v>
      </c>
      <c r="D8" s="100">
        <v>429139.12</v>
      </c>
      <c r="E8" s="101">
        <f t="shared" si="0"/>
        <v>6.360632946083024</v>
      </c>
    </row>
    <row r="9" spans="1:5" s="9" customFormat="1" ht="62.25" customHeight="1">
      <c r="A9" s="114" t="s">
        <v>324</v>
      </c>
      <c r="B9" s="95" t="s">
        <v>292</v>
      </c>
      <c r="C9" s="96">
        <f>SUM(C10)</f>
        <v>100000</v>
      </c>
      <c r="D9" s="96">
        <f>SUM(D10)</f>
        <v>100000</v>
      </c>
      <c r="E9" s="97">
        <f t="shared" si="0"/>
        <v>100</v>
      </c>
    </row>
    <row r="10" spans="1:5" s="9" customFormat="1" ht="64.5" customHeight="1">
      <c r="A10" s="113" t="s">
        <v>323</v>
      </c>
      <c r="B10" s="99" t="s">
        <v>303</v>
      </c>
      <c r="C10" s="100">
        <v>100000</v>
      </c>
      <c r="D10" s="100">
        <v>100000</v>
      </c>
      <c r="E10" s="101">
        <f t="shared" si="0"/>
        <v>100</v>
      </c>
    </row>
    <row r="11" spans="1:5" s="9" customFormat="1" ht="18.75" customHeight="1">
      <c r="A11" s="94" t="s">
        <v>195</v>
      </c>
      <c r="B11" s="95" t="s">
        <v>196</v>
      </c>
      <c r="C11" s="96">
        <f>SUM(C12:C15)</f>
        <v>6501163</v>
      </c>
      <c r="D11" s="96">
        <f>SUM(D12:D15)</f>
        <v>2487192.26</v>
      </c>
      <c r="E11" s="97">
        <f t="shared" si="0"/>
        <v>38.25765113103609</v>
      </c>
    </row>
    <row r="12" spans="1:5" s="9" customFormat="1" ht="18.75" customHeight="1">
      <c r="A12" s="98" t="s">
        <v>197</v>
      </c>
      <c r="B12" s="99" t="s">
        <v>198</v>
      </c>
      <c r="C12" s="100">
        <v>1634814</v>
      </c>
      <c r="D12" s="100">
        <v>734754.67</v>
      </c>
      <c r="E12" s="101">
        <f t="shared" si="0"/>
        <v>44.944236469714596</v>
      </c>
    </row>
    <row r="13" spans="1:5" s="9" customFormat="1" ht="20.25" customHeight="1">
      <c r="A13" s="98" t="s">
        <v>233</v>
      </c>
      <c r="B13" s="99" t="s">
        <v>199</v>
      </c>
      <c r="C13" s="100">
        <v>1000000</v>
      </c>
      <c r="D13" s="100">
        <v>425000</v>
      </c>
      <c r="E13" s="101">
        <f t="shared" si="0"/>
        <v>42.5</v>
      </c>
    </row>
    <row r="14" spans="1:5" s="9" customFormat="1" ht="31.5">
      <c r="A14" s="98" t="s">
        <v>200</v>
      </c>
      <c r="B14" s="99" t="s">
        <v>201</v>
      </c>
      <c r="C14" s="100">
        <v>3796349</v>
      </c>
      <c r="D14" s="100">
        <v>1325437.59</v>
      </c>
      <c r="E14" s="101">
        <f t="shared" si="0"/>
        <v>34.91348108406261</v>
      </c>
    </row>
    <row r="15" spans="1:5" s="9" customFormat="1" ht="29.25" customHeight="1">
      <c r="A15" s="98" t="s">
        <v>202</v>
      </c>
      <c r="B15" s="99" t="s">
        <v>203</v>
      </c>
      <c r="C15" s="100">
        <v>70000</v>
      </c>
      <c r="D15" s="100">
        <v>2000</v>
      </c>
      <c r="E15" s="101">
        <f t="shared" si="0"/>
        <v>2.857142857142857</v>
      </c>
    </row>
    <row r="16" spans="1:5" s="9" customFormat="1" ht="37.5" customHeight="1">
      <c r="A16" s="94" t="s">
        <v>204</v>
      </c>
      <c r="B16" s="95" t="s">
        <v>205</v>
      </c>
      <c r="C16" s="96">
        <f>SUM(C17)</f>
        <v>5458300</v>
      </c>
      <c r="D16" s="96">
        <f>SUM(D17)</f>
        <v>5058928.54</v>
      </c>
      <c r="E16" s="97">
        <f t="shared" si="0"/>
        <v>92.68322627924445</v>
      </c>
    </row>
    <row r="17" spans="1:5" s="9" customFormat="1" ht="18" customHeight="1">
      <c r="A17" s="98" t="s">
        <v>206</v>
      </c>
      <c r="B17" s="99" t="s">
        <v>207</v>
      </c>
      <c r="C17" s="100">
        <v>5458300</v>
      </c>
      <c r="D17" s="100">
        <v>5058928.54</v>
      </c>
      <c r="E17" s="101">
        <f t="shared" si="0"/>
        <v>92.68322627924445</v>
      </c>
    </row>
    <row r="18" spans="1:5" s="9" customFormat="1" ht="17.25" customHeight="1">
      <c r="A18" s="94" t="s">
        <v>208</v>
      </c>
      <c r="B18" s="95" t="s">
        <v>214</v>
      </c>
      <c r="C18" s="96">
        <f>SUM(C19:C23)</f>
        <v>112896375</v>
      </c>
      <c r="D18" s="96">
        <f>SUM(D19:D23)</f>
        <v>57311561.63</v>
      </c>
      <c r="E18" s="97">
        <f t="shared" si="0"/>
        <v>50.764749204746394</v>
      </c>
    </row>
    <row r="19" spans="1:5" s="9" customFormat="1" ht="18.75" customHeight="1">
      <c r="A19" s="98" t="s">
        <v>209</v>
      </c>
      <c r="B19" s="99" t="s">
        <v>215</v>
      </c>
      <c r="C19" s="100">
        <v>35263765</v>
      </c>
      <c r="D19" s="100">
        <v>14979187.53</v>
      </c>
      <c r="E19" s="101">
        <f t="shared" si="0"/>
        <v>42.47756168406862</v>
      </c>
    </row>
    <row r="20" spans="1:5" s="9" customFormat="1" ht="14.25" customHeight="1">
      <c r="A20" s="98" t="s">
        <v>210</v>
      </c>
      <c r="B20" s="99" t="s">
        <v>216</v>
      </c>
      <c r="C20" s="100">
        <v>70599010</v>
      </c>
      <c r="D20" s="100">
        <v>38872813.84</v>
      </c>
      <c r="E20" s="101">
        <f t="shared" si="0"/>
        <v>55.061414940521125</v>
      </c>
    </row>
    <row r="21" spans="1:5" s="9" customFormat="1" ht="44.25" customHeight="1">
      <c r="A21" s="98" t="s">
        <v>294</v>
      </c>
      <c r="B21" s="99" t="s">
        <v>293</v>
      </c>
      <c r="C21" s="100">
        <v>208400</v>
      </c>
      <c r="D21" s="100">
        <v>176130</v>
      </c>
      <c r="E21" s="101">
        <f t="shared" si="0"/>
        <v>84.51535508637235</v>
      </c>
    </row>
    <row r="22" spans="1:5" s="9" customFormat="1" ht="31.5">
      <c r="A22" s="98" t="s">
        <v>211</v>
      </c>
      <c r="B22" s="99" t="s">
        <v>217</v>
      </c>
      <c r="C22" s="100">
        <v>975500</v>
      </c>
      <c r="D22" s="100">
        <v>660800.25</v>
      </c>
      <c r="E22" s="101">
        <f t="shared" si="0"/>
        <v>67.73964633521271</v>
      </c>
    </row>
    <row r="23" spans="1:5" s="9" customFormat="1" ht="31.5">
      <c r="A23" s="98" t="s">
        <v>212</v>
      </c>
      <c r="B23" s="99" t="s">
        <v>218</v>
      </c>
      <c r="C23" s="100">
        <v>5849700</v>
      </c>
      <c r="D23" s="100">
        <v>2622630.01</v>
      </c>
      <c r="E23" s="101">
        <f t="shared" si="0"/>
        <v>44.83358138024172</v>
      </c>
    </row>
    <row r="24" spans="1:5" s="9" customFormat="1" ht="15.75" customHeight="1">
      <c r="A24" s="94" t="s">
        <v>213</v>
      </c>
      <c r="B24" s="95" t="s">
        <v>219</v>
      </c>
      <c r="C24" s="96">
        <f>SUM(C25:C28)</f>
        <v>4510817.2</v>
      </c>
      <c r="D24" s="96">
        <f>SUM(D25:D28)</f>
        <v>1246007.67</v>
      </c>
      <c r="E24" s="97">
        <f t="shared" si="0"/>
        <v>27.62265937090068</v>
      </c>
    </row>
    <row r="25" spans="1:5" s="9" customFormat="1" ht="15.75">
      <c r="A25" s="98" t="s">
        <v>220</v>
      </c>
      <c r="B25" s="99" t="s">
        <v>221</v>
      </c>
      <c r="C25" s="100">
        <v>818500</v>
      </c>
      <c r="D25" s="100">
        <v>303071.06</v>
      </c>
      <c r="E25" s="101">
        <f t="shared" si="0"/>
        <v>37.02761881490532</v>
      </c>
    </row>
    <row r="26" spans="1:5" s="9" customFormat="1" ht="16.5" customHeight="1">
      <c r="A26" s="98" t="s">
        <v>222</v>
      </c>
      <c r="B26" s="99" t="s">
        <v>223</v>
      </c>
      <c r="C26" s="100">
        <v>2288452.2</v>
      </c>
      <c r="D26" s="100">
        <v>595767.75</v>
      </c>
      <c r="E26" s="101">
        <f t="shared" si="0"/>
        <v>26.033654974309705</v>
      </c>
    </row>
    <row r="27" spans="1:5" s="9" customFormat="1" ht="15.75">
      <c r="A27" s="98" t="s">
        <v>224</v>
      </c>
      <c r="B27" s="99" t="s">
        <v>226</v>
      </c>
      <c r="C27" s="100">
        <v>1240565</v>
      </c>
      <c r="D27" s="100">
        <v>266168.86</v>
      </c>
      <c r="E27" s="101">
        <f t="shared" si="0"/>
        <v>21.45545457110268</v>
      </c>
    </row>
    <row r="28" spans="1:5" s="9" customFormat="1" ht="28.5" customHeight="1">
      <c r="A28" s="98" t="s">
        <v>225</v>
      </c>
      <c r="B28" s="99" t="s">
        <v>227</v>
      </c>
      <c r="C28" s="100">
        <v>163300</v>
      </c>
      <c r="D28" s="100">
        <v>81000</v>
      </c>
      <c r="E28" s="101">
        <f t="shared" si="0"/>
        <v>49.60195958358849</v>
      </c>
    </row>
    <row r="29" spans="1:5" s="9" customFormat="1" ht="33.75" customHeight="1">
      <c r="A29" s="94" t="s">
        <v>228</v>
      </c>
      <c r="B29" s="95" t="s">
        <v>229</v>
      </c>
      <c r="C29" s="96">
        <f>SUM(C30)</f>
        <v>2074500</v>
      </c>
      <c r="D29" s="96">
        <f>SUM(D30)</f>
        <v>1071001.89</v>
      </c>
      <c r="E29" s="97">
        <f t="shared" si="0"/>
        <v>51.62698915401302</v>
      </c>
    </row>
    <row r="30" spans="1:5" s="9" customFormat="1" ht="15.75">
      <c r="A30" s="98" t="s">
        <v>230</v>
      </c>
      <c r="B30" s="99" t="s">
        <v>231</v>
      </c>
      <c r="C30" s="100">
        <v>2074500</v>
      </c>
      <c r="D30" s="100">
        <v>1071001.89</v>
      </c>
      <c r="E30" s="101">
        <f t="shared" si="0"/>
        <v>51.62698915401302</v>
      </c>
    </row>
    <row r="31" spans="1:5" s="9" customFormat="1" ht="21.75" customHeight="1">
      <c r="A31" s="102" t="s">
        <v>234</v>
      </c>
      <c r="B31" s="103" t="s">
        <v>235</v>
      </c>
      <c r="C31" s="104">
        <f>SUM(C4,C9,C11,C16,C18,C24,C29)</f>
        <v>158551974.2</v>
      </c>
      <c r="D31" s="104">
        <f>SUM(D4,D9,D11,D16,D18,D24,D29)</f>
        <v>77033579.51</v>
      </c>
      <c r="E31" s="97">
        <f t="shared" si="0"/>
        <v>48.585695573130245</v>
      </c>
    </row>
    <row r="32" spans="1:7" s="9" customFormat="1" ht="9" customHeight="1" thickBot="1">
      <c r="A32" s="105"/>
      <c r="B32" s="106"/>
      <c r="C32" s="107"/>
      <c r="D32" s="107"/>
      <c r="E32" s="108"/>
      <c r="F32" s="12"/>
      <c r="G32" s="12"/>
    </row>
    <row r="33" spans="1:5" s="9" customFormat="1" ht="30.75" customHeight="1" thickBot="1">
      <c r="A33" s="109" t="s">
        <v>184</v>
      </c>
      <c r="B33" s="110" t="s">
        <v>183</v>
      </c>
      <c r="C33" s="111">
        <v>-3847672.9</v>
      </c>
      <c r="D33" s="111">
        <v>3458380.08</v>
      </c>
      <c r="E33" s="112"/>
    </row>
    <row r="34" spans="2:8" s="14" customFormat="1" ht="12.75">
      <c r="B34" s="18"/>
      <c r="C34" s="18"/>
      <c r="D34" s="18"/>
      <c r="E34" s="13"/>
      <c r="F34" s="13"/>
      <c r="G34" s="13"/>
      <c r="H34" s="13"/>
    </row>
  </sheetData>
  <sheetProtection/>
  <mergeCells count="1">
    <mergeCell ref="A1:E1"/>
  </mergeCells>
  <printOptions/>
  <pageMargins left="0.984251968503937" right="0" top="0.3937007874015748" bottom="0" header="0" footer="0"/>
  <pageSetup fitToHeight="0" horizontalDpi="600" verticalDpi="600" orientation="portrait" pageOrder="overThenDown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zoomScaleSheetLayoutView="70" zoomScalePageLayoutView="0" workbookViewId="0" topLeftCell="A1">
      <selection activeCell="B7" sqref="B7"/>
    </sheetView>
  </sheetViews>
  <sheetFormatPr defaultColWidth="9.140625" defaultRowHeight="15"/>
  <cols>
    <col min="1" max="1" width="26.8515625" style="15" customWidth="1"/>
    <col min="2" max="2" width="37.421875" style="15" customWidth="1"/>
    <col min="3" max="3" width="15.57421875" style="16" customWidth="1"/>
    <col min="4" max="4" width="15.140625" style="16" customWidth="1"/>
    <col min="5" max="16384" width="9.140625" style="8" customWidth="1"/>
  </cols>
  <sheetData>
    <row r="1" spans="1:4" ht="18.75">
      <c r="A1" s="33" t="s">
        <v>239</v>
      </c>
      <c r="B1" s="34"/>
      <c r="C1" s="34"/>
      <c r="D1" s="34"/>
    </row>
    <row r="2" spans="1:4" ht="18.75">
      <c r="A2" s="24"/>
      <c r="B2" s="25"/>
      <c r="C2" s="25"/>
      <c r="D2" s="25"/>
    </row>
    <row r="3" spans="1:4" ht="15.75">
      <c r="A3" s="19"/>
      <c r="B3" s="19"/>
      <c r="C3" s="20"/>
      <c r="D3" s="138" t="s">
        <v>141</v>
      </c>
    </row>
    <row r="4" spans="1:4" ht="66" customHeight="1">
      <c r="A4" s="22" t="s">
        <v>237</v>
      </c>
      <c r="B4" s="22" t="s">
        <v>182</v>
      </c>
      <c r="C4" s="5" t="s">
        <v>137</v>
      </c>
      <c r="D4" s="7" t="s">
        <v>138</v>
      </c>
    </row>
    <row r="5" spans="1:4" ht="29.25" customHeight="1">
      <c r="A5" s="115" t="s">
        <v>183</v>
      </c>
      <c r="B5" s="102" t="s">
        <v>238</v>
      </c>
      <c r="C5" s="116">
        <f>SUM(C6)</f>
        <v>3847672.9</v>
      </c>
      <c r="D5" s="116">
        <f>SUM(D6)</f>
        <v>-3458380.08</v>
      </c>
    </row>
    <row r="6" spans="1:4" ht="30" customHeight="1">
      <c r="A6" s="117" t="s">
        <v>251</v>
      </c>
      <c r="B6" s="118" t="s">
        <v>241</v>
      </c>
      <c r="C6" s="119">
        <v>3847672.9</v>
      </c>
      <c r="D6" s="119">
        <v>-3458380.08</v>
      </c>
    </row>
    <row r="7" spans="1:4" ht="31.5">
      <c r="A7" s="117" t="s">
        <v>252</v>
      </c>
      <c r="B7" s="118" t="s">
        <v>242</v>
      </c>
      <c r="C7" s="119">
        <f aca="true" t="shared" si="0" ref="C7:D9">SUM(C8)</f>
        <v>-154704301.3</v>
      </c>
      <c r="D7" s="119">
        <f t="shared" si="0"/>
        <v>-81674019.54</v>
      </c>
    </row>
    <row r="8" spans="1:4" ht="30" customHeight="1">
      <c r="A8" s="117" t="s">
        <v>253</v>
      </c>
      <c r="B8" s="118" t="s">
        <v>243</v>
      </c>
      <c r="C8" s="119">
        <f t="shared" si="0"/>
        <v>-154704301.3</v>
      </c>
      <c r="D8" s="119">
        <f t="shared" si="0"/>
        <v>-81674019.54</v>
      </c>
    </row>
    <row r="9" spans="1:4" ht="29.25" customHeight="1">
      <c r="A9" s="117" t="s">
        <v>254</v>
      </c>
      <c r="B9" s="118" t="s">
        <v>244</v>
      </c>
      <c r="C9" s="119">
        <f t="shared" si="0"/>
        <v>-154704301.3</v>
      </c>
      <c r="D9" s="119">
        <f t="shared" si="0"/>
        <v>-81674019.54</v>
      </c>
    </row>
    <row r="10" spans="1:4" ht="45" customHeight="1">
      <c r="A10" s="120" t="s">
        <v>250</v>
      </c>
      <c r="B10" s="121" t="s">
        <v>245</v>
      </c>
      <c r="C10" s="122">
        <v>-154704301.3</v>
      </c>
      <c r="D10" s="122">
        <v>-81674019.54</v>
      </c>
    </row>
    <row r="11" spans="1:4" ht="31.5">
      <c r="A11" s="117" t="s">
        <v>255</v>
      </c>
      <c r="B11" s="118" t="s">
        <v>246</v>
      </c>
      <c r="C11" s="119">
        <f aca="true" t="shared" si="1" ref="C11:D13">SUM(C12)</f>
        <v>158551974.2</v>
      </c>
      <c r="D11" s="119">
        <f t="shared" si="1"/>
        <v>78215639.46</v>
      </c>
    </row>
    <row r="12" spans="1:4" ht="31.5">
      <c r="A12" s="117" t="s">
        <v>256</v>
      </c>
      <c r="B12" s="118" t="s">
        <v>247</v>
      </c>
      <c r="C12" s="119">
        <f t="shared" si="1"/>
        <v>158551974.2</v>
      </c>
      <c r="D12" s="119">
        <f t="shared" si="1"/>
        <v>78215639.46</v>
      </c>
    </row>
    <row r="13" spans="1:4" ht="31.5">
      <c r="A13" s="117" t="s">
        <v>257</v>
      </c>
      <c r="B13" s="118" t="s">
        <v>248</v>
      </c>
      <c r="C13" s="119">
        <f t="shared" si="1"/>
        <v>158551974.2</v>
      </c>
      <c r="D13" s="119">
        <f t="shared" si="1"/>
        <v>78215639.46</v>
      </c>
    </row>
    <row r="14" spans="1:4" ht="47.25">
      <c r="A14" s="120" t="s">
        <v>258</v>
      </c>
      <c r="B14" s="121" t="s">
        <v>249</v>
      </c>
      <c r="C14" s="122">
        <v>158551974.2</v>
      </c>
      <c r="D14" s="122">
        <v>78215639.46</v>
      </c>
    </row>
    <row r="15" spans="1:8" s="14" customFormat="1" ht="12.75">
      <c r="A15" s="18"/>
      <c r="B15" s="18"/>
      <c r="C15" s="18"/>
      <c r="D15" s="18"/>
      <c r="E15" s="13"/>
      <c r="F15" s="13"/>
      <c r="G15" s="13"/>
      <c r="H15" s="13"/>
    </row>
    <row r="16" s="21" customFormat="1" ht="15.75" customHeight="1"/>
  </sheetData>
  <sheetProtection/>
  <mergeCells count="1">
    <mergeCell ref="A1:D1"/>
  </mergeCells>
  <printOptions/>
  <pageMargins left="0.984251968503937" right="0" top="0.3937007874015748" bottom="0.1968503937007874" header="0" footer="0"/>
  <pageSetup fitToHeight="0" fitToWidth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2015-08-26T09:56:30Z</cp:lastPrinted>
  <dcterms:created xsi:type="dcterms:W3CDTF">2013-07-18T09:01:58Z</dcterms:created>
  <dcterms:modified xsi:type="dcterms:W3CDTF">2015-08-26T09:58:30Z</dcterms:modified>
  <cp:category/>
  <cp:version/>
  <cp:contentType/>
  <cp:contentStatus/>
</cp:coreProperties>
</file>