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5"/>
  </bookViews>
  <sheets>
    <sheet name="норм." sheetId="1" r:id="rId1"/>
    <sheet name="доходы" sheetId="2" r:id="rId2"/>
    <sheet name="источ." sheetId="3" r:id="rId3"/>
    <sheet name="адм.источ." sheetId="4" r:id="rId4"/>
    <sheet name="целевые" sheetId="5" r:id="rId5"/>
    <sheet name="Документ (1)" sheetId="6" r:id="rId6"/>
  </sheets>
  <externalReferences>
    <externalReference r:id="rId9"/>
    <externalReference r:id="rId10"/>
    <externalReference r:id="rId11"/>
  </externalReferences>
  <definedNames>
    <definedName name="BUDG_NAME" localSheetId="1">#REF!</definedName>
    <definedName name="BUDG_NAME">#REF!</definedName>
    <definedName name="calc_order" localSheetId="1">#REF!</definedName>
    <definedName name="calc_order">#REF!</definedName>
    <definedName name="checked" localSheetId="1">#REF!</definedName>
    <definedName name="checked">#REF!</definedName>
    <definedName name="CHIEF" localSheetId="1">#REF!</definedName>
    <definedName name="CHIEF">#REF!</definedName>
    <definedName name="CHIEF_DIV" localSheetId="1">#REF!</definedName>
    <definedName name="CHIEF_DIV">#REF!</definedName>
    <definedName name="CHIEF_FIN" localSheetId="1">#REF!</definedName>
    <definedName name="CHIEF_FIN">#REF!</definedName>
    <definedName name="chief_OUR" localSheetId="1">#REF!</definedName>
    <definedName name="chief_OUR">#REF!</definedName>
    <definedName name="CHIEF_POST" localSheetId="1">#REF!</definedName>
    <definedName name="CHIEF_POST">#REF!</definedName>
    <definedName name="CHIEF_POST_OUR" localSheetId="1">#REF!</definedName>
    <definedName name="CHIEF_POST_OUR">#REF!</definedName>
    <definedName name="cod">#REF!</definedName>
    <definedName name="code" localSheetId="1">#REF!</definedName>
    <definedName name="code">#REF!</definedName>
    <definedName name="col1" localSheetId="1">#REF!</definedName>
    <definedName name="col1">#REF!</definedName>
    <definedName name="col10" localSheetId="1">#REF!</definedName>
    <definedName name="col10">#REF!</definedName>
    <definedName name="col11" localSheetId="1">#REF!</definedName>
    <definedName name="col11">#REF!</definedName>
    <definedName name="col12" localSheetId="1">#REF!</definedName>
    <definedName name="col12">#REF!</definedName>
    <definedName name="col13" localSheetId="1">#REF!</definedName>
    <definedName name="col13">#REF!</definedName>
    <definedName name="col14" localSheetId="1">#REF!</definedName>
    <definedName name="col14">#REF!</definedName>
    <definedName name="col15" localSheetId="1">#REF!</definedName>
    <definedName name="col15">#REF!</definedName>
    <definedName name="col16" localSheetId="1">#REF!</definedName>
    <definedName name="col16">#REF!</definedName>
    <definedName name="col17" localSheetId="1">#REF!</definedName>
    <definedName name="col17">#REF!</definedName>
    <definedName name="col18" localSheetId="1">#REF!</definedName>
    <definedName name="col18">#REF!</definedName>
    <definedName name="col19" localSheetId="1">#REF!</definedName>
    <definedName name="col19">#REF!</definedName>
    <definedName name="col2" localSheetId="1">#REF!</definedName>
    <definedName name="col2">#REF!</definedName>
    <definedName name="col20" localSheetId="1">#REF!</definedName>
    <definedName name="col20">#REF!</definedName>
    <definedName name="col21" localSheetId="1">#REF!</definedName>
    <definedName name="col21">#REF!</definedName>
    <definedName name="col22" localSheetId="1">#REF!</definedName>
    <definedName name="col22">#REF!</definedName>
    <definedName name="col23" localSheetId="1">#REF!</definedName>
    <definedName name="col23">#REF!</definedName>
    <definedName name="col24" localSheetId="1">#REF!</definedName>
    <definedName name="col24">#REF!</definedName>
    <definedName name="col25" localSheetId="1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 localSheetId="1">#REF!</definedName>
    <definedName name="col3">#REF!</definedName>
    <definedName name="col4" localSheetId="1">#REF!</definedName>
    <definedName name="col4">#REF!</definedName>
    <definedName name="col5" localSheetId="1">#REF!</definedName>
    <definedName name="col5">#REF!</definedName>
    <definedName name="col6" localSheetId="1">#REF!</definedName>
    <definedName name="col6">#REF!</definedName>
    <definedName name="col7" localSheetId="1">#REF!</definedName>
    <definedName name="col7">#REF!</definedName>
    <definedName name="col8" localSheetId="1">#REF!</definedName>
    <definedName name="col8">#REF!</definedName>
    <definedName name="col9" localSheetId="1">#REF!</definedName>
    <definedName name="col9">#REF!</definedName>
    <definedName name="CurentGroup" localSheetId="1">#REF!</definedName>
    <definedName name="CurentGroup">#REF!</definedName>
    <definedName name="CURR_USER" localSheetId="1">#REF!</definedName>
    <definedName name="CURR_USER">#REF!</definedName>
    <definedName name="CurRow" localSheetId="1">#REF!</definedName>
    <definedName name="CurRow">#REF!</definedName>
    <definedName name="cYear1">#REF!</definedName>
    <definedName name="Data" localSheetId="1">#REF!</definedName>
    <definedName name="Data">#REF!</definedName>
    <definedName name="DataFields" localSheetId="1">#REF!</definedName>
    <definedName name="DataFields">#REF!</definedName>
    <definedName name="date_BEG" localSheetId="1">#REF!</definedName>
    <definedName name="date_BEG">#REF!</definedName>
    <definedName name="date_END" localSheetId="1">#REF!</definedName>
    <definedName name="date_END">#REF!</definedName>
    <definedName name="del" localSheetId="1">#REF!</definedName>
    <definedName name="del">#REF!</definedName>
    <definedName name="DEP_FULL_NAME" localSheetId="1">#REF!</definedName>
    <definedName name="DEP_FULL_NAME">#REF!</definedName>
    <definedName name="dep_name1" localSheetId="1">#REF!</definedName>
    <definedName name="dep_name1">#REF!</definedName>
    <definedName name="doc_date" localSheetId="1">#REF!</definedName>
    <definedName name="doc_date">#REF!</definedName>
    <definedName name="doc_num" localSheetId="1">#REF!</definedName>
    <definedName name="doc_num">#REF!</definedName>
    <definedName name="doc_quarter" localSheetId="1">#REF!</definedName>
    <definedName name="doc_quarter">#REF!</definedName>
    <definedName name="End1" localSheetId="1">#REF!</definedName>
    <definedName name="End1">#REF!</definedName>
    <definedName name="End10" localSheetId="1">#REF!</definedName>
    <definedName name="End10">#REF!</definedName>
    <definedName name="End2" localSheetId="1">#REF!</definedName>
    <definedName name="End2">#REF!</definedName>
    <definedName name="End3" localSheetId="1">#REF!</definedName>
    <definedName name="End3">#REF!</definedName>
    <definedName name="End4" localSheetId="1">#REF!</definedName>
    <definedName name="End4">#REF!</definedName>
    <definedName name="End5" localSheetId="1">#REF!</definedName>
    <definedName name="End5">#REF!</definedName>
    <definedName name="End6" localSheetId="1">#REF!</definedName>
    <definedName name="End6">#REF!</definedName>
    <definedName name="End7" localSheetId="1">#REF!</definedName>
    <definedName name="End7">#REF!</definedName>
    <definedName name="End8" localSheetId="1">#REF!</definedName>
    <definedName name="End8">#REF!</definedName>
    <definedName name="End9" localSheetId="1">#REF!</definedName>
    <definedName name="End9">#REF!</definedName>
    <definedName name="EndRow" localSheetId="1">#REF!</definedName>
    <definedName name="EndRow">#REF!</definedName>
    <definedName name="GLBUH" localSheetId="1">#REF!</definedName>
    <definedName name="GLBUH">#REF!</definedName>
    <definedName name="GLBUH_OUR" localSheetId="1">#REF!</definedName>
    <definedName name="GLBUH_OUR">#REF!</definedName>
    <definedName name="GLBUH_POST_OUR" localSheetId="1">#REF!</definedName>
    <definedName name="GLBUH_POST_OUR">#REF!</definedName>
    <definedName name="GroupOrder" localSheetId="1">#REF!</definedName>
    <definedName name="GroupOrder">#REF!</definedName>
    <definedName name="HEAD" localSheetId="1">#REF!</definedName>
    <definedName name="HEAD">#REF!</definedName>
    <definedName name="KADR_OUR" localSheetId="1">#REF!</definedName>
    <definedName name="kadr_OUR">#REF!</definedName>
    <definedName name="KASSIR_OUR" localSheetId="1">#REF!</definedName>
    <definedName name="kassir_OUR">#REF!</definedName>
    <definedName name="KASSIR_POST_OUR">#REF!</definedName>
    <definedName name="LAST_DOC_MODIFY" localSheetId="1">#REF!</definedName>
    <definedName name="LAST_DOC_MODIFY">#REF!</definedName>
    <definedName name="link_row" localSheetId="1">#REF!</definedName>
    <definedName name="link_row">#REF!</definedName>
    <definedName name="link_saved" localSheetId="1">#REF!</definedName>
    <definedName name="link_saved">#REF!</definedName>
    <definedName name="LONGNAME_OUR" localSheetId="1">#REF!</definedName>
    <definedName name="LONGNAME_OUR">#REF!</definedName>
    <definedName name="lr_new">#REF!</definedName>
    <definedName name="NASTR_PRN_DEP_NAME">#REF!</definedName>
    <definedName name="notNullCol" localSheetId="1">#REF!</definedName>
    <definedName name="notNullCol">#REF!</definedName>
    <definedName name="OKATO" localSheetId="1">#REF!</definedName>
    <definedName name="OKATO">#REF!</definedName>
    <definedName name="OKATO2">#REF!</definedName>
    <definedName name="OKPO" localSheetId="1">#REF!</definedName>
    <definedName name="OKPO">#REF!</definedName>
    <definedName name="OKPO_OUR" localSheetId="1">#REF!</definedName>
    <definedName name="OKPO_OUR">#REF!</definedName>
    <definedName name="OKVED" localSheetId="1">#REF!</definedName>
    <definedName name="OKVED">#REF!</definedName>
    <definedName name="OKVED1" localSheetId="1">#REF!</definedName>
    <definedName name="OKVED1">#REF!</definedName>
    <definedName name="orderrow">#REF!</definedName>
    <definedName name="orders" localSheetId="1">#REF!</definedName>
    <definedName name="orders">#REF!</definedName>
    <definedName name="ORGNAME_OUR" localSheetId="1">#REF!</definedName>
    <definedName name="ORGNAME_OUR">#REF!</definedName>
    <definedName name="OUR_ADR" localSheetId="1">#REF!</definedName>
    <definedName name="OUR_ADR">#REF!</definedName>
    <definedName name="PERIOD_WORK" localSheetId="1">#REF!</definedName>
    <definedName name="PERIOD_WORK">#REF!</definedName>
    <definedName name="PPP_CODE" localSheetId="1">#REF!</definedName>
    <definedName name="PPP_CODE">#REF!</definedName>
    <definedName name="PPP_CODE1" localSheetId="1">#REF!</definedName>
    <definedName name="PPP_CODE1">#REF!</definedName>
    <definedName name="PPP_NAME" localSheetId="1">#REF!</definedName>
    <definedName name="PPP_NAME">#REF!</definedName>
    <definedName name="print_null" localSheetId="1">#REF!</definedName>
    <definedName name="print_null">#REF!</definedName>
    <definedName name="prop_col">#REF!</definedName>
    <definedName name="REGION" localSheetId="1">#REF!</definedName>
    <definedName name="REGION">#REF!</definedName>
    <definedName name="REGION_OUR" localSheetId="1">#REF!</definedName>
    <definedName name="REGION_OUR">#REF!</definedName>
    <definedName name="REM_DATE_TYPE">#REF!</definedName>
    <definedName name="REM_MONTH">#REF!</definedName>
    <definedName name="REM_SONO" localSheetId="1">#REF!</definedName>
    <definedName name="REM_SONO">#REF!</definedName>
    <definedName name="REM_YEAR">#REF!</definedName>
    <definedName name="REPLACE_ZERO" localSheetId="1">#REF!</definedName>
    <definedName name="REPLACE_ZER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 localSheetId="1">#REF!</definedName>
    <definedName name="SONO">#REF!</definedName>
    <definedName name="SONO_OUR" localSheetId="1">#REF!</definedName>
    <definedName name="SONO_OUR">#REF!</definedName>
    <definedName name="SONO2" localSheetId="1">#REF!</definedName>
    <definedName name="SONO2">#REF!</definedName>
    <definedName name="Start1" localSheetId="1">#REF!</definedName>
    <definedName name="Start1">#REF!</definedName>
    <definedName name="Start10" localSheetId="1">#REF!</definedName>
    <definedName name="Start10">#REF!</definedName>
    <definedName name="Start2" localSheetId="1">#REF!</definedName>
    <definedName name="Start2">#REF!</definedName>
    <definedName name="Start3" localSheetId="1">#REF!</definedName>
    <definedName name="Start3">#REF!</definedName>
    <definedName name="Start4" localSheetId="1">#REF!</definedName>
    <definedName name="Start4">#REF!</definedName>
    <definedName name="Start5" localSheetId="1">#REF!</definedName>
    <definedName name="Start5">#REF!</definedName>
    <definedName name="Start6" localSheetId="1">#REF!</definedName>
    <definedName name="Start6">#REF!</definedName>
    <definedName name="Start7" localSheetId="1">#REF!</definedName>
    <definedName name="Start7">#REF!</definedName>
    <definedName name="Start8" localSheetId="1">#REF!</definedName>
    <definedName name="Start8">#REF!</definedName>
    <definedName name="Start9" localSheetId="1">#REF!</definedName>
    <definedName name="Start9">#REF!</definedName>
    <definedName name="StartData" localSheetId="1">#REF!</definedName>
    <definedName name="StartData">#REF!</definedName>
    <definedName name="StartRow" localSheetId="1">#REF!</definedName>
    <definedName name="StartRow">#REF!</definedName>
    <definedName name="TOWN" localSheetId="1">#REF!</definedName>
    <definedName name="TOWN">#REF!</definedName>
    <definedName name="upd" localSheetId="1">#REF!</definedName>
    <definedName name="upd">#REF!</definedName>
    <definedName name="USER_PHONE" localSheetId="1">#REF!</definedName>
    <definedName name="USER_PHONE">#REF!</definedName>
    <definedName name="USER_POST" localSheetId="1">#REF!</definedName>
    <definedName name="USER_POST">#REF!</definedName>
    <definedName name="VED">#REF!</definedName>
    <definedName name="VED_NAME">#REF!</definedName>
    <definedName name="_xlnm.Print_Titles" localSheetId="3">'адм.источ.'!$13:$15</definedName>
    <definedName name="_xlnm.Print_Titles" localSheetId="5">'Документ (1)'!$12:$14</definedName>
    <definedName name="_xlnm.Print_Titles" localSheetId="1">'доходы'!$13:$15</definedName>
    <definedName name="_xlnm.Print_Titles" localSheetId="4">'целевые'!$12:$14</definedName>
  </definedNames>
  <calcPr fullCalcOnLoad="1"/>
</workbook>
</file>

<file path=xl/sharedStrings.xml><?xml version="1.0" encoding="utf-8"?>
<sst xmlns="http://schemas.openxmlformats.org/spreadsheetml/2006/main" count="2730" uniqueCount="797">
  <si>
    <t>(в процентах)</t>
  </si>
  <si>
    <t>Код бюджетной классификации доходов бюджетов Российской Федерации</t>
  </si>
  <si>
    <t>Наименование дохода</t>
  </si>
  <si>
    <t>Бюджет  муниципального района</t>
  </si>
  <si>
    <t xml:space="preserve"> В части задолженности и перерасчетов по отмененным налогам, сборам и иным обязательным платежам:</t>
  </si>
  <si>
    <t>000 1 09 07033 05 0000 110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</si>
  <si>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</si>
  <si>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000 1 09 07053 05 0000 110</t>
  </si>
  <si>
    <t>Прочие местные налоги и сборы, мобилизуемые на территориях муниципальных районов</t>
  </si>
  <si>
    <t>В части доходов от платных услуг: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</si>
  <si>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</si>
  <si>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</si>
  <si>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В части прочих неналоговых доходов:</t>
  </si>
  <si>
    <t>000 1 17 01050 05 0000 180</t>
  </si>
  <si>
    <t>Невыясненные поступления, зачисляемые в бюджеты муниципальных районов</t>
  </si>
  <si>
    <t>000 1 17 05050 05 0000 180</t>
  </si>
  <si>
    <t>Прочие неналоговые доходы бюджетов муниципальных районов</t>
  </si>
  <si>
    <t>к решению Совета Савинского муниципального района</t>
  </si>
  <si>
    <t>Приложение 1</t>
  </si>
  <si>
    <t>Нормативы распределения доходов между бюджетами бюджетной системы Российской Федерации на 2015 год и плановый период 2016 и 2017 годов</t>
  </si>
  <si>
    <t xml:space="preserve">от 18.12.2014 № 44-р        </t>
  </si>
  <si>
    <t>В части платы по соглашениям об установлении сервитута в отношении земельных участков, находящихся в государственной или муниципальной собственности:</t>
  </si>
  <si>
    <t>Бюджет  городского поселения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</si>
  <si>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</si>
  <si>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000 1 11 05313 13 0000 120</t>
  </si>
  <si>
    <t>Приложение 2</t>
  </si>
  <si>
    <t xml:space="preserve">от 26.02.2015 № 3-р         </t>
  </si>
  <si>
    <t xml:space="preserve">от 18.12.2014 № 44-р         </t>
  </si>
  <si>
    <t>Доходы бюджета Савинского муниципального района по кодам классификации доходов бюджетов на 2015 год и плановый период 2016 и 2017 годов</t>
  </si>
  <si>
    <t>Код классификации доходов бюджетов Российской Федерации</t>
  </si>
  <si>
    <t>Наименование доходов</t>
  </si>
  <si>
    <t>Сумма (тыс.руб.)</t>
  </si>
  <si>
    <t>2015 год</t>
  </si>
  <si>
    <t>2016 год</t>
  </si>
  <si>
    <t>2017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</si>
  <si>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</si>
  <si>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</si>
  <si>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</si>
  <si>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</si>
  <si>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</si>
  <si>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</si>
  <si>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</si>
  <si>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</si>
  <si>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</si>
  <si>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</si>
  <si>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</si>
  <si>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</si>
  <si>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</si>
  <si>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</si>
  <si>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</si>
  <si>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</si>
  <si>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</si>
  <si>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</si>
  <si>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</si>
  <si>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</si>
  <si>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</si>
  <si>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</si>
  <si>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</si>
  <si>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</si>
  <si>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</si>
  <si>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</si>
  <si>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</si>
  <si>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</si>
  <si>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</si>
  <si>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</si>
  <si>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</si>
  <si>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</si>
  <si>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</si>
  <si>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</si>
  <si>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</si>
  <si>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</si>
  <si>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</si>
  <si>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</si>
  <si>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</si>
  <si>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</si>
  <si>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</si>
  <si>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</si>
  <si>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</si>
  <si>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</si>
  <si>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</si>
  <si>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</si>
  <si>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 же за совершение прочих юридически значимых действий</t>
  </si>
  <si>
    <t>000 1 08 07150 01 0000 110</t>
  </si>
  <si>
    <t>Государственная пошлина за выдачу разрешения на установку рекламной конструкции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</si>
  <si>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</si>
  <si>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</si>
  <si>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</si>
  <si>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</si>
  <si>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</si>
  <si>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</si>
  <si>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</si>
  <si>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</si>
  <si>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</si>
  <si>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</si>
  <si>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</si>
  <si>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</si>
  <si>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</si>
  <si>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</si>
  <si>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</si>
  <si>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</si>
  <si>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</si>
  <si>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</si>
  <si>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</si>
  <si>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</si>
  <si>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</si>
  <si>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</si>
  <si>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</si>
  <si>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</si>
  <si>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</si>
  <si>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</si>
  <si>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</si>
  <si>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</si>
  <si>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</si>
  <si>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</si>
  <si>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</si>
  <si>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</si>
  <si>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</si>
  <si>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</si>
  <si>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</si>
  <si>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</si>
  <si>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</si>
  <si>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</si>
  <si>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</si>
  <si>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</si>
  <si>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</si>
  <si>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</si>
  <si>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</si>
  <si>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</si>
  <si>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</si>
  <si>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</si>
  <si>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</si>
  <si>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</si>
  <si>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</si>
  <si>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</si>
  <si>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</si>
  <si>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</si>
  <si>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</si>
  <si>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</si>
  <si>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</si>
  <si>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 САНКЦИИ, ВОЗМЕЩЕНИЕ УЩЕРБА</t>
  </si>
  <si>
    <t xml:space="preserve"> 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</si>
  <si>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</si>
  <si>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</si>
  <si>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</si>
  <si>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</si>
  <si>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</si>
  <si>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000 1 16 25060 01 0000 140</t>
  </si>
  <si>
    <t xml:space="preserve"> 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</si>
  <si>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</si>
  <si>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</si>
  <si>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</si>
  <si>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</si>
  <si>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</si>
  <si>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</si>
  <si>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</si>
  <si>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</si>
  <si>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</si>
  <si>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</si>
  <si>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</si>
  <si>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</si>
  <si>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</si>
  <si>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</si>
  <si>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</si>
  <si>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</si>
  <si>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000 2 02 01001 05 0000 151</t>
  </si>
  <si>
    <t>Дотации бюджетам муниципальных районов на выравнивание бюджетной обеспеченности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</si>
  <si>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</si>
  <si>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</si>
  <si>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</si>
  <si>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</si>
  <si>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</si>
  <si>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</si>
  <si>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* 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</t>
  </si>
  <si>
    <t>* субсидии бюджетам муниципальных районов и городских округов на софинансирование расходов по организациии отдыха детей в каникулярное время в части организации двухразового питания в лагерях дневного пребывания</t>
  </si>
  <si>
    <t>* субсидии бюджетам муниципальных районов и городских округов Ивановской области на софинансирование расходов, 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</t>
  </si>
  <si>
    <t>* субсидии бюджетам муниципальных районов и городских округов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</t>
  </si>
  <si>
    <t>* субсидии бюджетам муниципальных районов и городских округов Ивановской области на софинансирование расходных обязательств органов местного самоуправления Ивановской области по организации питания обучающихся 1 - 4 классов муниципальных общеобразовательных организаций</t>
  </si>
  <si>
    <t>* субсидии бюджетам муниципальных образований Ивановской области на разработку проектной документации для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</t>
  </si>
  <si>
    <t>* субсидии бюджетам муниципальных образований Ивановской области на строительство газораспределительной сети для газификации населенных пунктов Воскресенского и Горячевского сельских поселений Савинского муниципального района</t>
  </si>
  <si>
    <t>* субсидии бюджетам муниципальных образований Ивановской области на организацию дополнительного профессионального образования лиц, замещающих выборные муниципальные должности, и муниципальных служащих</t>
  </si>
  <si>
    <t>* субсидии бюджетам муниципальных образований в целях предоставления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в рамках подпрограммы "Государственная поддержка граждан в сфере ипотечного жилищного кредитования" государственной программы Ивановской области "Обеспечение доступным и комфортным жильем, объектами инженерной инфраструктуры и услугами жилищно-коммунального хозяйства населения Ивановской области"</t>
  </si>
  <si>
    <t>000 2 02 03000 00 0000 151</t>
  </si>
  <si>
    <t>Субвенции бюджетам субъектов Российской Федерации и муниципальных образований</t>
  </si>
  <si>
    <t>000 2 02 03007 00 0000 151</t>
  </si>
  <si>
    <t>Субвенции бюджетам  на  составление  (изменение)                                  списков  кандидатов   в   присяжные   заседатели                                   федеральных судов общей юрисдикции в  Российской                                  Федерации</t>
  </si>
  <si>
    <t>000 2 02 03007 05 0000 151</t>
  </si>
  <si>
    <t>Субвенции бюджетам муниципальных районов на  составление  (изменение) списков  кандидатов   в   присяжные   заседатели  федеральных судов общей юрисдикции в  Российской  Федерации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</si>
  <si>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</si>
  <si>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</si>
  <si>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000 2 02 03024 05 0000 151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</si>
  <si>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</si>
  <si>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>* субвенции бюджетам муниципальных районов и городских округов на осуществление полномочий по созданию и организации деятельности комиссий по делам несовершеннолетних и защите их прав</t>
  </si>
  <si>
    <t>* 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</t>
  </si>
  <si>
    <t>* субвенции бюджетам муниципальных районов и городских округов на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</si>
  <si>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>* субвенции бюджетам муниципальных районов и городских округов на осуществление 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</si>
  <si>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*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</t>
  </si>
  <si>
    <t>* субвенции бюджетам муниципальных районов и городских округов на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</t>
  </si>
  <si>
    <t>* субвенции бюджетам муниципальных районов и городских округов на осуществление переданных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</t>
  </si>
  <si>
    <t>000 2 02 03999 00 0000 151</t>
  </si>
  <si>
    <t>Прочие субвенции</t>
  </si>
  <si>
    <t>000 2 02 03999 05 0000 151</t>
  </si>
  <si>
    <t>Прочие субвенции бюджетам муниципальных районов</t>
  </si>
  <si>
    <t>* субвенции бюджетам муниципальных районов и городских округов на финансовое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</si>
  <si>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* субвенции бюджетам муниципальных районов и городских округов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</si>
  <si>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000   2 02 04000 00 0000 151</t>
  </si>
  <si>
    <t>Иные межбюджетные трансферты</t>
  </si>
  <si>
    <t>000   2 02 04014 00 0000 151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</si>
  <si>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</si>
  <si>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000   2 02 04014 05 0000 151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</si>
  <si>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</si>
  <si>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000   2 02 04999 00 0000 151</t>
  </si>
  <si>
    <t>Прочие межбюджетные трансферты, передаваемые бюджетам</t>
  </si>
  <si>
    <t>000   2 02 04999 05 0000 151</t>
  </si>
  <si>
    <t>Прочие межбюджетные трансферты, передаваемые бюджетам муниципальных районов</t>
  </si>
  <si>
    <t>Всего:</t>
  </si>
  <si>
    <t>Приложение 3</t>
  </si>
  <si>
    <t>Приложение 4</t>
  </si>
  <si>
    <t xml:space="preserve">от 26.02.2015 № 3-р                </t>
  </si>
  <si>
    <t>Приложение 5</t>
  </si>
  <si>
    <t xml:space="preserve">от 18.12.2014 № 44-р                </t>
  </si>
  <si>
    <t>Источники внутреннего финансирования дефицита  бюджета Савинского муниципального района на 2015 год и плановый период 2016 и 2017 годов</t>
  </si>
  <si>
    <t>Код классификации источников финансирования дефицита бюджета</t>
  </si>
  <si>
    <t>Наименование кода классификации источников финансирования дефицита бюджета</t>
  </si>
  <si>
    <t xml:space="preserve">2016 год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</si>
  <si>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</si>
  <si>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</si>
  <si>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</si>
  <si>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</si>
  <si>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</si>
  <si>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</si>
  <si>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</si>
  <si>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</si>
  <si>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</si>
  <si>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</si>
  <si>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</si>
  <si>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</si>
  <si>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</si>
  <si>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</si>
  <si>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</si>
  <si>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</si>
  <si>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</si>
  <si>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 xml:space="preserve">Уменьшение прочих остатков денежных средств бюджетов </t>
  </si>
  <si>
    <t>000 01 05 02 01 05 0000 610</t>
  </si>
  <si>
    <t>Уменьшение прочих остатков денежных средств бюджетов муниципальных районов</t>
  </si>
  <si>
    <t>от 26.02.2015 № 3-р</t>
  </si>
  <si>
    <t>Приложение 6</t>
  </si>
  <si>
    <t>от 18.12.2014 № 44-р</t>
  </si>
  <si>
    <t xml:space="preserve">           Перечень главных администраторов источников внутреннего финансирования дефицита бюджета Савинского муниципального района с указанием объемов администрируемых источников внутреннего финансирования дефицита бюджета на 2015 год и  плановый период 2016 и 2017 годов по кодам классификации источников финансирования дефицита бюджетов</t>
  </si>
  <si>
    <t>Наименование главного администратора источников внутреннего финансирования дефицита бюджета и кода классификации источников внутреннего финансирования дефицита бюджета</t>
  </si>
  <si>
    <t xml:space="preserve">главного администратора источников внутреннего финансирования дефицита бюджета </t>
  </si>
  <si>
    <t>источников внутреннего финансирования дефицита бюджета</t>
  </si>
  <si>
    <t>Финансовое управление администрации Савинского муниципального района</t>
  </si>
  <si>
    <t>О1 00 00 00 00 0000 000</t>
  </si>
  <si>
    <t>О1 05 00 00 00 0000 000</t>
  </si>
  <si>
    <t>О1 05 00 00 00 0000 500</t>
  </si>
  <si>
    <t>01 05 02 00 00 0000 500</t>
  </si>
  <si>
    <t>01 05 02 01 00 0000 510</t>
  </si>
  <si>
    <t>О1 05 02 01 05 0000 510</t>
  </si>
  <si>
    <t>О1 05 00 00 00 0000 600</t>
  </si>
  <si>
    <t>01 05 02 00 00 0000 600</t>
  </si>
  <si>
    <t xml:space="preserve">Уменьшение прочих остатков средств бюджетов </t>
  </si>
  <si>
    <t>01 05 02 01 00 0000 610</t>
  </si>
  <si>
    <t>Уменьшение прочих остатков денежных средств бюджетов</t>
  </si>
  <si>
    <t>О1 05 02 01 05 0000 610</t>
  </si>
  <si>
    <t>Распределение бюджетных ассигнований по целевым статьям (муниципальным программам Савинского муниципального района и не включенным в муниципальные программы Савинского муниципального района направлениям деятельности органов местного самоуправления Савинского муниципального района), группам видов расходов классификации расходов бюджета Савинского муниципального района на 2015 год и плановый период 2016 и 2017 годов</t>
  </si>
  <si>
    <t>Наименование</t>
  </si>
  <si>
    <t>Целевая статья</t>
  </si>
  <si>
    <t>Вид расходов</t>
  </si>
  <si>
    <t>Муниципальная программа Савинского муниципального района "Развитие системы образования Савинского муниципального района"</t>
  </si>
  <si>
    <t>0100000</t>
  </si>
  <si>
    <t>000</t>
  </si>
  <si>
    <t>Подпрограмма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</si>
  <si>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0110000</t>
  </si>
  <si>
    <t xml:space="preserve">    Предоставление муниципальной услуги "Предоставление общедоступного бесплатного дошкольного образования в дошкольных образовательных учреждениях по основным общеобразовательным программам дошкольного образования и содержание ребенка в дошкольном учреждении"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</si>
  <si>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0110002</t>
  </si>
  <si>
    <t xml:space="preserve">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</si>
  <si>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</si>
  <si>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  Закупка товаров, работ и услуг для государственных (муниципальных) нужд</t>
  </si>
  <si>
    <t>200</t>
  </si>
  <si>
    <t xml:space="preserve">              Иные бюджетные ассигнования</t>
  </si>
  <si>
    <t>800</t>
  </si>
  <si>
    <t xml:space="preserve">      Расходы за счет межбюджетных трансфертов</t>
  </si>
  <si>
    <t>0118000</t>
  </si>
  <si>
    <t xml:space="preserve">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</si>
  <si>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0118010</t>
  </si>
  <si>
    <t xml:space="preserve">  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</si>
  <si>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0118011</t>
  </si>
  <si>
    <t xml:space="preserve">              Социальное обеспечение и иные выплаты населению</t>
  </si>
  <si>
    <t>300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</si>
  <si>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</si>
  <si>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>0118017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</si>
  <si>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</si>
  <si>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</si>
  <si>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0120000</t>
  </si>
  <si>
    <t>Предоставление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</si>
  <si>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0120003</t>
  </si>
  <si>
    <t xml:space="preserve">              Предоставление субсидий бюджетным, автономным учреждениям и иным некоммерческим  
организациям</t>
  </si>
  <si>
    <t>600</t>
  </si>
  <si>
    <t xml:space="preserve">     Организация питания обучающихся 1-4 классов муниципальных общеобразовательных организаций за счет местного бюджета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</si>
  <si>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012055</t>
  </si>
  <si>
    <t>0122055</t>
  </si>
  <si>
    <t xml:space="preserve">     Создание в общеобразовательных организациях Савинского муниципального района условий для занятий физической культурой и спортом за счет средств местного бюджета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</si>
  <si>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>0122059</t>
  </si>
  <si>
    <t xml:space="preserve">     Реализация мероприятий государственной программы Российской Федерации "Доступная среда" на 2011-2015 годы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</si>
  <si>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>0125027</t>
  </si>
  <si>
    <t>0128000</t>
  </si>
  <si>
    <t xml:space="preserve">   Организация питания обучающихся 1-4 классов муниципальных общеобразовательных организаций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</si>
  <si>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0128008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</si>
  <si>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</si>
  <si>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>0128015</t>
  </si>
  <si>
    <t>Подпрограмма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</si>
  <si>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0130000</t>
  </si>
  <si>
    <t xml:space="preserve">      Предоставление муниципальной услуги "Предоставление дополнительного образования детям" в рамках подпрограммы "Модернизация дополнительного образования" муниципальной программы Савинского муниципалього района "Развитие системы образования Савинского муниципального района"</t>
  </si>
  <si>
    <t>0130004</t>
  </si>
  <si>
    <t xml:space="preserve">     Повышение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</si>
  <si>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0130005</t>
  </si>
  <si>
    <t xml:space="preserve">        Повышение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</si>
  <si>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0130006</t>
  </si>
  <si>
    <t xml:space="preserve">      Расходы за счет междбюджетных трансфертов</t>
  </si>
  <si>
    <t>0138000</t>
  </si>
  <si>
    <t xml:space="preserve">               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</si>
  <si>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0138142</t>
  </si>
  <si>
    <t xml:space="preserve">  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</si>
  <si>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0138143</t>
  </si>
  <si>
    <t>Подпрограмма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</si>
  <si>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0140000</t>
  </si>
  <si>
    <t xml:space="preserve">     Питание детей из многодетных семей в дошкольных образовательных учреждениях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</si>
  <si>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0142002</t>
  </si>
  <si>
    <t xml:space="preserve">     Организация отдыха детей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</si>
  <si>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0142003</t>
  </si>
  <si>
    <t xml:space="preserve">    Обеспечение санитарного состояния помещений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</si>
  <si>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0142004</t>
  </si>
  <si>
    <t>0148000</t>
  </si>
  <si>
    <t xml:space="preserve">            Организация отдыха детей в каникулярное время в части организации двухразового питания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</si>
  <si>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0148019</t>
  </si>
  <si>
    <t xml:space="preserve">          Осуществление   переданных   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</si>
  <si>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>0148020</t>
  </si>
  <si>
    <t>Подпрограмма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</si>
  <si>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0160000</t>
  </si>
  <si>
    <t xml:space="preserve">     Организация участия во всероссийских и региональных конкурсах, форумах, фестивалях, выставках, акциях и других мероприятиях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</si>
  <si>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0162005</t>
  </si>
  <si>
    <t xml:space="preserve">     Организация и проведение районных конкурсов, форумов, слетов, фестивалей, выставок, акций и других мероприятий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</si>
  <si>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0162006</t>
  </si>
  <si>
    <t xml:space="preserve">     Трудоустройство и занятость несовершеннолетних граждан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</si>
  <si>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>0162007</t>
  </si>
  <si>
    <t>Подпрограмма "Талант" муниципальной программы Савинского муниципального района "Развитие системы образования Савинского муниципального района"</t>
  </si>
  <si>
    <t>0180000</t>
  </si>
  <si>
    <t xml:space="preserve">      Приобретение грамот и сертификатов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</si>
  <si>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0182010</t>
  </si>
  <si>
    <t xml:space="preserve">     Проведение муниципальных предметных олимпиад школьников, конкурсов, слетов, смотров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</si>
  <si>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0182011</t>
  </si>
  <si>
    <t xml:space="preserve">     Материальная поддержка одаренных детей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</si>
  <si>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0187001</t>
  </si>
  <si>
    <t xml:space="preserve">     Присуждение премии "Золотой фонд земли Савинской"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</si>
  <si>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>0189001</t>
  </si>
  <si>
    <t>Подпрограмма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</si>
  <si>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0190000</t>
  </si>
  <si>
    <t xml:space="preserve">      Обеспечение деятельности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</si>
  <si>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0190008</t>
  </si>
  <si>
    <t xml:space="preserve">     Обеспечение деятельности структурных подразделений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</si>
  <si>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0190009</t>
  </si>
  <si>
    <t>Подпрограмма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</si>
  <si>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01Б0000</t>
  </si>
  <si>
    <t xml:space="preserve">    Курсовая подготовка, семинары, конференции, консультации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</si>
  <si>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01Б2012</t>
  </si>
  <si>
    <t xml:space="preserve">    Проведение районных конкурсов профессионального мастерства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</si>
  <si>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01Б2013</t>
  </si>
  <si>
    <t xml:space="preserve">    Поощрение работников к Дню учителя и дошкольного работника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</si>
  <si>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>01Б2014</t>
  </si>
  <si>
    <t>Подпрограмма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</si>
  <si>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01Г0000</t>
  </si>
  <si>
    <t xml:space="preserve">     Информирование учащихся о безопасности дорожного движения в образовательных организациях района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</si>
  <si>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01Г2016</t>
  </si>
  <si>
    <t xml:space="preserve">     Обеспечение перевозок школьников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</si>
  <si>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>01Г2017</t>
  </si>
  <si>
    <t>Муниципальная программа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</si>
  <si>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0200000</t>
  </si>
  <si>
    <t>Подпрограмма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</si>
  <si>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0210000</t>
  </si>
  <si>
    <t xml:space="preserve">   Мероприятия подпрограммы "Обеспечение жильем молодых семей" федеральной целевой программы "Жилище" на 2011 - 2015 годы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</si>
  <si>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0215020</t>
  </si>
  <si>
    <t xml:space="preserve">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семей" муниципальной программы Савинского муниципальнго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</si>
  <si>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0217002</t>
  </si>
  <si>
    <t>0218000</t>
  </si>
  <si>
    <t xml:space="preserve">    Предоставление  социальных выплат молодым семьям на приобретение (строительство) жилого помещения 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</si>
  <si>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0218027</t>
  </si>
  <si>
    <t>0128027</t>
  </si>
  <si>
    <t>Подпрограмма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</si>
  <si>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0220000</t>
  </si>
  <si>
    <t xml:space="preserve">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дога и уплату процентов по ипотечному жилищному кредиту (в том числе рефинансированному)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</si>
  <si>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0227003</t>
  </si>
  <si>
    <t>0228000</t>
  </si>
  <si>
    <t xml:space="preserve">    Предоставление субсидий гражданам на оплату первоначального взноса при получение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</si>
  <si>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0228028</t>
  </si>
  <si>
    <t>Подпрограмма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</si>
  <si>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0230000</t>
  </si>
  <si>
    <t xml:space="preserve">   Разработка проектной документации на строительство межпоселкового газопровода "Новинки-Вознесенье"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</si>
  <si>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0232021</t>
  </si>
  <si>
    <t xml:space="preserve"> Разработка проектной документации для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</si>
  <si>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0232051</t>
  </si>
  <si>
    <t xml:space="preserve">  Расходы на межевание земельного участка для предоставление его на период строительства межпоселкового газопровода "Новинки 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</si>
  <si>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0232057</t>
  </si>
  <si>
    <t xml:space="preserve">   Расходы на межевание земельного участка для предоставление его на период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</si>
  <si>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0232058</t>
  </si>
  <si>
    <t xml:space="preserve"> Строительство газораспределительной сети для газификации  населенных пунктов Воскресенского и Горячевского сельских поселений Савинского муниципального района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</si>
  <si>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0234003</t>
  </si>
  <si>
    <t xml:space="preserve">               Капитальные вложения в объекты недвижимого имущества государственной (муниципальной) собственности</t>
  </si>
  <si>
    <t>400</t>
  </si>
  <si>
    <t>0238000</t>
  </si>
  <si>
    <t xml:space="preserve">     Разработка проектной документации и газификация населенных пунктов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</si>
  <si>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>0238032</t>
  </si>
  <si>
    <t>Муниципальная программа Савинского муниципального района "Обеспечение безопасности граждан и профилактика правонарушений в Савинском муниципальном районе"</t>
  </si>
  <si>
    <t>0300000</t>
  </si>
  <si>
    <t>Подпрограмма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</si>
  <si>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>0310000</t>
  </si>
  <si>
    <t xml:space="preserve">     Установка систем видеонаблюдения в местах массового скопления людей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</si>
  <si>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>0319005</t>
  </si>
  <si>
    <t>Муниципальная программа Савинского муниципального района "Охрана окружающей среды Савинского муниципального района"</t>
  </si>
  <si>
    <t>0400000</t>
  </si>
  <si>
    <t>Подпрограмма "Организация проведения мероприятий по отлову и содержанию безнадзорных животных" муниципальной программы Савинского муниципального района "Охрана окружающей среды Савинского муниципального района"</t>
  </si>
  <si>
    <t>0410000</t>
  </si>
  <si>
    <t>0418000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</si>
  <si>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подпрограммы "Организация проведения мероприятий по отлову и содержанию безнадзорных животных"  муниципальной программы Савинского муниципального района "Охрана окружающей среды Савинского муниципального района"</t>
  </si>
  <si>
    <t>0418037</t>
  </si>
  <si>
    <t>Подпрограмма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</si>
  <si>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>0420000</t>
  </si>
  <si>
    <t xml:space="preserve">      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подпрограммы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</si>
  <si>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>0428038</t>
  </si>
  <si>
    <t>Муниципальная программа Савинского муниципального района "Развитие физической культуры, спорта Савинского муниципального района"</t>
  </si>
  <si>
    <t>0500000</t>
  </si>
  <si>
    <t>Подпрограмма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</si>
  <si>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0510000</t>
  </si>
  <si>
    <t xml:space="preserve">     Предоставление муниципальной услуги "Организация проведения спортивно-массовых мероприятий"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</si>
  <si>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0510010</t>
  </si>
  <si>
    <t xml:space="preserve">     Реализация комплекса энергосберегающих мероприятий для снижения расходов топливно-энергетических ресурсов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</si>
  <si>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0512008</t>
  </si>
  <si>
    <t xml:space="preserve">     Физкультурно-спортивная работа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</si>
  <si>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>0512022</t>
  </si>
  <si>
    <t>Муниципальная программа Савинского муниципального района "Молодежь Савинского муниципального района"</t>
  </si>
  <si>
    <t>0600000</t>
  </si>
  <si>
    <t>Подпрограмма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</si>
  <si>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0610000</t>
  </si>
  <si>
    <t xml:space="preserve">     Организация участия во всероссийских и региональных конкурсах, форумах, фестивалях, выставках, акциях и других мероприятиях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</si>
  <si>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0612005</t>
  </si>
  <si>
    <t xml:space="preserve">     Организация и проведение районных конкурсов, форумов, слетов, фестивалей, выставок, акций, месячников и других мероприятий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</si>
  <si>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0612006</t>
  </si>
  <si>
    <t xml:space="preserve">     Организация и проведение бесед, лекций, семинаров и выездных экскурсий, направленных на воспитание гражданственности, правовой грамотности и профилактику правонарушений,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</si>
  <si>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0612023</t>
  </si>
  <si>
    <t xml:space="preserve">      Развитие и поддержка добровольческой деятельности, волонтерского движения. Поддержка талантливой молодежи, детских и молодежных общественных объединений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</si>
  <si>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0612025</t>
  </si>
  <si>
    <t xml:space="preserve">       Организация информационного обеспечения проводимой работы в средствах массовой информации. Разработка, издание и распространение информационных буклетов и листовок по вопросам молодежной политики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</si>
  <si>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0612026</t>
  </si>
  <si>
    <t xml:space="preserve">     Организация групповой и индивидуальной работы с подростками "группы риска" по профилактике правонарушений, а так же организация их занятости, отдыха и досуга,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</si>
  <si>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0612061</t>
  </si>
  <si>
    <t>0618000</t>
  </si>
  <si>
    <t xml:space="preserve">            Осуществление полномочий по созданию и организации деятельности комиссий по делам несовершеннолетних и защите их прав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</si>
  <si>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0618036</t>
  </si>
  <si>
    <t>Подпрограмма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</si>
  <si>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0620000</t>
  </si>
  <si>
    <t xml:space="preserve">       Организация деятельности клубов молодой семьи, проведение встреч, семинаров работающей молодежи со специалистами социальной сферы в поселениях района,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</si>
  <si>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0622031</t>
  </si>
  <si>
    <t xml:space="preserve">    Организация участия молодых семей и работающей молодежи в региональных конкурсах, фестивалях, клубах и других мероприятиях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</si>
  <si>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>0622062</t>
  </si>
  <si>
    <r>
      <t>Подпрограмма "Поддержка молодых специалистов муниципальных учреждений образования Савинского муниципального района и ОБУЗ «Савинская ЦРБ"" муниципальной программы Савинского муниципа</t>
    </r>
    <r>
      <rPr>
        <b/>
        <sz val="14"/>
        <color indexed="8"/>
        <rFont val="Times New Roman"/>
        <family val="1"/>
      </rPr>
      <t>л</t>
    </r>
    <r>
      <rPr>
        <b/>
        <sz val="12"/>
        <color indexed="8"/>
        <rFont val="Times New Roman"/>
        <family val="1"/>
      </rPr>
      <t>ьного района "Молодежь Савинского муниципального района"</t>
    </r>
  </si>
  <si>
    <t>0630000</t>
  </si>
  <si>
    <t xml:space="preserve">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</si>
  <si>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>0637004</t>
  </si>
  <si>
    <t xml:space="preserve">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</si>
  <si>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>0637005</t>
  </si>
  <si>
    <t>Муниципальная программа Савинского муниципального района "Развитие экономического потенциала Савинского муниципального района"</t>
  </si>
  <si>
    <t>0700000</t>
  </si>
  <si>
    <t>Подпрограмма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</si>
  <si>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>0710000</t>
  </si>
  <si>
    <t xml:space="preserve">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</si>
  <si>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>0710015</t>
  </si>
  <si>
    <t xml:space="preserve">      Материально-техническое обеспечение деятельности МФЦ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</si>
  <si>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>0712063</t>
  </si>
  <si>
    <t>Подпрограмма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</si>
  <si>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0720000</t>
  </si>
  <si>
    <t xml:space="preserve">     Информирование субъектов малого и среднего предпринимательства о возможности получения муниципальной и государственной поддержки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</si>
  <si>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0722032</t>
  </si>
  <si>
    <t xml:space="preserve">    Организация и проведение мероприятий в рамках празднования Дня российского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</si>
  <si>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0722033</t>
  </si>
  <si>
    <t xml:space="preserve">     Субсидирование части затрат субъектов малого и среднего предпринимательства, связанных с уплатой процентов по кредитам, полученным в кредитных организациях,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</si>
  <si>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0726001</t>
  </si>
  <si>
    <t xml:space="preserve">     Субсидирование части затрат субъектов малого предпринимательства по приобретению оборудования для организации работы субъектов малого и среднего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</si>
  <si>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>0726002</t>
  </si>
  <si>
    <t>Муниципальная программа Савинского муниципального района "Развитие транспортной системы Савинского муниципального района"</t>
  </si>
  <si>
    <t>0800000</t>
  </si>
  <si>
    <t>Подпрограмма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</si>
  <si>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0810000</t>
  </si>
  <si>
    <t xml:space="preserve">     Ремонт, капитальный ремонт дорог общего пользования местного значения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</si>
  <si>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0812035</t>
  </si>
  <si>
    <t xml:space="preserve">      Содержание дорог общего пользования местного значения вне границ населенных пунктов в границах муниципального района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</si>
  <si>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>0812036</t>
  </si>
  <si>
    <t>Подпрограмма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</si>
  <si>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>0820000</t>
  </si>
  <si>
    <t xml:space="preserve">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 в рамках подпрограммы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</si>
  <si>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>0826003</t>
  </si>
  <si>
    <t>Муниципальная программа Савинского муниципального района "Развитие сельского хозяйства в Савинском муниципальном районе на 2014-2020 годы"</t>
  </si>
  <si>
    <t>0900000</t>
  </si>
  <si>
    <t>Подпрограмма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</si>
  <si>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>0910000</t>
  </si>
  <si>
    <t xml:space="preserve">     Обеспечение деятельности отдела сельского хозяйства и развития сельских территорий администрации Савинского муниципального района в рамках подпрограммы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</si>
  <si>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>0910011</t>
  </si>
  <si>
    <t>Муниципальная программа Савинского муниципального района "Управление муниципальными финансами и муниципальным долгом Савинского муниципального района в 2014-2017 годах"</t>
  </si>
  <si>
    <t>1000000</t>
  </si>
  <si>
    <t>Подпрограмма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2014-2017 годах"</t>
  </si>
  <si>
    <t>1020000</t>
  </si>
  <si>
    <t xml:space="preserve">     Резервный фонд администрации Савинского муниципального района в рамках подпрограммы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2014-2017 годах"</t>
  </si>
  <si>
    <t>1022038</t>
  </si>
  <si>
    <t>Подпрограмма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2014-2017 годах"</t>
  </si>
  <si>
    <t>1030000</t>
  </si>
  <si>
    <t xml:space="preserve">      Обеспечение деятельности финансового управления администрации Савинского муниципального района в рамках подпрограммы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2014-2017 годах"</t>
  </si>
  <si>
    <t>1030012</t>
  </si>
  <si>
    <t>Муниципальная программа Савинского муниципального района "Развитие местного самоуправления в Савинском муниципальном районе"</t>
  </si>
  <si>
    <t>1100000</t>
  </si>
  <si>
    <t>Подпрограмма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</si>
  <si>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1110000</t>
  </si>
  <si>
    <t xml:space="preserve">     Подготовка, переподготовка, обучение и повышение квалификации муниципальных служащих и лиц, находящихся в резерве управленческих кадров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</si>
  <si>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1112039</t>
  </si>
  <si>
    <t>1118000</t>
  </si>
  <si>
    <t xml:space="preserve">   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подготовки, переподготовки и повышения квалификации муниципальных служащих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</si>
  <si>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1118061</t>
  </si>
  <si>
    <t xml:space="preserve">     Уплата членских взносов в Совет муниципальных образований Ивановской области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</si>
  <si>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>1119006</t>
  </si>
  <si>
    <t>Подпрограмма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</si>
  <si>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>1120000</t>
  </si>
  <si>
    <t xml:space="preserve">    Выплата пенсий за выслугу лет лицам, замещавшим выборные должности муниципальной службы Савинского муниципального района в рамках подпрограммы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</si>
  <si>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>1127006</t>
  </si>
  <si>
    <t>Подпрограмма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</si>
  <si>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1130000</t>
  </si>
  <si>
    <t xml:space="preserve">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</si>
  <si>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1132040</t>
  </si>
  <si>
    <t xml:space="preserve">    Обслуживание сайта Савинского муниципального района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</si>
  <si>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1132041</t>
  </si>
  <si>
    <t xml:space="preserve">    Организация приема делегаций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</si>
  <si>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>1132042</t>
  </si>
  <si>
    <t>Подпрограмма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</si>
  <si>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1140000</t>
  </si>
  <si>
    <t xml:space="preserve">    Организация и проведение культурно-массовых мероприятий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</si>
  <si>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1142046</t>
  </si>
  <si>
    <t xml:space="preserve">    Мероприятия посвященные государственным и профессиональным праздникам, знаменательным датам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</si>
  <si>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>1142068</t>
  </si>
  <si>
    <t>Подпрограмма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</si>
  <si>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1150000</t>
  </si>
  <si>
    <t xml:space="preserve">    Приобретение ценных подарков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</si>
  <si>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1152047</t>
  </si>
  <si>
    <t xml:space="preserve">    Выплата вознаграждений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</si>
  <si>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>1157007</t>
  </si>
  <si>
    <t>Подпрограмма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</si>
  <si>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1160000</t>
  </si>
  <si>
    <t xml:space="preserve">    Обеспечение деятельности главы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</si>
  <si>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1160013</t>
  </si>
  <si>
    <t xml:space="preserve">    Обеспечение деятельности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</si>
  <si>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1160014</t>
  </si>
  <si>
    <t xml:space="preserve">    Реализация комплекса энергосберегающих мероприятий для снижения расходов топливно-энергетических ресурсов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</si>
  <si>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1162048</t>
  </si>
  <si>
    <t>1168000</t>
  </si>
  <si>
    <t xml:space="preserve">  Иные межбюджетные трансферты на осуществление части полномочий по организации и осуществлению муниципального внешнего финансового контроля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</si>
  <si>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1168801</t>
  </si>
  <si>
    <t xml:space="preserve">    Иные межбюджетные трансферты на осуществление части полномочий по организации и осуществлению муниципального внутреннего финансового контроля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</si>
  <si>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1168802</t>
  </si>
  <si>
    <t xml:space="preserve">    Иные межбюджетные трансферты на осуществление части полномочий в области градостроительной деятельности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</si>
  <si>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1168803</t>
  </si>
  <si>
    <t xml:space="preserve">    Иные межбюджетные трансферты на осуществление части полномочий по организации и осуществлению муниципального контроля за сохранностью автомобильных дорог местного значения, муниципального жилищного контроля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</si>
  <si>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>1168804</t>
  </si>
  <si>
    <t>Муниципальная программа Савинского муниципального района "Управление муниципальным имуществом Савинского муниципального района"</t>
  </si>
  <si>
    <t>1200000</t>
  </si>
  <si>
    <t>Подпрограмма "Управление и распоряжение муниципальным имуществом Савинского муниципального района" муниципальной программы Савинского муниципального района "Управление муниципальным имуществом Савинского муниципального района"</t>
  </si>
  <si>
    <t>1210000</t>
  </si>
  <si>
    <t xml:space="preserve">   Изготовление технической документации на недвижимое имущество Савинского муниципального района в рамках подпрограммы "Управление и распоряжение муниципальным имуществом Савинского муниципального района" муниципальной программы  Савинского муниципального района "Управление муниципальным имуществом Савинского муниципального района"</t>
  </si>
  <si>
    <t>1212064</t>
  </si>
  <si>
    <t xml:space="preserve">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 в рамках подпрограммы "Управление и распоряжение муниципальным имуществом Савинского муниципального района" муниципальной программы  Савинского муниципального района "Управление муниципальным имуществом Савинского муниципального района"</t>
  </si>
  <si>
    <t>1212065</t>
  </si>
  <si>
    <t>Подпрограмма "Управление и распоряжение земельными ресурсами Савинского муниципального района" муниципальной программы Савинского муниципального района "Управление муниципальным имуществом Савинского муниципального района"</t>
  </si>
  <si>
    <t>1220000</t>
  </si>
  <si>
    <t xml:space="preserve">     Формирование земельных участков для исполнения полномочий Савинского муниципального района в рамках подпрограммы "Управление и распоряжение земельными ресурсами Савинского муниципального района" муниципальной программы  Савинского муниципального района "Управление муниципальным имуществом Савинского муниципального района"</t>
  </si>
  <si>
    <t>1222066</t>
  </si>
  <si>
    <t xml:space="preserve">     Оценка рыночной стоимости земельных участков, размера платы за право заключения договоров аренды в рамках подпрограммы "Управление и распоряжение земельными ресурсами Савинского муниципального района" муниципальной программы  Савинского муниципального района "Управление муниципальным имуществом Савинского муниципального района"</t>
  </si>
  <si>
    <t>1222067</t>
  </si>
  <si>
    <t>Муниципальная программа Савинского муниципального района "Социальная поддержка пожилых граждан в Савинском муниципальном районе"</t>
  </si>
  <si>
    <t>1300000</t>
  </si>
  <si>
    <t>Подпрограмма "Повышение качества жизни граждан пожилого возраста" муниципальной программы  Савинского муниципального района "Социальная поддержка пожилых граждан в Савинском муниципальном районе"</t>
  </si>
  <si>
    <t>1310000</t>
  </si>
  <si>
    <t xml:space="preserve">   Проведение ремонта жилых помещений и замена бытового и сантехнического оборудования в жилых помещениях, занимаемых инвалидами и участниками Великой Отечественной войны 1941-1945 годов, за счет местного бюджета, в рамках подпрограммы "Повышение качества жизни граждан пожилого возраста" муниципальной программы Савинского муниципального района "Социальная поддержка пожилых граждан в Савинском муниципальном районе"</t>
  </si>
  <si>
    <t>1312070</t>
  </si>
  <si>
    <t>1318000</t>
  </si>
  <si>
    <t xml:space="preserve">   Проведение ремонта жилых помещений и замена бытового и сантехнического оборудования в жилых помещениях, занимаемых инвалидами и участниками Великой Отечественной войны 1941-1945 годов, в рамках подпрограммы "Повышение качества жизни граждан пожилого возраста" муниципальной программы Савинского муниципального района "Социальная поддержка пожилых граждан в Савинском муниципальном районе"</t>
  </si>
  <si>
    <t>1318024</t>
  </si>
  <si>
    <t>Непрограммные направления деятельности исполнительных органов местного самоуправления Савинского муниципального района</t>
  </si>
  <si>
    <t>4100000</t>
  </si>
  <si>
    <t>Иные непрограммные мероприятия</t>
  </si>
  <si>
    <t>4190000</t>
  </si>
  <si>
    <t xml:space="preserve">   Проведение неотложных аварийно-восстановительных работ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</si>
  <si>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4192052</t>
  </si>
  <si>
    <t xml:space="preserve">  Выполнение научно-исследовательских работ по разработке методического инструментария для корректировки Стратегии социально-экономического развития Савинского муниципального района на период до 2020 года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</si>
  <si>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4192070</t>
  </si>
  <si>
    <t xml:space="preserve">    Субсидии отдельным общественным организациям и иным некоммерческим объединениям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</si>
  <si>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4196004</t>
  </si>
  <si>
    <t>4198000</t>
  </si>
  <si>
    <t xml:space="preserve">            Осуществление    отдельных    государственных полномочий в сфере административных правонарушений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</si>
  <si>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>4198035</t>
  </si>
  <si>
    <t>Реализация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</si>
  <si>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4200000</t>
  </si>
  <si>
    <t>4290000</t>
  </si>
  <si>
    <t xml:space="preserve">     Составление (изменение) списков кандидатов в присяжные заседатели федеральных судов общей юрисдикции в Российской Федерации в рамках иных непрограммных мероприятий по реализации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</si>
  <si>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>4295120</t>
  </si>
  <si>
    <t xml:space="preserve">              Межбюджетные трансферты</t>
  </si>
  <si>
    <t>500</t>
  </si>
  <si>
    <t>Наказы избирателей депутатам Ивановской областной Думы</t>
  </si>
  <si>
    <t>4300000</t>
  </si>
  <si>
    <t>4390000</t>
  </si>
  <si>
    <t>4398000</t>
  </si>
  <si>
    <t xml:space="preserve">           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</si>
  <si>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>4398065</t>
  </si>
  <si>
    <t>Всего расходов:</t>
  </si>
  <si>
    <t>Приложение 7</t>
  </si>
  <si>
    <t>Ведомственная структура расходов бюджета Савинского муниципального района на 2015 год и плановый период 2016 и 2017 годов</t>
  </si>
  <si>
    <t xml:space="preserve">Код главного распорядителя
</t>
  </si>
  <si>
    <t>Раздел, подраздел</t>
  </si>
  <si>
    <t>Вид
расходов</t>
  </si>
  <si>
    <t xml:space="preserve">  Администрация Савинского муниципального района Ивановской области</t>
  </si>
  <si>
    <t>111</t>
  </si>
  <si>
    <t>0000</t>
  </si>
  <si>
    <t>0000000</t>
  </si>
  <si>
    <t xml:space="preserve">    ОБЩЕГОСУДАРСТВЕННЫЕ ВОПРОСЫ</t>
  </si>
  <si>
    <t>0100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</si>
  <si>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</si>
  <si>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</si>
  <si>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Осуществление полномочий по созданию и организации деятельности комиссий по делам несовершеннолетних и защите их прав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</si>
  <si>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</si>
  <si>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Закупка товаров, работ и услуг для государственных (муниципальных) нужд</t>
  </si>
  <si>
    <t xml:space="preserve">        Обеспечение деятельности главы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</si>
  <si>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Обеспечение деятельности администрации Савинского муниципального района в рамках подпрограммы "Обеспечение деятельности органов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</si>
  <si>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  Иные бюджетные ассигнования</t>
  </si>
  <si>
    <t xml:space="preserve">       Иные межбюджетные трансферты на осуществление части полномочий по организации и осуществлению муниципального внешнего финансового контроля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</si>
  <si>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Иные межбюджетные трансферты на осуществление части полномочий в области градостроительной деятельности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</si>
  <si>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Иные межбюджетные трансферты на осуществление части полномочий по организации и осуществлению муниципального контроля за сохранностью автомобильных дорог местного значения, муниципального жилищного контроля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</si>
  <si>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Резервные фонды</t>
  </si>
  <si>
    <t>0111</t>
  </si>
  <si>
    <t xml:space="preserve">        Резервный фонд администрации Савинского муниципального района в рамках подпрограммы "Обеспечение финансирования непредвиденных расходов бюджета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2014-2017 годах"</t>
  </si>
  <si>
    <t xml:space="preserve">      Другие общегосударственные вопросы</t>
  </si>
  <si>
    <t>0113</t>
  </si>
  <si>
    <t xml:space="preserve">        Обеспечение деятельности муниципального учреждения Савинского муниципального района "Многофункциональный центр предоставления государственных и муниципальных услуг"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</si>
  <si>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Материально-техническое обеспечение деятельности МФЦ в рамках подпрограммы "Повышение качества предоставления государственных и муниципальных услуг в Савинском муниципальном районе на базе многофункционального центра предоставления государственных и муниципальных услуг"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</si>
  <si>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Уплата членских взносов в Совет муниципальных образований Ивановской области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</si>
  <si>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Размещение и распространение в общественно-политической газете Савинского района "Знамя" официальной информации органов местного самоуправления, иной официальной информации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</si>
  <si>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Обслуживание сайта Савинского муниципального района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</si>
  <si>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Организация приема делегаций в рамках подпрограммы "Информационное обеспечение деятельности органов местного самоуправления"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</si>
  <si>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Приобретение ценных подарков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</si>
  <si>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Выплата вознаграждений в рамках подпрограммы "Поощрение отдельных категорий граждан"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</si>
  <si>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Реализация комплекса энергосберегающих мероприятий для снижения расходов топливно-энергетических ресурсов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</si>
  <si>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Изготовление технической документации на недвижимое имущество Савинского муниципального района в рамках подпрограммы "Управление и распоряжение муниципальным имуществом Савинского муниципального района" муниципальной программы  Савинского муниципального района "Управление муниципальным имуществом Савинского муниципального района"</t>
  </si>
  <si>
    <t xml:space="preserve">     Оценка рыночной стоимости муниципального имущества, размера платы за право заключения договоров аренды, безвозмездного пользования муниципального имущества в рамках подпрограммы "Управление и распоряжение муниципальным имуществом Савинского муниципального района" муниципальной программы  Савинского муниципального района "Управление муниципальным имуществом Савинского муниципального района"</t>
  </si>
  <si>
    <t xml:space="preserve">      Выполнение научно-исследовательских работ по разработке методического инструментария для корректировки Стратегии социально-экономического развития Савинского муниципального района на период до 2020 года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</si>
  <si>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   Осуществление    отдельных    государственных полномочий в сфере административных правонарушений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</si>
  <si>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НАЦИОНАЛЬНАЯ БЕЗОПАСНОСТЬ И ПРАВООХРАНИТЕЛЬНАЯ ДЕЯТЕЛЬНОСТЬ</t>
  </si>
  <si>
    <t>0300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</si>
  <si>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</si>
  <si>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</si>
  <si>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Установка систем видеонаблюдения в местах массового скопления людей в рамках подпрограммы "Профилактика правонарушений в Савинском муниципальном районе" муниципальной программы Савинского муниципального района "Обеспечение безопасности граждан и профилактика правонарушений в Савинском муниципальном районе"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</si>
  <si>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</si>
  <si>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</si>
  <si>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</si>
  <si>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</si>
  <si>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в рамках подпрограммы "Организация проведения мероприятий по отлову и содержанию безнадзорных животных"  муниципальной программы Савинского муниципального района "Охрана окружающей среды Савинского муниципального района"</t>
  </si>
  <si>
    <t xml:space="preserve">     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в рамках подпрограммы "Организация проведения мероприятий по содержанию сибиреязвенных скотомогильников" муниципальной программы Савинского муниципального района "Охрана окружающей среды Савинского муниципального района"</t>
  </si>
  <si>
    <t xml:space="preserve">      Транспорт</t>
  </si>
  <si>
    <t>0408</t>
  </si>
  <si>
    <t xml:space="preserve">        Субсидии на возмещение затрат в связи с оказанием услуг по перевозке пассажиров и багажа по социально-значимым маршрутам между поселениями в границах Савинского муниципального района в рамках подпрограммы "Субсидирование транспортного обслуживания населения Савинского муниципального района"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</si>
  <si>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Дорожное хозяйство (дорожные фонды)</t>
  </si>
  <si>
    <t>0409</t>
  </si>
  <si>
    <t xml:space="preserve">        Ремонт, капитальный ремонт дорог общего пользования местного значения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</si>
  <si>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  Содержание дорог общего пользования местного значения вне границ населенных пунктов в границах муниципального района в рамках подпрограммы "Развитие и содержание автомобильных дорог общего пользования местного значения" муниципальной программы Савинского муниципального района "Развитие транспортной системы Савинского муниципального района"</t>
  </si>
  <si>
    <t xml:space="preserve">      Другие вопросы в области национальной экономики</t>
  </si>
  <si>
    <t>0412</t>
  </si>
  <si>
    <t xml:space="preserve">        Информирование субъектов малого и среднего предпринимательства о возможности получения муниципальной и государственной поддержки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</si>
  <si>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Организация и проведение мероприятий в рамках празднования Дня российского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</si>
  <si>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Субсидирование части затрат субъектов малого и среднего предпринимательства, связанных с уплатой процентов по кредитам, полученным в кредитных организациях,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</si>
  <si>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Субсидирование части затрат субъектов малого предпринимательства по приобретению оборудования для организации работы субъектов малого и среднего предпринимательства в рамках подпрограммы "Развитие малого и среднего предпринимательства в Савинском муниципальном районе" муниципальной программы Савинского муниципального района "Развитие экономического потенциала Савинского муниципального района"</t>
  </si>
  <si>
    <t xml:space="preserve">        Формирование земельных участков для исполнения полномочий Савинского муниципального района в рамках подпрограммы "Управление и распоряжение земельными ресурсами Савинского муниципального района" муниципальной программы  Савинского муниципального района "Управление муниципальным имуществом Савинского муниципального района"</t>
  </si>
  <si>
    <t xml:space="preserve">    ЖИЛИЩНО-КОММУНАЛЬНОЕ ХОЗЯЙСТВО</t>
  </si>
  <si>
    <t>0500</t>
  </si>
  <si>
    <t xml:space="preserve">      Коммунальное хозяйство</t>
  </si>
  <si>
    <t>0502</t>
  </si>
  <si>
    <t xml:space="preserve">         Разработка проектной документации на строительство межпоселкового газопровода "Новинки-Вознесенье"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</si>
  <si>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        Разработка проектной документации для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</si>
  <si>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Расходы на межевание земельного участка для предоставление его на период строительства межпоселкового газопровода "Новинки -Вознесенье"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</si>
  <si>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Расходы на межевание земельного участка для предоставление его на период строительства газораспределительной сети для газификации населенных пунктов Воскресенского и Горячевского сельских поселений Савинского муниципального района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</si>
  <si>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        Строительство газораспределительной сети для газификации  населенных пунктов Воскресенского и Горячевского сельских поселений Савинского муниципального района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</si>
  <si>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          Капитальные вложения в объекты недвижимого имущества государственной (муниципальной) собственности
</t>
  </si>
  <si>
    <t xml:space="preserve">        Разработка проектной документации и газификация населенных пунктов Ивановской области в рамках подпрограммы "Развитие газификации Савинского муниципального района"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</si>
  <si>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ОБРАЗОВАНИЕ</t>
  </si>
  <si>
    <t>0700</t>
  </si>
  <si>
    <t xml:space="preserve">      Профессиональная подготовка, переподготовка и повышение квалификации</t>
  </si>
  <si>
    <t>0705</t>
  </si>
  <si>
    <t xml:space="preserve">        Подготовка, переподготовка, обучение и повышение квалификации муниципальных служащих и лиц, находящихся в резерве управленческих кадров в рамках подпрограммы "Развитие муниципальной службы"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</si>
  <si>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Молодежная политика и оздоровление детей</t>
  </si>
  <si>
    <t>0707</t>
  </si>
  <si>
    <t xml:space="preserve">        Организация участия во всероссийских и региональных конкурсах, форумах, фестивалях, выставках, акциях и других мероприятиях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</si>
  <si>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районных конкурсов, форумов, слетов, фестивалей, выставок, акций, месячников и других мероприятий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</si>
  <si>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 проведение бесед, лекций, семинаров и выездных экскурсий, направленных на воспитание гражданственности, правовой грамотности и профилактику правонарушений,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</si>
  <si>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Развитие и поддержка добровольческой деятельности, волонтерского движения. Поддержка талантливой молодежи, детских и молодежных общественных объединений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</si>
  <si>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информационного обеспечения проводимой работы в средствах массовой информации. Разработка, издание и распространение информационных буклетов и листовок по вопросам молодежной политики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</si>
  <si>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 Организация групповой и индивидуальной работы с подростками "группы риска" по профилактике правонарушений, а так же организация их занятости, отдыха и досуга в рамках подпрограммы "Молодежная политика с детьми и подростками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</si>
  <si>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    Организация деятельности клубов молодой семьи, проведение встреч, семинаров работающей молодежи со специалистами социальной сферы в поселениях района, в рамках подпрограммы "Поддержка молодых семей и работающей молодежи. Повышение престижа семейных ценностей и творческого потенциала в молодежной сфере в Савинском муниципальном районе" муниципальной программы Савинского муниципального района "Молодежь Савинского муниципального района"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</si>
  <si>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</si>
  <si>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</si>
  <si>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</si>
  <si>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</si>
  <si>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Мероприятия подпрограммы "Обеспечение жильем молодых семей" федеральной целевой программы "Жилище" на 2011 - 2015 годы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</si>
  <si>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  Социальное обеспечение и иные выплаты населению</t>
  </si>
  <si>
    <t xml:space="preserve">        Предоставление социальных выплат молодым семьям на приобретение (строительство) жилого помещения в рамках подпрограммы "Обеспечение жильем молодых семей"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</si>
  <si>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Предоставление гражданам субсидий для оплаты первоначального взноса при получении ипотечного жилищного кредита или субсидий на погашение основной суммы дога и уплату процентов по ипотечному жилищному кредиту (в том числе рефинансированному)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</si>
  <si>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Предоставление субсидий гражданам на оплату первоначального взноса при получение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 в рамках подпрограммы "Муниципальная поддержка граждан в сфере ипотечного жилищного кредитования" муниципальной программы Савинского муниципального района "Обеспечение доступным и комфортным жильем, объектами инженерной инфраструктуры и услугами жилищно-коммунального хозяйства населения Савинского муниципального района"</t>
  </si>
  <si>
    <t xml:space="preserve">        Осуществление ежемесячных муниципальных выплат компенсационного характера молодым специалистам в целях компенсации оплаты жилых помещений и коммунальных услуг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</si>
  <si>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 xml:space="preserve">    Проведение ремонта жилых помещений и замена бытового и сантехнического оборудования в жилых помещениях, занимаемых инвалидами и участниками Великой Отечественной войны 1941-1945 годов, за счет местного бюджета, в рамках подпрограммы "Повышение качества жизни граждан пожилого возраста" муниципальной программы Савинского муниципального района "Социальная поддержка пожилых граждан в Савинском муниципальном районе"</t>
  </si>
  <si>
    <t xml:space="preserve">     Проведение ремонта жилых помещений и замена бытового и сантехнического оборудования в жилых помещениях, занимаемых инвалидами и участниками Великой Отечественной войны 1941-1945 годов, в рамках подпрограммы "Повышение качества жизни граждан пожилого возраста" муниципальной программы Савинского муниципального района "Социальная поддержка пожилых граждан в Савинском муниципальном районе"</t>
  </si>
  <si>
    <t xml:space="preserve">      Другие вопросы в области социальной политики</t>
  </si>
  <si>
    <t>1006</t>
  </si>
  <si>
    <t xml:space="preserve">        Субсидии отдельным общественным организациям и иным некоммерческим объединениям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</si>
  <si>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    Предоставление субсидий бюджетным, автономным учреждениям и иным некоммерческим  
организациям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</si>
  <si>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</si>
  <si>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</si>
  <si>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</si>
  <si>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</si>
  <si>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Предоставление муниципальной услуги "Организация проведения спортивно-массовых мероприятий"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</si>
  <si>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  Реализация комплекса энергосберегающих мероприятий для снижения расходов топливно-энергетических ресурсов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</si>
  <si>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      Физкультурно-спортивная работа в рамках подпрограммы "Организация физкультурных и спортивных мероприятий, участие в соревнованиях регионального и муниципального уровня" муниципальной программы Савинского муниципального района "Развитие физической культуры, спорта Савинского муниципального района"</t>
  </si>
  <si>
    <t xml:space="preserve">  Финансовое управление администрации Савинского муниципального района Ивановской области</t>
  </si>
  <si>
    <t>112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</si>
  <si>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</si>
  <si>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</si>
  <si>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Обеспечение деятельности финансового управления администрации Савинского муниципального района в рамках подпрограммы "Обеспечение деятельности финансового управления администрации Савинского муниципального района" муниципальной программы Савинского муниципального района "Управление муниципальными финансами и муниципальным долгом Савинского муниципального района в 2014-2016 годах"</t>
  </si>
  <si>
    <t xml:space="preserve">        Иные межбюджетные трансферты на осуществление части полномочий по организации и осуществлению муниципального внутреннего финансового контроля в рамках подпрограммы "Обеспечение деятельности органов  местного самоуправления Савинского муниципального района"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</si>
  <si>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Организация и проведение культурно-массовых мероприятий в рамках подпрограммы "Организация проведения государственных и профессиональных праздников, знаменательных дат и культурно-массовых мероприятий"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</si>
  <si>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      Составление (изменение) списков кандидатов в присяжные заседатели федеральных судов общей юрисдикции в Российской Федерации в рамках иных непрограммных мероприятий по реализации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</si>
  <si>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Межбюджетные трансферты</t>
  </si>
  <si>
    <t xml:space="preserve">      Пенсионное обеспечение</t>
  </si>
  <si>
    <t>1001</t>
  </si>
  <si>
    <t xml:space="preserve">        Выплата пенсий за выслугу лет лицам, замещавшим выборные должности муниципальной службы Савинского муниципального района в рамках подпрограммы "Пенсионное обеспечение муниципальных служащих" муниципальной программы Савинского муниципального района "Развитие местного самоуправления в Савинском муниципальном районе"</t>
  </si>
  <si>
    <t xml:space="preserve">  Отдел образования администрации Савинского муниципального района Ивановской области</t>
  </si>
  <si>
    <t>113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</si>
  <si>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</si>
  <si>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</si>
  <si>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Проведение неотложных аварийно-восстановительных работ в рамках иных непрограммных мероприятий по непрограммным направлениям деятельности исполнительных органов местного самоуправления Савинского муниципального района</t>
  </si>
  <si>
    <t xml:space="preserve">      Дошкольное образование</t>
  </si>
  <si>
    <t>0701</t>
  </si>
  <si>
    <t xml:space="preserve">        Предоставление муниципальной услуги "Предоставление общедоступного бесплатного дошкольного образования в дошкольных образовательных учреждениях по основным общеобразовательным программам дошкольного образования и содержание ребенка в дошкольном учреждении"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</si>
  <si>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</si>
  <si>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</si>
  <si>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санитарного состояния помещений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</si>
  <si>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Курсовая подготовка, семинары, конференции, консультации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</si>
  <si>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Информирование учащихся о безопасности дорожного движения в образовательных организациях района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</si>
  <si>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Общее образование</t>
  </si>
  <si>
    <t>0702</t>
  </si>
  <si>
    <t xml:space="preserve">        Предоставление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</si>
  <si>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Организация питания обучающихся 1-4 классов муниципальных общеобразовательных организаций за счет местного бюджета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</si>
  <si>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Создание в общеобразовательных организациях Савинского муниципального района условий для занятий физической культурой и спортом за счет средств местного бюджета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</si>
  <si>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 xml:space="preserve">   Реализация мероприятий государственной программы Российской Федерации "Доступная среда" на 2011-2015 годы в рамках подпрограммы "Школьное образование" муниципальной программы Савинского муниципального района "Развитие системы общего образования Савинского муниципального района"</t>
  </si>
  <si>
    <t xml:space="preserve">        Организация питания обучающихся 1-4 классов муниципальных общеобразовательных организаций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</si>
  <si>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на приобретение учебников и учебных пособий, средств обучения, игр, игрушек (за исключением расходов на содержание зданий и оплату коммунальных услуг), в рамках подпрограммы "Школьное образование"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</si>
  <si>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Предоставление муниципальной услуги "Предоставление дополнительного образования детям" в рамках подпрограммы "Модернизация дополнительного образования" муниципальной программы Савинского муниципалього района "Развитие системы образования Савинского муниципального района"</t>
  </si>
  <si>
    <t xml:space="preserve">        Повышение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в соответствии с указами Президента Российской Федерации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</si>
  <si>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>0138012</t>
  </si>
  <si>
    <t xml:space="preserve">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в рамках подпрограммы "Модернизация дополнительного образования"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</si>
  <si>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Организация участия во всероссийских и региональных конкурсах, форумах, фестивалях, выставках, акциях и других мероприятиях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</si>
  <si>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Организация и проведение районных конкурсов, форумов, слетов, фестивалей, выставок, акций и других мероприятий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</si>
  <si>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Трудоустройство и занятость несовершеннолетних граждан в рамках подпрограммы "Гражданско-патриотическое и духовно-нравственное воспитание учащихся и воспитанников"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</si>
  <si>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перевозок школьников в рамках подпрограммы "Профилактика детского дорожно-транспортного травматизма в образовательных организациях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</si>
  <si>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</t>
  </si>
  <si>
    <t xml:space="preserve">        Питание детей из многодетных семей в дошкольных образовательных учреждениях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</si>
  <si>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Организация отдыха детей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</si>
  <si>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Организация отдыха детей в каникулярное время в части организации двухразового питания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</si>
  <si>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Осуществление   переданных    государственных полномочий по организации двухразового питания детей-сирот и детей, находящихся в трудной жизненной ситуации, в лагерях дневного пребывания в рамках подпрограммы "Здоровье детей Савинского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</si>
  <si>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Другие вопросы в области образования</t>
  </si>
  <si>
    <t>0709</t>
  </si>
  <si>
    <t xml:space="preserve">        Приобретение грамот и сертификатов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</si>
  <si>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Проведение муниципальных предметных олимпиад школьников, конкурсов, слетов, смотров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</si>
  <si>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Материальная поддержка одаренных детей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</si>
  <si>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Присуждение премии "Золотой фонд земли Савинской" в рамках подпрограммы "Талант"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</si>
  <si>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деятельности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</si>
  <si>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Обеспечение деятельности структурных подразделений отраслевого отдела администрации Савинского муниципального района в рамках подпрограммы "Обеспечение деятельности отдела образования администрации Савинского муниципального района"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</si>
  <si>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Проведение районных конкурсов профессионального мастерства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</si>
  <si>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Поощрение работников к Дню учителя и дошкольного работника в рамках подпрограммы "Профессионал"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</si>
  <si>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      Осуществление единовременных муниципальных выплат компенсационного характера с целью компенсации расходов на повышение квалификации молодых специалистов в рамках подпрограммы "Поддержка молодых специалистов муниципальных учреждений образования Савинского муниципального района и ОБУЗ "Савинская ЦРБ"" муниципальной программы Савинского муниципального района "Молодежь Савинского муниципального района"</t>
  </si>
  <si>
    <t xml:space="preserve">      Охрана семьи и детства</t>
  </si>
  <si>
    <t>1004</t>
  </si>
  <si>
    <t xml:space="preserve">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образования, в рамках подпрограммы "Дошкольник" муниципальной программы Савинского муниципального района "Развитие системы образования Савинского муниципального района"</t>
  </si>
  <si>
    <t xml:space="preserve">  Отдел сельского хозяйства и развития сельских территорий администрации Савинского муниципального района Ивановской области</t>
  </si>
  <si>
    <t>117</t>
  </si>
  <si>
    <t xml:space="preserve">        Обеспечение деятельности отдела сельского хозяйства и развития сельских территорий администрации Савинского муниципального района в рамках подпрограммы "Обеспечение деятельности отдела сельского хозяйства и развития сельских территорий администрации Савинского муниципального района" муниципальной программы Савинского муниципального района "Развитие сельского хозяйства в Савинском муниципальном районе на 2014-2020 годы"</t>
  </si>
  <si>
    <t xml:space="preserve">от 23.04.2015 № 4-р        </t>
  </si>
  <si>
    <t xml:space="preserve">от 23.04.2015 № 4-р         </t>
  </si>
  <si>
    <t xml:space="preserve">от 23.04.2015 № 4-р                </t>
  </si>
  <si>
    <t>от 23.04.2015 № 4-р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</si>
</sst>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0"/>
    <numFmt numFmtId="166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i/>
      <sz val="9"/>
      <name val="Times New Roman"/>
      <family val="1"/>
    </font>
    <font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9"/>
      <color rgb="FF000000"/>
      <name val="Times New Roman"/>
      <family val="1"/>
    </font>
    <font>
      <i/>
      <sz val="8"/>
      <color rgb="FF00000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Arial Cyr"/>
      <family val="0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3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30" borderId="0">
      <alignment/>
      <protection/>
    </xf>
    <xf numFmtId="0" fontId="1" fillId="0" borderId="0">
      <alignment/>
      <protection/>
    </xf>
    <xf numFmtId="0" fontId="3" fillId="30" borderId="0">
      <alignment/>
      <protection/>
    </xf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0" fillId="0" borderId="0" xfId="0" applyAlignment="1">
      <alignment/>
    </xf>
    <xf numFmtId="0" fontId="58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5" fillId="0" borderId="10" xfId="56" applyFont="1" applyBorder="1">
      <alignment/>
      <protection/>
    </xf>
    <xf numFmtId="0" fontId="60" fillId="0" borderId="10" xfId="0" applyFont="1" applyBorder="1" applyAlignment="1">
      <alignment horizontal="left" wrapText="1"/>
    </xf>
    <xf numFmtId="0" fontId="60" fillId="0" borderId="10" xfId="0" applyFont="1" applyBorder="1" applyAlignment="1">
      <alignment horizontal="center" wrapText="1"/>
    </xf>
    <xf numFmtId="0" fontId="59" fillId="0" borderId="10" xfId="0" applyFont="1" applyBorder="1" applyAlignment="1">
      <alignment horizontal="center" vertical="center" wrapText="1"/>
    </xf>
    <xf numFmtId="0" fontId="61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5" fillId="0" borderId="0" xfId="56" applyFont="1" applyAlignment="1">
      <alignment horizontal="right"/>
      <protection/>
    </xf>
    <xf numFmtId="0" fontId="0" fillId="0" borderId="0" xfId="0" applyAlignment="1">
      <alignment wrapText="1"/>
    </xf>
    <xf numFmtId="0" fontId="5" fillId="0" borderId="10" xfId="56" applyFont="1" applyFill="1" applyBorder="1" applyAlignment="1">
      <alignment horizontal="justify" wrapText="1"/>
      <protection/>
    </xf>
    <xf numFmtId="0" fontId="60" fillId="0" borderId="10" xfId="0" applyFont="1" applyBorder="1" applyAlignment="1">
      <alignment horizontal="justify" wrapText="1"/>
    </xf>
    <xf numFmtId="0" fontId="60" fillId="0" borderId="10" xfId="0" applyFont="1" applyBorder="1" applyAlignment="1">
      <alignment horizontal="justify" vertical="center" wrapText="1"/>
    </xf>
    <xf numFmtId="0" fontId="2" fillId="0" borderId="0" xfId="56">
      <alignment/>
      <protection/>
    </xf>
    <xf numFmtId="0" fontId="10" fillId="0" borderId="10" xfId="56" applyFont="1" applyBorder="1" applyAlignment="1">
      <alignment horizontal="center" vertical="center" wrapText="1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0" xfId="56" applyFont="1" applyBorder="1" applyAlignment="1">
      <alignment horizontal="center"/>
      <protection/>
    </xf>
    <xf numFmtId="0" fontId="11" fillId="0" borderId="10" xfId="56" applyFont="1" applyBorder="1" applyAlignment="1">
      <alignment horizontal="justify"/>
      <protection/>
    </xf>
    <xf numFmtId="164" fontId="11" fillId="0" borderId="10" xfId="56" applyNumberFormat="1" applyFont="1" applyBorder="1" applyAlignment="1">
      <alignment shrinkToFit="1"/>
      <protection/>
    </xf>
    <xf numFmtId="0" fontId="12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justify" vertical="center" wrapText="1"/>
      <protection/>
    </xf>
    <xf numFmtId="164" fontId="12" fillId="0" borderId="10" xfId="56" applyNumberFormat="1" applyFont="1" applyBorder="1" applyAlignment="1">
      <alignment shrinkToFit="1"/>
      <protection/>
    </xf>
    <xf numFmtId="49" fontId="13" fillId="0" borderId="10" xfId="0" applyNumberFormat="1" applyFont="1" applyFill="1" applyBorder="1" applyAlignment="1">
      <alignment horizontal="center" shrinkToFit="1"/>
    </xf>
    <xf numFmtId="0" fontId="13" fillId="0" borderId="10" xfId="0" applyFont="1" applyFill="1" applyBorder="1" applyAlignment="1">
      <alignment horizontal="justify" wrapText="1"/>
    </xf>
    <xf numFmtId="164" fontId="13" fillId="0" borderId="10" xfId="56" applyNumberFormat="1" applyFont="1" applyBorder="1" applyAlignment="1">
      <alignment shrinkToFit="1"/>
      <protection/>
    </xf>
    <xf numFmtId="49" fontId="11" fillId="0" borderId="10" xfId="0" applyNumberFormat="1" applyFont="1" applyFill="1" applyBorder="1" applyAlignment="1">
      <alignment horizontal="center" shrinkToFit="1"/>
    </xf>
    <xf numFmtId="0" fontId="11" fillId="0" borderId="10" xfId="0" applyFont="1" applyFill="1" applyBorder="1" applyAlignment="1">
      <alignment horizontal="justify" wrapText="1"/>
    </xf>
    <xf numFmtId="164" fontId="11" fillId="0" borderId="10" xfId="0" applyNumberFormat="1" applyFont="1" applyFill="1" applyBorder="1" applyAlignment="1">
      <alignment shrinkToFit="1"/>
    </xf>
    <xf numFmtId="49" fontId="12" fillId="0" borderId="10" xfId="0" applyNumberFormat="1" applyFont="1" applyFill="1" applyBorder="1" applyAlignment="1">
      <alignment horizontal="center" shrinkToFit="1"/>
    </xf>
    <xf numFmtId="0" fontId="12" fillId="0" borderId="10" xfId="0" applyFont="1" applyFill="1" applyBorder="1" applyAlignment="1">
      <alignment horizontal="justify" wrapText="1"/>
    </xf>
    <xf numFmtId="164" fontId="12" fillId="0" borderId="10" xfId="0" applyNumberFormat="1" applyFont="1" applyFill="1" applyBorder="1" applyAlignment="1">
      <alignment shrinkToFit="1"/>
    </xf>
    <xf numFmtId="0" fontId="11" fillId="0" borderId="10" xfId="56" applyFont="1" applyBorder="1" applyAlignment="1">
      <alignment horizontal="justify" vertical="center" wrapText="1"/>
      <protection/>
    </xf>
    <xf numFmtId="0" fontId="14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justify" wrapText="1"/>
      <protection/>
    </xf>
    <xf numFmtId="49" fontId="15" fillId="0" borderId="10" xfId="0" applyNumberFormat="1" applyFont="1" applyFill="1" applyBorder="1" applyAlignment="1">
      <alignment horizontal="center" shrinkToFit="1"/>
    </xf>
    <xf numFmtId="0" fontId="15" fillId="0" borderId="10" xfId="0" applyFont="1" applyFill="1" applyBorder="1" applyAlignment="1">
      <alignment horizontal="justify" wrapText="1"/>
    </xf>
    <xf numFmtId="164" fontId="15" fillId="0" borderId="10" xfId="56" applyNumberFormat="1" applyFont="1" applyBorder="1" applyAlignment="1">
      <alignment shrinkToFit="1"/>
      <protection/>
    </xf>
    <xf numFmtId="0" fontId="13" fillId="0" borderId="10" xfId="56" applyFont="1" applyBorder="1" applyAlignment="1">
      <alignment horizontal="center"/>
      <protection/>
    </xf>
    <xf numFmtId="0" fontId="15" fillId="0" borderId="10" xfId="56" applyFont="1" applyBorder="1" applyAlignment="1">
      <alignment horizontal="center"/>
      <protection/>
    </xf>
    <xf numFmtId="0" fontId="15" fillId="0" borderId="10" xfId="56" applyFont="1" applyBorder="1" applyAlignment="1">
      <alignment horizontal="justify" wrapText="1"/>
      <protection/>
    </xf>
    <xf numFmtId="0" fontId="11" fillId="0" borderId="10" xfId="56" applyFont="1" applyBorder="1" applyAlignment="1">
      <alignment horizontal="justify" wrapText="1"/>
      <protection/>
    </xf>
    <xf numFmtId="0" fontId="15" fillId="0" borderId="10" xfId="0" applyFont="1" applyFill="1" applyBorder="1" applyAlignment="1">
      <alignment wrapText="1"/>
    </xf>
    <xf numFmtId="0" fontId="62" fillId="0" borderId="12" xfId="55" applyFont="1" applyBorder="1" applyAlignment="1">
      <alignment horizontal="center" shrinkToFit="1"/>
      <protection/>
    </xf>
    <xf numFmtId="0" fontId="62" fillId="0" borderId="13" xfId="54" applyFont="1" applyBorder="1" applyAlignment="1">
      <alignment horizontal="justify" wrapText="1"/>
      <protection/>
    </xf>
    <xf numFmtId="0" fontId="63" fillId="0" borderId="12" xfId="55" applyFont="1" applyBorder="1" applyAlignment="1">
      <alignment horizontal="center" shrinkToFit="1"/>
      <protection/>
    </xf>
    <xf numFmtId="0" fontId="63" fillId="0" borderId="13" xfId="54" applyFont="1" applyBorder="1" applyAlignment="1">
      <alignment horizontal="justify" wrapText="1"/>
      <protection/>
    </xf>
    <xf numFmtId="4" fontId="12" fillId="0" borderId="10" xfId="56" applyNumberFormat="1" applyFont="1" applyBorder="1">
      <alignment/>
      <protection/>
    </xf>
    <xf numFmtId="4" fontId="15" fillId="0" borderId="10" xfId="56" applyNumberFormat="1" applyFont="1" applyBorder="1">
      <alignment/>
      <protection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justify" vertical="center" wrapText="1"/>
    </xf>
    <xf numFmtId="165" fontId="11" fillId="0" borderId="10" xfId="56" applyNumberFormat="1" applyFont="1" applyBorder="1" applyAlignment="1">
      <alignment shrinkToFit="1"/>
      <protection/>
    </xf>
    <xf numFmtId="0" fontId="11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justify" vertical="center" wrapText="1"/>
    </xf>
    <xf numFmtId="164" fontId="14" fillId="0" borderId="10" xfId="56" applyNumberFormat="1" applyFont="1" applyBorder="1" applyAlignment="1">
      <alignment shrinkToFit="1"/>
      <protection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justify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justify" vertical="center" wrapText="1"/>
    </xf>
    <xf numFmtId="49" fontId="14" fillId="0" borderId="10" xfId="0" applyNumberFormat="1" applyFont="1" applyFill="1" applyBorder="1" applyAlignment="1">
      <alignment horizontal="left" shrinkToFit="1"/>
    </xf>
    <xf numFmtId="0" fontId="14" fillId="0" borderId="14" xfId="0" applyFont="1" applyFill="1" applyBorder="1" applyAlignment="1">
      <alignment horizontal="justify" wrapText="1"/>
    </xf>
    <xf numFmtId="165" fontId="14" fillId="0" borderId="10" xfId="56" applyNumberFormat="1" applyFont="1" applyBorder="1" applyAlignment="1">
      <alignment shrinkToFit="1"/>
      <protection/>
    </xf>
    <xf numFmtId="0" fontId="12" fillId="0" borderId="14" xfId="0" applyFont="1" applyFill="1" applyBorder="1" applyAlignment="1">
      <alignment horizontal="justify" wrapText="1"/>
    </xf>
    <xf numFmtId="165" fontId="12" fillId="0" borderId="10" xfId="56" applyNumberFormat="1" applyFont="1" applyBorder="1" applyAlignment="1">
      <alignment shrinkToFit="1"/>
      <protection/>
    </xf>
    <xf numFmtId="0" fontId="15" fillId="0" borderId="14" xfId="0" applyFont="1" applyFill="1" applyBorder="1" applyAlignment="1">
      <alignment horizontal="justify" wrapText="1"/>
    </xf>
    <xf numFmtId="165" fontId="15" fillId="0" borderId="10" xfId="56" applyNumberFormat="1" applyFont="1" applyBorder="1" applyAlignment="1">
      <alignment shrinkToFit="1"/>
      <protection/>
    </xf>
    <xf numFmtId="49" fontId="15" fillId="0" borderId="10" xfId="0" applyNumberFormat="1" applyFont="1" applyFill="1" applyBorder="1" applyAlignment="1">
      <alignment shrinkToFit="1"/>
    </xf>
    <xf numFmtId="0" fontId="15" fillId="0" borderId="15" xfId="0" applyFont="1" applyFill="1" applyBorder="1" applyAlignment="1">
      <alignment horizontal="justify" wrapText="1"/>
    </xf>
    <xf numFmtId="49" fontId="14" fillId="0" borderId="10" xfId="0" applyNumberFormat="1" applyFont="1" applyFill="1" applyBorder="1" applyAlignment="1">
      <alignment horizontal="center" shrinkToFit="1"/>
    </xf>
    <xf numFmtId="0" fontId="14" fillId="0" borderId="10" xfId="0" applyFont="1" applyFill="1" applyBorder="1" applyAlignment="1">
      <alignment horizontal="justify" wrapText="1"/>
    </xf>
    <xf numFmtId="0" fontId="65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164" fontId="16" fillId="0" borderId="10" xfId="56" applyNumberFormat="1" applyFont="1" applyBorder="1" applyAlignment="1">
      <alignment shrinkToFit="1"/>
      <protection/>
    </xf>
    <xf numFmtId="0" fontId="17" fillId="0" borderId="10" xfId="0" applyFont="1" applyBorder="1" applyAlignment="1">
      <alignment horizontal="justify" wrapText="1"/>
    </xf>
    <xf numFmtId="0" fontId="18" fillId="0" borderId="15" xfId="0" applyFont="1" applyBorder="1" applyAlignment="1">
      <alignment horizontal="justify" wrapText="1"/>
    </xf>
    <xf numFmtId="0" fontId="17" fillId="0" borderId="15" xfId="0" applyFont="1" applyBorder="1" applyAlignment="1">
      <alignment horizontal="justify" wrapText="1"/>
    </xf>
    <xf numFmtId="0" fontId="19" fillId="0" borderId="10" xfId="0" applyFont="1" applyBorder="1" applyAlignment="1">
      <alignment horizontal="justify" wrapText="1"/>
    </xf>
    <xf numFmtId="0" fontId="18" fillId="0" borderId="10" xfId="0" applyFont="1" applyBorder="1" applyAlignment="1">
      <alignment horizontal="justify" wrapText="1"/>
    </xf>
    <xf numFmtId="0" fontId="19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3" fillId="0" borderId="0" xfId="62">
      <alignment/>
      <protection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20" fillId="0" borderId="0" xfId="62" applyFont="1">
      <alignment/>
      <protection/>
    </xf>
    <xf numFmtId="0" fontId="20" fillId="0" borderId="0" xfId="62" applyFont="1" applyAlignment="1">
      <alignment horizontal="left"/>
      <protection/>
    </xf>
    <xf numFmtId="0" fontId="3" fillId="0" borderId="0" xfId="62" applyAlignment="1">
      <alignment/>
      <protection/>
    </xf>
    <xf numFmtId="0" fontId="14" fillId="0" borderId="0" xfId="62" applyFont="1">
      <alignment/>
      <protection/>
    </xf>
    <xf numFmtId="0" fontId="21" fillId="0" borderId="0" xfId="62" applyFont="1" applyAlignment="1">
      <alignment horizontal="right"/>
      <protection/>
    </xf>
    <xf numFmtId="0" fontId="22" fillId="0" borderId="11" xfId="62" applyFont="1" applyBorder="1" applyAlignment="1">
      <alignment horizontal="center" vertical="center" wrapText="1"/>
      <protection/>
    </xf>
    <xf numFmtId="0" fontId="22" fillId="0" borderId="10" xfId="62" applyFont="1" applyBorder="1" applyAlignment="1">
      <alignment horizontal="center" vertical="center" wrapText="1"/>
      <protection/>
    </xf>
    <xf numFmtId="0" fontId="22" fillId="0" borderId="16" xfId="62" applyFont="1" applyBorder="1" applyAlignment="1">
      <alignment horizontal="center" vertical="center" wrapText="1"/>
      <protection/>
    </xf>
    <xf numFmtId="0" fontId="22" fillId="0" borderId="10" xfId="62" applyFont="1" applyBorder="1" applyAlignment="1">
      <alignment horizontal="center" vertical="center"/>
      <protection/>
    </xf>
    <xf numFmtId="0" fontId="22" fillId="0" borderId="10" xfId="62" applyFont="1" applyBorder="1" applyAlignment="1">
      <alignment horizontal="center"/>
      <protection/>
    </xf>
    <xf numFmtId="0" fontId="22" fillId="0" borderId="10" xfId="62" applyFont="1" applyBorder="1" applyAlignment="1">
      <alignment horizontal="left"/>
      <protection/>
    </xf>
    <xf numFmtId="0" fontId="22" fillId="0" borderId="10" xfId="62" applyFont="1" applyBorder="1" applyAlignment="1">
      <alignment horizontal="left" wrapText="1"/>
      <protection/>
    </xf>
    <xf numFmtId="165" fontId="22" fillId="0" borderId="10" xfId="62" applyNumberFormat="1" applyFont="1" applyBorder="1" applyAlignment="1">
      <alignment horizontal="right" shrinkToFit="1"/>
      <protection/>
    </xf>
    <xf numFmtId="164" fontId="22" fillId="0" borderId="10" xfId="62" applyNumberFormat="1" applyFont="1" applyBorder="1" applyAlignment="1">
      <alignment horizontal="right" shrinkToFit="1"/>
      <protection/>
    </xf>
    <xf numFmtId="0" fontId="5" fillId="0" borderId="10" xfId="62" applyFont="1" applyBorder="1">
      <alignment/>
      <protection/>
    </xf>
    <xf numFmtId="0" fontId="5" fillId="0" borderId="10" xfId="62" applyFont="1" applyBorder="1" applyAlignment="1">
      <alignment wrapText="1"/>
      <protection/>
    </xf>
    <xf numFmtId="165" fontId="5" fillId="0" borderId="10" xfId="62" applyNumberFormat="1" applyFont="1" applyBorder="1" applyAlignment="1">
      <alignment shrinkToFit="1"/>
      <protection/>
    </xf>
    <xf numFmtId="164" fontId="5" fillId="0" borderId="10" xfId="62" applyNumberFormat="1" applyFont="1" applyBorder="1" applyAlignment="1">
      <alignment shrinkToFit="1"/>
      <protection/>
    </xf>
    <xf numFmtId="0" fontId="14" fillId="0" borderId="16" xfId="62" applyFont="1" applyBorder="1">
      <alignment/>
      <protection/>
    </xf>
    <xf numFmtId="165" fontId="14" fillId="0" borderId="10" xfId="62" applyNumberFormat="1" applyFont="1" applyBorder="1" applyAlignment="1">
      <alignment shrinkToFit="1"/>
      <protection/>
    </xf>
    <xf numFmtId="164" fontId="14" fillId="0" borderId="10" xfId="62" applyNumberFormat="1" applyFont="1" applyBorder="1" applyAlignment="1">
      <alignment shrinkToFit="1"/>
      <protection/>
    </xf>
    <xf numFmtId="0" fontId="12" fillId="0" borderId="10" xfId="62" applyFont="1" applyBorder="1">
      <alignment/>
      <protection/>
    </xf>
    <xf numFmtId="165" fontId="12" fillId="0" borderId="10" xfId="62" applyNumberFormat="1" applyFont="1" applyBorder="1" applyAlignment="1">
      <alignment shrinkToFit="1"/>
      <protection/>
    </xf>
    <xf numFmtId="164" fontId="12" fillId="0" borderId="10" xfId="62" applyNumberFormat="1" applyFont="1" applyBorder="1" applyAlignment="1">
      <alignment shrinkToFit="1"/>
      <protection/>
    </xf>
    <xf numFmtId="0" fontId="12" fillId="0" borderId="11" xfId="62" applyFont="1" applyBorder="1">
      <alignment/>
      <protection/>
    </xf>
    <xf numFmtId="0" fontId="12" fillId="0" borderId="17" xfId="62" applyFont="1" applyBorder="1" applyAlignment="1">
      <alignment wrapText="1"/>
      <protection/>
    </xf>
    <xf numFmtId="0" fontId="16" fillId="0" borderId="10" xfId="62" applyFont="1" applyBorder="1">
      <alignment/>
      <protection/>
    </xf>
    <xf numFmtId="0" fontId="16" fillId="0" borderId="10" xfId="62" applyFont="1" applyBorder="1" applyAlignment="1">
      <alignment wrapText="1"/>
      <protection/>
    </xf>
    <xf numFmtId="165" fontId="16" fillId="0" borderId="10" xfId="62" applyNumberFormat="1" applyFont="1" applyBorder="1" applyAlignment="1">
      <alignment shrinkToFit="1"/>
      <protection/>
    </xf>
    <xf numFmtId="164" fontId="16" fillId="0" borderId="10" xfId="62" applyNumberFormat="1" applyFont="1" applyBorder="1" applyAlignment="1">
      <alignment shrinkToFit="1"/>
      <protection/>
    </xf>
    <xf numFmtId="0" fontId="14" fillId="0" borderId="10" xfId="62" applyFont="1" applyBorder="1">
      <alignment/>
      <protection/>
    </xf>
    <xf numFmtId="0" fontId="12" fillId="0" borderId="10" xfId="62" applyFont="1" applyFill="1" applyBorder="1">
      <alignment/>
      <protection/>
    </xf>
    <xf numFmtId="0" fontId="12" fillId="0" borderId="11" xfId="62" applyFont="1" applyFill="1" applyBorder="1">
      <alignment/>
      <protection/>
    </xf>
    <xf numFmtId="0" fontId="12" fillId="0" borderId="17" xfId="62" applyFont="1" applyFill="1" applyBorder="1" applyAlignment="1">
      <alignment wrapText="1"/>
      <protection/>
    </xf>
    <xf numFmtId="0" fontId="23" fillId="0" borderId="0" xfId="62" applyFont="1">
      <alignment/>
      <protection/>
    </xf>
    <xf numFmtId="0" fontId="16" fillId="0" borderId="10" xfId="62" applyFont="1" applyFill="1" applyBorder="1" applyAlignment="1">
      <alignment wrapText="1"/>
      <protection/>
    </xf>
    <xf numFmtId="0" fontId="7" fillId="0" borderId="0" xfId="65" applyFont="1" applyAlignment="1">
      <alignment horizontal="right"/>
      <protection/>
    </xf>
    <xf numFmtId="0" fontId="3" fillId="0" borderId="0" xfId="62" applyAlignment="1">
      <alignment wrapText="1"/>
      <protection/>
    </xf>
    <xf numFmtId="0" fontId="7" fillId="0" borderId="0" xfId="65" applyFont="1" applyAlignment="1">
      <alignment horizontal="center" wrapText="1"/>
      <protection/>
    </xf>
    <xf numFmtId="0" fontId="5" fillId="0" borderId="0" xfId="62" applyFont="1">
      <alignment/>
      <protection/>
    </xf>
    <xf numFmtId="0" fontId="11" fillId="0" borderId="10" xfId="62" applyFont="1" applyBorder="1" applyAlignment="1">
      <alignment horizontal="center" vertical="center" wrapText="1"/>
      <protection/>
    </xf>
    <xf numFmtId="165" fontId="22" fillId="0" borderId="10" xfId="62" applyNumberFormat="1" applyFont="1" applyBorder="1" applyAlignment="1">
      <alignment horizontal="right" vertical="center" shrinkToFit="1"/>
      <protection/>
    </xf>
    <xf numFmtId="164" fontId="22" fillId="0" borderId="10" xfId="62" applyNumberFormat="1" applyFont="1" applyBorder="1" applyAlignment="1">
      <alignment horizontal="right" vertical="center" wrapText="1"/>
      <protection/>
    </xf>
    <xf numFmtId="0" fontId="5" fillId="0" borderId="10" xfId="62" applyFont="1" applyBorder="1" applyAlignment="1">
      <alignment horizontal="center"/>
      <protection/>
    </xf>
    <xf numFmtId="0" fontId="5" fillId="0" borderId="10" xfId="62" applyFont="1" applyBorder="1" applyAlignment="1">
      <alignment horizontal="left" vertical="center" wrapText="1"/>
      <protection/>
    </xf>
    <xf numFmtId="0" fontId="14" fillId="0" borderId="10" xfId="62" applyFont="1" applyBorder="1" applyAlignment="1">
      <alignment horizontal="center"/>
      <protection/>
    </xf>
    <xf numFmtId="0" fontId="14" fillId="0" borderId="10" xfId="62" applyFont="1" applyBorder="1" applyAlignment="1">
      <alignment wrapText="1"/>
      <protection/>
    </xf>
    <xf numFmtId="0" fontId="12" fillId="0" borderId="10" xfId="62" applyFont="1" applyBorder="1" applyAlignment="1">
      <alignment horizontal="center"/>
      <protection/>
    </xf>
    <xf numFmtId="0" fontId="12" fillId="0" borderId="10" xfId="62" applyFont="1" applyBorder="1" applyAlignment="1">
      <alignment wrapText="1"/>
      <protection/>
    </xf>
    <xf numFmtId="0" fontId="16" fillId="0" borderId="10" xfId="62" applyFont="1" applyBorder="1" applyAlignment="1">
      <alignment horizontal="center"/>
      <protection/>
    </xf>
    <xf numFmtId="164" fontId="15" fillId="0" borderId="10" xfId="62" applyNumberFormat="1" applyFont="1" applyBorder="1" applyAlignment="1">
      <alignment shrinkToFit="1"/>
      <protection/>
    </xf>
    <xf numFmtId="0" fontId="15" fillId="0" borderId="10" xfId="62" applyFont="1" applyBorder="1" applyAlignment="1">
      <alignment horizontal="center"/>
      <protection/>
    </xf>
    <xf numFmtId="0" fontId="15" fillId="0" borderId="10" xfId="62" applyFont="1" applyBorder="1">
      <alignment/>
      <protection/>
    </xf>
    <xf numFmtId="0" fontId="15" fillId="0" borderId="10" xfId="62" applyFont="1" applyBorder="1" applyAlignment="1">
      <alignment wrapText="1"/>
      <protection/>
    </xf>
    <xf numFmtId="165" fontId="15" fillId="0" borderId="10" xfId="62" applyNumberFormat="1" applyFont="1" applyBorder="1" applyAlignment="1">
      <alignment shrinkToFit="1"/>
      <protection/>
    </xf>
    <xf numFmtId="0" fontId="5" fillId="0" borderId="0" xfId="59" applyFont="1" applyAlignment="1">
      <alignment horizontal="right"/>
      <protection/>
    </xf>
    <xf numFmtId="0" fontId="1" fillId="0" borderId="0" xfId="65">
      <alignment/>
      <protection/>
    </xf>
    <xf numFmtId="0" fontId="5" fillId="0" borderId="0" xfId="58" applyFont="1" applyAlignment="1">
      <alignment horizontal="right"/>
      <protection/>
    </xf>
    <xf numFmtId="0" fontId="58" fillId="30" borderId="10" xfId="0" applyFont="1" applyFill="1" applyBorder="1" applyAlignment="1">
      <alignment horizontal="center" vertical="center" wrapText="1"/>
    </xf>
    <xf numFmtId="0" fontId="58" fillId="30" borderId="10" xfId="0" applyFont="1" applyFill="1" applyBorder="1" applyAlignment="1">
      <alignment horizontal="left" wrapText="1"/>
    </xf>
    <xf numFmtId="49" fontId="58" fillId="30" borderId="10" xfId="0" applyNumberFormat="1" applyFont="1" applyFill="1" applyBorder="1" applyAlignment="1">
      <alignment horizontal="center" vertical="top" shrinkToFit="1"/>
    </xf>
    <xf numFmtId="164" fontId="58" fillId="34" borderId="10" xfId="0" applyNumberFormat="1" applyFont="1" applyFill="1" applyBorder="1" applyAlignment="1">
      <alignment horizontal="right" vertical="top" shrinkToFit="1"/>
    </xf>
    <xf numFmtId="0" fontId="67" fillId="30" borderId="10" xfId="0" applyFont="1" applyFill="1" applyBorder="1" applyAlignment="1">
      <alignment horizontal="left" wrapText="1"/>
    </xf>
    <xf numFmtId="49" fontId="67" fillId="30" borderId="10" xfId="0" applyNumberFormat="1" applyFont="1" applyFill="1" applyBorder="1" applyAlignment="1">
      <alignment horizontal="center" vertical="top" shrinkToFit="1"/>
    </xf>
    <xf numFmtId="164" fontId="67" fillId="34" borderId="10" xfId="0" applyNumberFormat="1" applyFont="1" applyFill="1" applyBorder="1" applyAlignment="1">
      <alignment horizontal="right" vertical="top" shrinkToFit="1"/>
    </xf>
    <xf numFmtId="0" fontId="67" fillId="30" borderId="10" xfId="0" applyFont="1" applyFill="1" applyBorder="1" applyAlignment="1">
      <alignment vertical="top" wrapText="1"/>
    </xf>
    <xf numFmtId="165" fontId="58" fillId="34" borderId="10" xfId="0" applyNumberFormat="1" applyFont="1" applyFill="1" applyBorder="1" applyAlignment="1">
      <alignment horizontal="right" vertical="top" shrinkToFit="1"/>
    </xf>
    <xf numFmtId="165" fontId="67" fillId="34" borderId="10" xfId="0" applyNumberFormat="1" applyFont="1" applyFill="1" applyBorder="1" applyAlignment="1">
      <alignment horizontal="right" vertical="top" shrinkToFit="1"/>
    </xf>
    <xf numFmtId="4" fontId="67" fillId="34" borderId="10" xfId="0" applyNumberFormat="1" applyFont="1" applyFill="1" applyBorder="1" applyAlignment="1">
      <alignment horizontal="right" vertical="top" shrinkToFit="1"/>
    </xf>
    <xf numFmtId="0" fontId="67" fillId="30" borderId="10" xfId="57" applyFont="1" applyFill="1" applyBorder="1" applyAlignment="1">
      <alignment vertical="top" wrapText="1"/>
      <protection/>
    </xf>
    <xf numFmtId="0" fontId="58" fillId="30" borderId="10" xfId="0" applyFont="1" applyFill="1" applyBorder="1" applyAlignment="1">
      <alignment vertical="top" wrapText="1"/>
    </xf>
    <xf numFmtId="0" fontId="58" fillId="30" borderId="10" xfId="0" applyFont="1" applyFill="1" applyBorder="1" applyAlignment="1">
      <alignment horizontal="left" vertical="top" wrapText="1"/>
    </xf>
    <xf numFmtId="166" fontId="67" fillId="34" borderId="10" xfId="0" applyNumberFormat="1" applyFont="1" applyFill="1" applyBorder="1" applyAlignment="1">
      <alignment horizontal="right" vertical="top" shrinkToFit="1"/>
    </xf>
    <xf numFmtId="4" fontId="58" fillId="34" borderId="10" xfId="0" applyNumberFormat="1" applyFont="1" applyFill="1" applyBorder="1" applyAlignment="1">
      <alignment horizontal="right" vertical="top" shrinkToFit="1"/>
    </xf>
    <xf numFmtId="165" fontId="58" fillId="34" borderId="18" xfId="0" applyNumberFormat="1" applyFont="1" applyFill="1" applyBorder="1" applyAlignment="1">
      <alignment horizontal="right" vertical="center" shrinkToFit="1"/>
    </xf>
    <xf numFmtId="164" fontId="58" fillId="34" borderId="18" xfId="0" applyNumberFormat="1" applyFont="1" applyFill="1" applyBorder="1" applyAlignment="1">
      <alignment horizontal="right" vertical="center" shrinkToFit="1"/>
    </xf>
    <xf numFmtId="0" fontId="68" fillId="30" borderId="0" xfId="0" applyFont="1" applyFill="1" applyAlignment="1">
      <alignment/>
    </xf>
    <xf numFmtId="0" fontId="67" fillId="30" borderId="10" xfId="0" applyNumberFormat="1" applyFont="1" applyFill="1" applyBorder="1" applyAlignment="1">
      <alignment vertical="top" wrapText="1"/>
    </xf>
    <xf numFmtId="0" fontId="67" fillId="30" borderId="10" xfId="61" applyFont="1" applyFill="1" applyBorder="1" applyAlignment="1">
      <alignment wrapText="1"/>
      <protection/>
    </xf>
    <xf numFmtId="0" fontId="58" fillId="30" borderId="10" xfId="64" applyFont="1" applyFill="1" applyBorder="1" applyAlignment="1">
      <alignment vertical="top" wrapText="1"/>
      <protection/>
    </xf>
    <xf numFmtId="49" fontId="58" fillId="30" borderId="10" xfId="64" applyNumberFormat="1" applyFont="1" applyFill="1" applyBorder="1" applyAlignment="1">
      <alignment horizontal="center" vertical="top" shrinkToFit="1"/>
      <protection/>
    </xf>
    <xf numFmtId="0" fontId="67" fillId="30" borderId="10" xfId="64" applyFont="1" applyFill="1" applyBorder="1" applyAlignment="1">
      <alignment vertical="top" wrapText="1"/>
      <protection/>
    </xf>
    <xf numFmtId="49" fontId="67" fillId="30" borderId="10" xfId="64" applyNumberFormat="1" applyFont="1" applyFill="1" applyBorder="1" applyAlignment="1">
      <alignment horizontal="center" vertical="top" shrinkToFit="1"/>
      <protection/>
    </xf>
    <xf numFmtId="0" fontId="67" fillId="30" borderId="10" xfId="66" applyFont="1" applyFill="1" applyBorder="1" applyAlignment="1">
      <alignment vertical="top" wrapText="1"/>
      <protection/>
    </xf>
    <xf numFmtId="165" fontId="58" fillId="34" borderId="18" xfId="0" applyNumberFormat="1" applyFont="1" applyFill="1" applyBorder="1" applyAlignment="1">
      <alignment horizontal="right" vertical="top" shrinkToFit="1"/>
    </xf>
    <xf numFmtId="164" fontId="58" fillId="34" borderId="18" xfId="0" applyNumberFormat="1" applyFont="1" applyFill="1" applyBorder="1" applyAlignment="1">
      <alignment horizontal="right" vertical="top" shrinkToFit="1"/>
    </xf>
    <xf numFmtId="0" fontId="5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56" applyFont="1" applyAlignment="1">
      <alignment horizontal="right" wrapText="1"/>
      <protection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61" fillId="0" borderId="0" xfId="0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58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56" applyFont="1" applyAlignment="1">
      <alignment horizontal="center" vertical="center" wrapText="1"/>
      <protection/>
    </xf>
    <xf numFmtId="0" fontId="9" fillId="0" borderId="0" xfId="0" applyFont="1" applyAlignment="1">
      <alignment wrapText="1"/>
    </xf>
    <xf numFmtId="0" fontId="10" fillId="0" borderId="10" xfId="56" applyFont="1" applyBorder="1" applyAlignment="1">
      <alignment horizontal="center" vertical="center" wrapText="1"/>
      <protection/>
    </xf>
    <xf numFmtId="0" fontId="69" fillId="0" borderId="10" xfId="0" applyFont="1" applyBorder="1" applyAlignment="1">
      <alignment wrapText="1"/>
    </xf>
    <xf numFmtId="0" fontId="61" fillId="0" borderId="15" xfId="0" applyFont="1" applyBorder="1" applyAlignment="1">
      <alignment horizontal="center" vertical="center" wrapText="1"/>
    </xf>
    <xf numFmtId="0" fontId="61" fillId="0" borderId="19" xfId="0" applyFont="1" applyBorder="1" applyAlignment="1">
      <alignment horizontal="center" vertical="center" wrapText="1"/>
    </xf>
    <xf numFmtId="0" fontId="61" fillId="0" borderId="20" xfId="0" applyFont="1" applyBorder="1" applyAlignment="1">
      <alignment horizontal="center" vertical="center" wrapText="1"/>
    </xf>
    <xf numFmtId="0" fontId="10" fillId="0" borderId="0" xfId="62" applyFont="1" applyAlignment="1">
      <alignment horizontal="center" vertical="center" wrapText="1"/>
      <protection/>
    </xf>
    <xf numFmtId="0" fontId="69" fillId="0" borderId="0" xfId="0" applyFont="1" applyAlignment="1">
      <alignment horizontal="center" vertical="center" wrapText="1"/>
    </xf>
    <xf numFmtId="0" fontId="22" fillId="0" borderId="11" xfId="62" applyFont="1" applyBorder="1" applyAlignment="1">
      <alignment horizontal="center" vertical="center" wrapText="1"/>
      <protection/>
    </xf>
    <xf numFmtId="0" fontId="22" fillId="0" borderId="16" xfId="62" applyFont="1" applyBorder="1" applyAlignment="1">
      <alignment horizontal="center" vertical="center" wrapText="1"/>
      <protection/>
    </xf>
    <xf numFmtId="0" fontId="22" fillId="0" borderId="10" xfId="62" applyFont="1" applyBorder="1" applyAlignment="1">
      <alignment horizontal="center" vertical="center" wrapText="1"/>
      <protection/>
    </xf>
    <xf numFmtId="0" fontId="22" fillId="0" borderId="0" xfId="62" applyFont="1" applyAlignment="1">
      <alignment horizontal="center" wrapText="1"/>
      <protection/>
    </xf>
    <xf numFmtId="0" fontId="7" fillId="0" borderId="0" xfId="65" applyFont="1" applyAlignment="1">
      <alignment horizontal="center" wrapText="1"/>
      <protection/>
    </xf>
    <xf numFmtId="0" fontId="22" fillId="0" borderId="15" xfId="62" applyFont="1" applyBorder="1" applyAlignment="1">
      <alignment horizontal="center" wrapText="1"/>
      <protection/>
    </xf>
    <xf numFmtId="0" fontId="22" fillId="0" borderId="20" xfId="62" applyFont="1" applyBorder="1" applyAlignment="1">
      <alignment horizontal="center" wrapText="1"/>
      <protection/>
    </xf>
    <xf numFmtId="0" fontId="5" fillId="0" borderId="16" xfId="62" applyFont="1" applyBorder="1" applyAlignment="1">
      <alignment horizontal="center" vertical="center" wrapText="1"/>
      <protection/>
    </xf>
    <xf numFmtId="0" fontId="1" fillId="0" borderId="10" xfId="65" applyBorder="1" applyAlignment="1">
      <alignment wrapText="1"/>
      <protection/>
    </xf>
    <xf numFmtId="0" fontId="58" fillId="30" borderId="10" xfId="0" applyFont="1" applyFill="1" applyBorder="1" applyAlignment="1">
      <alignment horizontal="center" vertical="center" wrapText="1"/>
    </xf>
    <xf numFmtId="0" fontId="58" fillId="30" borderId="18" xfId="0" applyFont="1" applyFill="1" applyBorder="1" applyAlignment="1">
      <alignment horizontal="right"/>
    </xf>
    <xf numFmtId="0" fontId="58" fillId="30" borderId="11" xfId="0" applyFont="1" applyFill="1" applyBorder="1" applyAlignment="1">
      <alignment horizontal="center" vertical="center" wrapText="1"/>
    </xf>
    <xf numFmtId="0" fontId="58" fillId="30" borderId="16" xfId="0" applyFont="1" applyFill="1" applyBorder="1" applyAlignment="1">
      <alignment horizontal="center" vertical="center" wrapText="1"/>
    </xf>
    <xf numFmtId="0" fontId="58" fillId="30" borderId="15" xfId="0" applyFont="1" applyFill="1" applyBorder="1" applyAlignment="1">
      <alignment horizontal="center" vertical="center" wrapText="1"/>
    </xf>
    <xf numFmtId="0" fontId="58" fillId="30" borderId="19" xfId="0" applyFont="1" applyFill="1" applyBorder="1" applyAlignment="1">
      <alignment horizontal="center" vertical="center" wrapText="1"/>
    </xf>
    <xf numFmtId="0" fontId="58" fillId="30" borderId="20" xfId="0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Расчет Пермь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2" xfId="54"/>
    <cellStyle name="Обычный 13" xfId="55"/>
    <cellStyle name="Обычный 2" xfId="56"/>
    <cellStyle name="Обычный 2 2" xfId="57"/>
    <cellStyle name="Обычный 2 3" xfId="58"/>
    <cellStyle name="Обычный 2 4" xfId="59"/>
    <cellStyle name="Обычный 2 5" xfId="60"/>
    <cellStyle name="Обычный 2 6" xfId="61"/>
    <cellStyle name="Обычный 3" xfId="62"/>
    <cellStyle name="Обычный 3 2" xfId="63"/>
    <cellStyle name="Обычный 3 3" xfId="64"/>
    <cellStyle name="Обычный 4" xfId="65"/>
    <cellStyle name="Обычный 5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n3.SIDOROVA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0%20&#1075;.(&#1084;&#1077;&#1089;.)\&#1084;&#1072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Дох.исп."/>
      <sheetName val="доходы 3 (изм.06)"/>
      <sheetName val="Дох.исп.с изм."/>
      <sheetName val="Дох.исп.с изм.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3" sqref="C3:D3"/>
    </sheetView>
  </sheetViews>
  <sheetFormatPr defaultColWidth="9.140625" defaultRowHeight="15"/>
  <cols>
    <col min="1" max="1" width="27.7109375" style="0" customWidth="1"/>
    <col min="2" max="2" width="49.8515625" style="0" customWidth="1"/>
    <col min="3" max="3" width="18.140625" style="0" customWidth="1"/>
    <col min="4" max="4" width="17.00390625" style="0" customWidth="1"/>
  </cols>
  <sheetData>
    <row r="1" spans="3:4" ht="15.75">
      <c r="C1" s="12"/>
      <c r="D1" s="12" t="s">
        <v>18</v>
      </c>
    </row>
    <row r="2" spans="3:4" ht="15.75">
      <c r="C2" s="12"/>
      <c r="D2" s="12" t="s">
        <v>17</v>
      </c>
    </row>
    <row r="3" spans="3:4" ht="15">
      <c r="C3" s="177" t="s">
        <v>793</v>
      </c>
      <c r="D3" s="178"/>
    </row>
    <row r="4" spans="3:6" ht="15.75">
      <c r="C4" s="12"/>
      <c r="D4" s="12" t="s">
        <v>18</v>
      </c>
      <c r="E4" s="1"/>
      <c r="F4" s="1"/>
    </row>
    <row r="5" spans="3:6" ht="15.75">
      <c r="C5" s="12"/>
      <c r="D5" s="12" t="s">
        <v>17</v>
      </c>
      <c r="E5" s="1"/>
      <c r="F5" s="1"/>
    </row>
    <row r="6" spans="3:6" ht="15" customHeight="1">
      <c r="C6" s="177" t="s">
        <v>20</v>
      </c>
      <c r="D6" s="179"/>
      <c r="E6" s="1"/>
      <c r="F6" s="1"/>
    </row>
    <row r="8" spans="1:3" ht="42" customHeight="1">
      <c r="A8" s="180" t="s">
        <v>19</v>
      </c>
      <c r="B8" s="181"/>
      <c r="C8" s="181"/>
    </row>
    <row r="10" spans="3:4" ht="15.75">
      <c r="C10" s="11"/>
      <c r="D10" s="11" t="s">
        <v>0</v>
      </c>
    </row>
    <row r="11" spans="1:4" ht="70.5" customHeight="1">
      <c r="A11" s="2" t="s">
        <v>1</v>
      </c>
      <c r="B11" s="3" t="s">
        <v>2</v>
      </c>
      <c r="C11" s="3" t="s">
        <v>3</v>
      </c>
      <c r="D11" s="9" t="s">
        <v>22</v>
      </c>
    </row>
    <row r="12" spans="1:4" ht="15" customHeight="1">
      <c r="A12" s="2">
        <v>1</v>
      </c>
      <c r="B12" s="3">
        <v>2</v>
      </c>
      <c r="C12" s="3">
        <v>3</v>
      </c>
      <c r="D12" s="9">
        <v>3</v>
      </c>
    </row>
    <row r="13" spans="1:4" ht="35.25" customHeight="1">
      <c r="A13" s="182" t="s">
        <v>4</v>
      </c>
      <c r="B13" s="175"/>
      <c r="C13" s="175"/>
      <c r="D13" s="176"/>
    </row>
    <row r="14" spans="1:4" ht="79.5" customHeight="1">
      <c r="A14" s="4" t="s">
        <v>5</v>
      </c>
      <c r="B14" s="14" t="s">
        <v>6</v>
      </c>
      <c r="C14" s="5">
        <v>100</v>
      </c>
      <c r="D14" s="5"/>
    </row>
    <row r="15" spans="1:4" ht="29.25" customHeight="1">
      <c r="A15" s="4" t="s">
        <v>7</v>
      </c>
      <c r="B15" s="15" t="s">
        <v>8</v>
      </c>
      <c r="C15" s="5">
        <v>100</v>
      </c>
      <c r="D15" s="5"/>
    </row>
    <row r="16" spans="1:4" ht="34.5" customHeight="1">
      <c r="A16" s="175" t="s">
        <v>21</v>
      </c>
      <c r="B16" s="175"/>
      <c r="C16" s="175"/>
      <c r="D16" s="176"/>
    </row>
    <row r="17" spans="1:4" ht="159" customHeight="1">
      <c r="A17" s="4" t="s">
        <v>24</v>
      </c>
      <c r="B17" s="15" t="s">
        <v>23</v>
      </c>
      <c r="C17" s="5"/>
      <c r="D17" s="5">
        <v>50</v>
      </c>
    </row>
    <row r="18" spans="1:4" ht="28.5" customHeight="1">
      <c r="A18" s="175" t="s">
        <v>9</v>
      </c>
      <c r="B18" s="175"/>
      <c r="C18" s="175"/>
      <c r="D18" s="176"/>
    </row>
    <row r="19" spans="1:4" ht="50.25" customHeight="1">
      <c r="A19" s="6" t="s">
        <v>10</v>
      </c>
      <c r="B19" s="15" t="s">
        <v>11</v>
      </c>
      <c r="C19" s="5">
        <v>100</v>
      </c>
      <c r="D19" s="5"/>
    </row>
    <row r="20" spans="1:4" ht="23.25" customHeight="1">
      <c r="A20" s="175" t="s">
        <v>12</v>
      </c>
      <c r="B20" s="175"/>
      <c r="C20" s="175"/>
      <c r="D20" s="176"/>
    </row>
    <row r="21" spans="1:4" ht="28.5" customHeight="1">
      <c r="A21" s="4" t="s">
        <v>13</v>
      </c>
      <c r="B21" s="15" t="s">
        <v>14</v>
      </c>
      <c r="C21" s="5">
        <v>100</v>
      </c>
      <c r="D21" s="5"/>
    </row>
    <row r="22" spans="1:4" ht="31.5">
      <c r="A22" s="7" t="s">
        <v>15</v>
      </c>
      <c r="B22" s="16" t="s">
        <v>16</v>
      </c>
      <c r="C22" s="8">
        <v>100</v>
      </c>
      <c r="D22" s="8"/>
    </row>
  </sheetData>
  <sheetProtection/>
  <mergeCells count="7">
    <mergeCell ref="A20:D20"/>
    <mergeCell ref="C3:D3"/>
    <mergeCell ref="C6:D6"/>
    <mergeCell ref="A8:C8"/>
    <mergeCell ref="A13:D13"/>
    <mergeCell ref="A16:D16"/>
    <mergeCell ref="A18:D18"/>
  </mergeCells>
  <printOptions/>
  <pageMargins left="0.7874015748031497" right="0.1968503937007874" top="0.7874015748031497" bottom="0.7874015748031497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6"/>
  <sheetViews>
    <sheetView zoomScale="110" zoomScaleNormal="110" zoomScalePageLayoutView="0" workbookViewId="0" topLeftCell="A1">
      <selection activeCell="C3" sqref="C3:E3"/>
    </sheetView>
  </sheetViews>
  <sheetFormatPr defaultColWidth="9.140625" defaultRowHeight="15"/>
  <cols>
    <col min="1" max="1" width="24.00390625" style="17" customWidth="1"/>
    <col min="2" max="2" width="51.57421875" style="17" customWidth="1"/>
    <col min="3" max="3" width="9.421875" style="17" customWidth="1"/>
    <col min="4" max="4" width="9.00390625" style="17" customWidth="1"/>
    <col min="5" max="5" width="9.28125" style="17" customWidth="1"/>
    <col min="6" max="16384" width="9.140625" style="17" customWidth="1"/>
  </cols>
  <sheetData>
    <row r="1" spans="4:5" ht="15.75" customHeight="1">
      <c r="D1" s="177" t="s">
        <v>25</v>
      </c>
      <c r="E1" s="177"/>
    </row>
    <row r="2" spans="2:5" ht="15" customHeight="1">
      <c r="B2" s="177" t="s">
        <v>17</v>
      </c>
      <c r="C2" s="178"/>
      <c r="D2" s="178"/>
      <c r="E2" s="178"/>
    </row>
    <row r="3" spans="3:5" ht="15" customHeight="1">
      <c r="C3" s="177" t="s">
        <v>794</v>
      </c>
      <c r="D3" s="183"/>
      <c r="E3" s="183"/>
    </row>
    <row r="4" spans="4:5" ht="15.75">
      <c r="D4" s="177" t="s">
        <v>18</v>
      </c>
      <c r="E4" s="177"/>
    </row>
    <row r="5" spans="2:5" ht="15">
      <c r="B5" s="177" t="s">
        <v>17</v>
      </c>
      <c r="C5" s="178"/>
      <c r="D5" s="178"/>
      <c r="E5" s="178"/>
    </row>
    <row r="6" spans="3:5" ht="15">
      <c r="C6" s="177" t="s">
        <v>26</v>
      </c>
      <c r="D6" s="183"/>
      <c r="E6" s="183"/>
    </row>
    <row r="7" spans="4:5" ht="15.75">
      <c r="D7" s="177" t="s">
        <v>25</v>
      </c>
      <c r="E7" s="177"/>
    </row>
    <row r="8" spans="2:5" ht="15" customHeight="1">
      <c r="B8" s="177" t="s">
        <v>17</v>
      </c>
      <c r="C8" s="178"/>
      <c r="D8" s="178"/>
      <c r="E8" s="178"/>
    </row>
    <row r="9" spans="3:5" ht="15" customHeight="1">
      <c r="C9" s="177" t="s">
        <v>27</v>
      </c>
      <c r="D9" s="183"/>
      <c r="E9" s="183"/>
    </row>
    <row r="11" spans="1:5" ht="45" customHeight="1">
      <c r="A11" s="184" t="s">
        <v>28</v>
      </c>
      <c r="B11" s="185"/>
      <c r="C11" s="185"/>
      <c r="D11" s="178"/>
      <c r="E11" s="178"/>
    </row>
    <row r="12" ht="18.75" customHeight="1"/>
    <row r="13" spans="1:5" ht="52.5" customHeight="1">
      <c r="A13" s="186" t="s">
        <v>29</v>
      </c>
      <c r="B13" s="186" t="s">
        <v>30</v>
      </c>
      <c r="C13" s="188" t="s">
        <v>31</v>
      </c>
      <c r="D13" s="189"/>
      <c r="E13" s="190"/>
    </row>
    <row r="14" spans="1:5" ht="60" customHeight="1">
      <c r="A14" s="187"/>
      <c r="B14" s="187"/>
      <c r="C14" s="18" t="s">
        <v>32</v>
      </c>
      <c r="D14" s="18" t="s">
        <v>33</v>
      </c>
      <c r="E14" s="18" t="s">
        <v>34</v>
      </c>
    </row>
    <row r="15" spans="1:5" ht="12.75">
      <c r="A15" s="19">
        <v>1</v>
      </c>
      <c r="B15" s="20">
        <v>2</v>
      </c>
      <c r="C15" s="21">
        <v>3</v>
      </c>
      <c r="D15" s="21">
        <v>4</v>
      </c>
      <c r="E15" s="21">
        <v>5</v>
      </c>
    </row>
    <row r="16" spans="1:5" ht="12.75">
      <c r="A16" s="21" t="s">
        <v>35</v>
      </c>
      <c r="B16" s="22" t="s">
        <v>36</v>
      </c>
      <c r="C16" s="23">
        <f>SUM(C17,C23,C29,C36,C41,C57,C51,C61,C69)</f>
        <v>29866.249</v>
      </c>
      <c r="D16" s="23">
        <f>SUM(D17,D23,D29,D36,D41,D57,D51,D61,D69)</f>
        <v>31348.370999999996</v>
      </c>
      <c r="E16" s="23">
        <f>SUM(E17,E23,E29,E36,E41,E57,E51,E61,E69)</f>
        <v>32128.333</v>
      </c>
    </row>
    <row r="17" spans="1:5" ht="12.75">
      <c r="A17" s="21" t="s">
        <v>37</v>
      </c>
      <c r="B17" s="22" t="s">
        <v>38</v>
      </c>
      <c r="C17" s="23">
        <f>SUM(C18)</f>
        <v>14507.3</v>
      </c>
      <c r="D17" s="23">
        <f>SUM(D18)</f>
        <v>15318.3</v>
      </c>
      <c r="E17" s="23">
        <f>SUM(E18)</f>
        <v>16464.3</v>
      </c>
    </row>
    <row r="18" spans="1:5" ht="12.75">
      <c r="A18" s="24" t="s">
        <v>39</v>
      </c>
      <c r="B18" s="25" t="s">
        <v>40</v>
      </c>
      <c r="C18" s="26">
        <f>SUM(C19:C22)</f>
        <v>14507.3</v>
      </c>
      <c r="D18" s="26">
        <f>SUM(D19:D22)</f>
        <v>15318.3</v>
      </c>
      <c r="E18" s="26">
        <f>SUM(E19:E22)</f>
        <v>16464.3</v>
      </c>
    </row>
    <row r="19" spans="1:5" ht="48" customHeight="1">
      <c r="A19" s="27" t="s">
        <v>41</v>
      </c>
      <c r="B19" s="28" t="s">
        <v>42</v>
      </c>
      <c r="C19" s="29">
        <v>14455</v>
      </c>
      <c r="D19" s="29">
        <v>15265</v>
      </c>
      <c r="E19" s="29">
        <v>16410</v>
      </c>
    </row>
    <row r="20" spans="1:5" ht="70.5" customHeight="1">
      <c r="A20" s="27" t="s">
        <v>43</v>
      </c>
      <c r="B20" s="28" t="s">
        <v>44</v>
      </c>
      <c r="C20" s="29">
        <v>1.5</v>
      </c>
      <c r="D20" s="29">
        <v>1.8</v>
      </c>
      <c r="E20" s="29">
        <v>1.8</v>
      </c>
    </row>
    <row r="21" spans="1:5" ht="33.75">
      <c r="A21" s="27" t="s">
        <v>45</v>
      </c>
      <c r="B21" s="28" t="s">
        <v>46</v>
      </c>
      <c r="C21" s="29">
        <v>15.8</v>
      </c>
      <c r="D21" s="29">
        <v>16.5</v>
      </c>
      <c r="E21" s="29">
        <v>17.5</v>
      </c>
    </row>
    <row r="22" spans="1:5" ht="56.25">
      <c r="A22" s="27" t="s">
        <v>47</v>
      </c>
      <c r="B22" s="28" t="s">
        <v>48</v>
      </c>
      <c r="C22" s="29">
        <v>35</v>
      </c>
      <c r="D22" s="29">
        <v>35</v>
      </c>
      <c r="E22" s="29">
        <v>35</v>
      </c>
    </row>
    <row r="23" spans="1:5" ht="40.5" customHeight="1">
      <c r="A23" s="30" t="s">
        <v>49</v>
      </c>
      <c r="B23" s="31" t="s">
        <v>50</v>
      </c>
      <c r="C23" s="32">
        <f>SUM(C24)</f>
        <v>3442.149</v>
      </c>
      <c r="D23" s="32">
        <f>SUM(D24)</f>
        <v>4421.270999999999</v>
      </c>
      <c r="E23" s="32">
        <f>SUM(E24)</f>
        <v>3632.5329999999994</v>
      </c>
    </row>
    <row r="24" spans="1:5" ht="24">
      <c r="A24" s="33" t="s">
        <v>51</v>
      </c>
      <c r="B24" s="34" t="s">
        <v>52</v>
      </c>
      <c r="C24" s="35">
        <f>SUM(C25:C28)</f>
        <v>3442.149</v>
      </c>
      <c r="D24" s="35">
        <f>SUM(D25:D28)</f>
        <v>4421.270999999999</v>
      </c>
      <c r="E24" s="35">
        <f>SUM(E25:E28)</f>
        <v>3632.5329999999994</v>
      </c>
    </row>
    <row r="25" spans="1:5" ht="48.75" customHeight="1">
      <c r="A25" s="27" t="s">
        <v>53</v>
      </c>
      <c r="B25" s="28" t="s">
        <v>54</v>
      </c>
      <c r="C25" s="29">
        <v>1052.669</v>
      </c>
      <c r="D25" s="29">
        <v>1334.139</v>
      </c>
      <c r="E25" s="29">
        <v>1311.101</v>
      </c>
    </row>
    <row r="26" spans="1:5" ht="59.25" customHeight="1">
      <c r="A26" s="27" t="s">
        <v>55</v>
      </c>
      <c r="B26" s="28" t="s">
        <v>56</v>
      </c>
      <c r="C26" s="29">
        <v>39.285</v>
      </c>
      <c r="D26" s="29">
        <v>35.963</v>
      </c>
      <c r="E26" s="29">
        <v>32.311</v>
      </c>
    </row>
    <row r="27" spans="1:5" ht="45">
      <c r="A27" s="27" t="s">
        <v>57</v>
      </c>
      <c r="B27" s="28" t="s">
        <v>58</v>
      </c>
      <c r="C27" s="29">
        <v>2305.653</v>
      </c>
      <c r="D27" s="29">
        <v>3010.564</v>
      </c>
      <c r="E27" s="29">
        <v>2252.073</v>
      </c>
    </row>
    <row r="28" spans="1:5" ht="45">
      <c r="A28" s="27" t="s">
        <v>59</v>
      </c>
      <c r="B28" s="28" t="s">
        <v>60</v>
      </c>
      <c r="C28" s="29">
        <v>44.542</v>
      </c>
      <c r="D28" s="29">
        <v>40.605</v>
      </c>
      <c r="E28" s="29">
        <v>37.048</v>
      </c>
    </row>
    <row r="29" spans="1:5" ht="12.75">
      <c r="A29" s="21" t="s">
        <v>61</v>
      </c>
      <c r="B29" s="36" t="s">
        <v>62</v>
      </c>
      <c r="C29" s="23">
        <f>SUM(C30,C32,C34)</f>
        <v>2832</v>
      </c>
      <c r="D29" s="23">
        <f>SUM(D30,D32,D34)</f>
        <v>3012.5</v>
      </c>
      <c r="E29" s="23">
        <f>SUM(E30,E32,E34)</f>
        <v>3184</v>
      </c>
    </row>
    <row r="30" spans="1:5" ht="20.25" customHeight="1">
      <c r="A30" s="37" t="s">
        <v>63</v>
      </c>
      <c r="B30" s="38" t="s">
        <v>64</v>
      </c>
      <c r="C30" s="26">
        <f>SUM(C31:C31)</f>
        <v>2675</v>
      </c>
      <c r="D30" s="26">
        <f>SUM(D31:D31)</f>
        <v>2846</v>
      </c>
      <c r="E30" s="26">
        <f>SUM(E31:E31)</f>
        <v>3008</v>
      </c>
    </row>
    <row r="31" spans="1:5" ht="17.25" customHeight="1">
      <c r="A31" s="39" t="s">
        <v>65</v>
      </c>
      <c r="B31" s="40" t="s">
        <v>66</v>
      </c>
      <c r="C31" s="41">
        <v>2675</v>
      </c>
      <c r="D31" s="41">
        <v>2846</v>
      </c>
      <c r="E31" s="41">
        <v>3008</v>
      </c>
    </row>
    <row r="32" spans="1:5" ht="12.75">
      <c r="A32" s="37" t="s">
        <v>67</v>
      </c>
      <c r="B32" s="25" t="s">
        <v>68</v>
      </c>
      <c r="C32" s="26">
        <f>SUM(C33:C33)</f>
        <v>153</v>
      </c>
      <c r="D32" s="26">
        <f>SUM(D33:D33)</f>
        <v>162.5</v>
      </c>
      <c r="E32" s="26">
        <f>SUM(E33:E33)</f>
        <v>172</v>
      </c>
    </row>
    <row r="33" spans="1:5" ht="12.75">
      <c r="A33" s="39" t="s">
        <v>69</v>
      </c>
      <c r="B33" s="40" t="s">
        <v>68</v>
      </c>
      <c r="C33" s="41">
        <v>153</v>
      </c>
      <c r="D33" s="41">
        <v>162.5</v>
      </c>
      <c r="E33" s="41">
        <v>172</v>
      </c>
    </row>
    <row r="34" spans="1:5" ht="24">
      <c r="A34" s="33" t="s">
        <v>70</v>
      </c>
      <c r="B34" s="34" t="s">
        <v>71</v>
      </c>
      <c r="C34" s="35">
        <f>SUM(C35)</f>
        <v>4</v>
      </c>
      <c r="D34" s="35">
        <f>SUM(D35)</f>
        <v>4</v>
      </c>
      <c r="E34" s="35">
        <f>SUM(E35)</f>
        <v>4</v>
      </c>
    </row>
    <row r="35" spans="1:5" ht="24" customHeight="1">
      <c r="A35" s="39" t="s">
        <v>72</v>
      </c>
      <c r="B35" s="40" t="s">
        <v>73</v>
      </c>
      <c r="C35" s="41">
        <v>4</v>
      </c>
      <c r="D35" s="41">
        <v>4</v>
      </c>
      <c r="E35" s="41">
        <v>4</v>
      </c>
    </row>
    <row r="36" spans="1:5" ht="12.75">
      <c r="A36" s="21" t="s">
        <v>74</v>
      </c>
      <c r="B36" s="36" t="s">
        <v>75</v>
      </c>
      <c r="C36" s="23">
        <f>SUM(C37,C39)</f>
        <v>603</v>
      </c>
      <c r="D36" s="23">
        <f>SUM(D37,D39)</f>
        <v>638</v>
      </c>
      <c r="E36" s="23">
        <f>SUM(E37,E39)</f>
        <v>673</v>
      </c>
    </row>
    <row r="37" spans="1:5" ht="24">
      <c r="A37" s="24" t="s">
        <v>76</v>
      </c>
      <c r="B37" s="38" t="s">
        <v>77</v>
      </c>
      <c r="C37" s="26">
        <f>SUM(C38)</f>
        <v>600</v>
      </c>
      <c r="D37" s="26">
        <f>SUM(D38)</f>
        <v>635</v>
      </c>
      <c r="E37" s="26">
        <f>SUM(E38)</f>
        <v>670</v>
      </c>
    </row>
    <row r="38" spans="1:5" ht="33.75">
      <c r="A38" s="42" t="s">
        <v>78</v>
      </c>
      <c r="B38" s="28" t="s">
        <v>79</v>
      </c>
      <c r="C38" s="29">
        <v>600</v>
      </c>
      <c r="D38" s="29">
        <v>635</v>
      </c>
      <c r="E38" s="29">
        <v>670</v>
      </c>
    </row>
    <row r="39" spans="1:5" ht="27.75" customHeight="1">
      <c r="A39" s="37" t="s">
        <v>80</v>
      </c>
      <c r="B39" s="38" t="s">
        <v>81</v>
      </c>
      <c r="C39" s="26">
        <f>SUM(C40)</f>
        <v>3</v>
      </c>
      <c r="D39" s="26">
        <f>SUM(D40)</f>
        <v>3</v>
      </c>
      <c r="E39" s="26">
        <f>SUM(E40)</f>
        <v>3</v>
      </c>
    </row>
    <row r="40" spans="1:5" ht="22.5">
      <c r="A40" s="43" t="s">
        <v>82</v>
      </c>
      <c r="B40" s="44" t="s">
        <v>83</v>
      </c>
      <c r="C40" s="41">
        <v>3</v>
      </c>
      <c r="D40" s="41">
        <v>3</v>
      </c>
      <c r="E40" s="41">
        <v>3</v>
      </c>
    </row>
    <row r="41" spans="1:5" ht="38.25">
      <c r="A41" s="21" t="s">
        <v>84</v>
      </c>
      <c r="B41" s="45" t="s">
        <v>85</v>
      </c>
      <c r="C41" s="23">
        <f>SUM(C42,C48)</f>
        <v>1580</v>
      </c>
      <c r="D41" s="23">
        <f>SUM(D42,D48)</f>
        <v>1725</v>
      </c>
      <c r="E41" s="23">
        <f>SUM(E42,E48)</f>
        <v>1781</v>
      </c>
    </row>
    <row r="42" spans="1:5" ht="60">
      <c r="A42" s="24" t="s">
        <v>86</v>
      </c>
      <c r="B42" s="34" t="s">
        <v>87</v>
      </c>
      <c r="C42" s="26">
        <f>SUM(C43,C46)</f>
        <v>1150</v>
      </c>
      <c r="D42" s="26">
        <f>SUM(D43,D46)</f>
        <v>1250</v>
      </c>
      <c r="E42" s="26">
        <f>SUM(E43,E46)</f>
        <v>1306</v>
      </c>
    </row>
    <row r="43" spans="1:5" ht="45">
      <c r="A43" s="42" t="s">
        <v>88</v>
      </c>
      <c r="B43" s="28" t="s">
        <v>89</v>
      </c>
      <c r="C43" s="29">
        <f>SUM(C44:C45)</f>
        <v>910</v>
      </c>
      <c r="D43" s="29">
        <f>SUM(D44:D45)</f>
        <v>980</v>
      </c>
      <c r="E43" s="29">
        <f>SUM(E44:E45)</f>
        <v>1036</v>
      </c>
    </row>
    <row r="44" spans="1:5" ht="57" customHeight="1">
      <c r="A44" s="43" t="s">
        <v>90</v>
      </c>
      <c r="B44" s="40" t="s">
        <v>91</v>
      </c>
      <c r="C44" s="41">
        <v>760</v>
      </c>
      <c r="D44" s="41">
        <v>820</v>
      </c>
      <c r="E44" s="41">
        <v>872</v>
      </c>
    </row>
    <row r="45" spans="1:5" ht="57" customHeight="1">
      <c r="A45" s="43" t="s">
        <v>92</v>
      </c>
      <c r="B45" s="46" t="s">
        <v>93</v>
      </c>
      <c r="C45" s="41">
        <v>150</v>
      </c>
      <c r="D45" s="41">
        <v>160</v>
      </c>
      <c r="E45" s="41">
        <v>164</v>
      </c>
    </row>
    <row r="46" spans="1:5" ht="56.25">
      <c r="A46" s="42" t="s">
        <v>94</v>
      </c>
      <c r="B46" s="28" t="s">
        <v>95</v>
      </c>
      <c r="C46" s="29">
        <f>SUM(C47)</f>
        <v>240</v>
      </c>
      <c r="D46" s="29">
        <f>SUM(D47)</f>
        <v>270</v>
      </c>
      <c r="E46" s="29">
        <f>SUM(E47)</f>
        <v>270</v>
      </c>
    </row>
    <row r="47" spans="1:5" ht="45">
      <c r="A47" s="43" t="s">
        <v>96</v>
      </c>
      <c r="B47" s="40" t="s">
        <v>97</v>
      </c>
      <c r="C47" s="41">
        <v>240</v>
      </c>
      <c r="D47" s="41">
        <v>270</v>
      </c>
      <c r="E47" s="41">
        <v>270</v>
      </c>
    </row>
    <row r="48" spans="1:5" ht="60">
      <c r="A48" s="33" t="s">
        <v>98</v>
      </c>
      <c r="B48" s="34" t="s">
        <v>99</v>
      </c>
      <c r="C48" s="26">
        <f aca="true" t="shared" si="0" ref="C48:E49">SUM(C49)</f>
        <v>430</v>
      </c>
      <c r="D48" s="26">
        <f t="shared" si="0"/>
        <v>475</v>
      </c>
      <c r="E48" s="26">
        <f t="shared" si="0"/>
        <v>475</v>
      </c>
    </row>
    <row r="49" spans="1:5" ht="56.25">
      <c r="A49" s="33" t="s">
        <v>100</v>
      </c>
      <c r="B49" s="28" t="s">
        <v>101</v>
      </c>
      <c r="C49" s="29">
        <f t="shared" si="0"/>
        <v>430</v>
      </c>
      <c r="D49" s="29">
        <f t="shared" si="0"/>
        <v>475</v>
      </c>
      <c r="E49" s="29">
        <f t="shared" si="0"/>
        <v>475</v>
      </c>
    </row>
    <row r="50" spans="1:5" ht="56.25">
      <c r="A50" s="39" t="s">
        <v>102</v>
      </c>
      <c r="B50" s="40" t="s">
        <v>103</v>
      </c>
      <c r="C50" s="41">
        <v>430</v>
      </c>
      <c r="D50" s="41">
        <v>475</v>
      </c>
      <c r="E50" s="41">
        <v>475</v>
      </c>
    </row>
    <row r="51" spans="1:5" ht="29.25" customHeight="1">
      <c r="A51" s="21" t="s">
        <v>104</v>
      </c>
      <c r="B51" s="45" t="s">
        <v>105</v>
      </c>
      <c r="C51" s="23">
        <f>SUM(C52)</f>
        <v>306.8</v>
      </c>
      <c r="D51" s="23">
        <f>SUM(D52)</f>
        <v>322.20000000000005</v>
      </c>
      <c r="E51" s="23">
        <f>SUM(E52)</f>
        <v>338.20000000000005</v>
      </c>
    </row>
    <row r="52" spans="1:5" ht="12.75">
      <c r="A52" s="24" t="s">
        <v>106</v>
      </c>
      <c r="B52" s="38" t="s">
        <v>107</v>
      </c>
      <c r="C52" s="26">
        <f>SUM(C53:C56)</f>
        <v>306.8</v>
      </c>
      <c r="D52" s="26">
        <f>SUM(D53:D56)</f>
        <v>322.20000000000005</v>
      </c>
      <c r="E52" s="26">
        <f>SUM(E53:E56)</f>
        <v>338.20000000000005</v>
      </c>
    </row>
    <row r="53" spans="1:5" ht="22.5">
      <c r="A53" s="39" t="s">
        <v>108</v>
      </c>
      <c r="B53" s="40" t="s">
        <v>109</v>
      </c>
      <c r="C53" s="41">
        <v>55.7</v>
      </c>
      <c r="D53" s="41">
        <v>58.5</v>
      </c>
      <c r="E53" s="41">
        <v>61.4</v>
      </c>
    </row>
    <row r="54" spans="1:5" ht="22.5">
      <c r="A54" s="39" t="s">
        <v>110</v>
      </c>
      <c r="B54" s="40" t="s">
        <v>111</v>
      </c>
      <c r="C54" s="41">
        <v>1.1</v>
      </c>
      <c r="D54" s="41">
        <v>1.2</v>
      </c>
      <c r="E54" s="41">
        <v>1.2</v>
      </c>
    </row>
    <row r="55" spans="1:5" ht="12.75">
      <c r="A55" s="39" t="s">
        <v>112</v>
      </c>
      <c r="B55" s="40" t="s">
        <v>113</v>
      </c>
      <c r="C55" s="41">
        <v>5.9</v>
      </c>
      <c r="D55" s="41">
        <v>6.2</v>
      </c>
      <c r="E55" s="41">
        <v>6.5</v>
      </c>
    </row>
    <row r="56" spans="1:5" ht="12.75">
      <c r="A56" s="39" t="s">
        <v>114</v>
      </c>
      <c r="B56" s="40" t="s">
        <v>115</v>
      </c>
      <c r="C56" s="41">
        <v>244.1</v>
      </c>
      <c r="D56" s="41">
        <v>256.3</v>
      </c>
      <c r="E56" s="41">
        <v>269.1</v>
      </c>
    </row>
    <row r="57" spans="1:5" ht="25.5">
      <c r="A57" s="30" t="s">
        <v>116</v>
      </c>
      <c r="B57" s="31" t="s">
        <v>117</v>
      </c>
      <c r="C57" s="23">
        <f aca="true" t="shared" si="1" ref="C57:E59">SUM(C58)</f>
        <v>5193</v>
      </c>
      <c r="D57" s="23">
        <f t="shared" si="1"/>
        <v>5590.1</v>
      </c>
      <c r="E57" s="23">
        <f t="shared" si="1"/>
        <v>5696.3</v>
      </c>
    </row>
    <row r="58" spans="1:5" ht="12.75">
      <c r="A58" s="33" t="s">
        <v>118</v>
      </c>
      <c r="B58" s="34" t="s">
        <v>119</v>
      </c>
      <c r="C58" s="26">
        <f t="shared" si="1"/>
        <v>5193</v>
      </c>
      <c r="D58" s="26">
        <f t="shared" si="1"/>
        <v>5590.1</v>
      </c>
      <c r="E58" s="26">
        <f t="shared" si="1"/>
        <v>5696.3</v>
      </c>
    </row>
    <row r="59" spans="1:5" ht="12.75">
      <c r="A59" s="27" t="s">
        <v>120</v>
      </c>
      <c r="B59" s="28" t="s">
        <v>121</v>
      </c>
      <c r="C59" s="29">
        <f t="shared" si="1"/>
        <v>5193</v>
      </c>
      <c r="D59" s="29">
        <f t="shared" si="1"/>
        <v>5590.1</v>
      </c>
      <c r="E59" s="29">
        <f t="shared" si="1"/>
        <v>5696.3</v>
      </c>
    </row>
    <row r="60" spans="1:5" ht="22.5">
      <c r="A60" s="39" t="s">
        <v>10</v>
      </c>
      <c r="B60" s="40" t="s">
        <v>11</v>
      </c>
      <c r="C60" s="41">
        <v>5193</v>
      </c>
      <c r="D60" s="41">
        <v>5590.1</v>
      </c>
      <c r="E60" s="41">
        <v>5696.3</v>
      </c>
    </row>
    <row r="61" spans="1:5" ht="25.5">
      <c r="A61" s="21" t="s">
        <v>122</v>
      </c>
      <c r="B61" s="36" t="s">
        <v>123</v>
      </c>
      <c r="C61" s="23">
        <f>SUM(C62,C65)</f>
        <v>1270</v>
      </c>
      <c r="D61" s="23">
        <f>SUM(D62,D65)</f>
        <v>185</v>
      </c>
      <c r="E61" s="23">
        <f>SUM(E62,E65)</f>
        <v>220</v>
      </c>
    </row>
    <row r="62" spans="1:5" ht="60.75" customHeight="1">
      <c r="A62" s="24" t="s">
        <v>124</v>
      </c>
      <c r="B62" s="34" t="s">
        <v>125</v>
      </c>
      <c r="C62" s="26">
        <f aca="true" t="shared" si="2" ref="C62:E63">SUM(C63)</f>
        <v>1150</v>
      </c>
      <c r="D62" s="26">
        <f t="shared" si="2"/>
        <v>50</v>
      </c>
      <c r="E62" s="26">
        <f t="shared" si="2"/>
        <v>50</v>
      </c>
    </row>
    <row r="63" spans="1:5" ht="54.75" customHeight="1">
      <c r="A63" s="42" t="s">
        <v>126</v>
      </c>
      <c r="B63" s="28" t="s">
        <v>127</v>
      </c>
      <c r="C63" s="29">
        <f t="shared" si="2"/>
        <v>1150</v>
      </c>
      <c r="D63" s="29">
        <f t="shared" si="2"/>
        <v>50</v>
      </c>
      <c r="E63" s="29">
        <f t="shared" si="2"/>
        <v>50</v>
      </c>
    </row>
    <row r="64" spans="1:5" ht="58.5" customHeight="1">
      <c r="A64" s="43" t="s">
        <v>128</v>
      </c>
      <c r="B64" s="40" t="s">
        <v>129</v>
      </c>
      <c r="C64" s="41">
        <v>1150</v>
      </c>
      <c r="D64" s="41">
        <v>50</v>
      </c>
      <c r="E64" s="41">
        <v>50</v>
      </c>
    </row>
    <row r="65" spans="1:5" ht="22.5" customHeight="1">
      <c r="A65" s="24" t="s">
        <v>130</v>
      </c>
      <c r="B65" s="34" t="s">
        <v>131</v>
      </c>
      <c r="C65" s="26">
        <f>SUM(C66)</f>
        <v>120</v>
      </c>
      <c r="D65" s="26">
        <f>SUM(D66)</f>
        <v>135</v>
      </c>
      <c r="E65" s="26">
        <f>SUM(E66)</f>
        <v>170</v>
      </c>
    </row>
    <row r="66" spans="1:5" ht="22.5">
      <c r="A66" s="42" t="s">
        <v>132</v>
      </c>
      <c r="B66" s="28" t="s">
        <v>133</v>
      </c>
      <c r="C66" s="29">
        <f>SUM(C67:C68)</f>
        <v>120</v>
      </c>
      <c r="D66" s="29">
        <f>SUM(D67:D68)</f>
        <v>135</v>
      </c>
      <c r="E66" s="29">
        <f>SUM(E67:E68)</f>
        <v>170</v>
      </c>
    </row>
    <row r="67" spans="1:5" ht="33.75" customHeight="1">
      <c r="A67" s="43" t="s">
        <v>134</v>
      </c>
      <c r="B67" s="40" t="s">
        <v>135</v>
      </c>
      <c r="C67" s="41">
        <v>100</v>
      </c>
      <c r="D67" s="41">
        <v>110</v>
      </c>
      <c r="E67" s="41">
        <v>140</v>
      </c>
    </row>
    <row r="68" spans="1:5" ht="33.75" customHeight="1">
      <c r="A68" s="43" t="s">
        <v>136</v>
      </c>
      <c r="B68" s="46" t="s">
        <v>137</v>
      </c>
      <c r="C68" s="41">
        <v>20</v>
      </c>
      <c r="D68" s="41">
        <v>25</v>
      </c>
      <c r="E68" s="41">
        <v>30</v>
      </c>
    </row>
    <row r="69" spans="1:5" ht="17.25" customHeight="1">
      <c r="A69" s="21" t="s">
        <v>138</v>
      </c>
      <c r="B69" s="45" t="s">
        <v>139</v>
      </c>
      <c r="C69" s="23">
        <f>SUM(C70,C72,C74,C75,C76)</f>
        <v>132</v>
      </c>
      <c r="D69" s="23">
        <f>SUM(D70,D72,D74,D75,D76)</f>
        <v>136</v>
      </c>
      <c r="E69" s="23">
        <f>SUM(E70,E72,E74,E75,E76)</f>
        <v>139</v>
      </c>
    </row>
    <row r="70" spans="1:5" ht="36.75" customHeight="1">
      <c r="A70" s="47" t="s">
        <v>140</v>
      </c>
      <c r="B70" s="48" t="s">
        <v>141</v>
      </c>
      <c r="C70" s="26">
        <f>SUM(C71)</f>
        <v>5</v>
      </c>
      <c r="D70" s="26">
        <f>SUM(D71)</f>
        <v>5</v>
      </c>
      <c r="E70" s="26">
        <f>SUM(E71)</f>
        <v>5</v>
      </c>
    </row>
    <row r="71" spans="1:5" ht="36" customHeight="1">
      <c r="A71" s="49" t="s">
        <v>142</v>
      </c>
      <c r="B71" s="50" t="s">
        <v>143</v>
      </c>
      <c r="C71" s="41">
        <v>5</v>
      </c>
      <c r="D71" s="41">
        <v>5</v>
      </c>
      <c r="E71" s="41">
        <v>5</v>
      </c>
    </row>
    <row r="72" spans="1:5" ht="86.25" customHeight="1">
      <c r="A72" s="33" t="s">
        <v>144</v>
      </c>
      <c r="B72" s="38" t="s">
        <v>145</v>
      </c>
      <c r="C72" s="51">
        <f>SUM(C73)</f>
        <v>15</v>
      </c>
      <c r="D72" s="51">
        <f>SUM(D73)</f>
        <v>15</v>
      </c>
      <c r="E72" s="51">
        <f>SUM(E73)</f>
        <v>15</v>
      </c>
    </row>
    <row r="73" spans="1:5" ht="24.75" customHeight="1">
      <c r="A73" s="39" t="s">
        <v>146</v>
      </c>
      <c r="B73" s="44" t="s">
        <v>147</v>
      </c>
      <c r="C73" s="52">
        <v>15</v>
      </c>
      <c r="D73" s="52">
        <v>15</v>
      </c>
      <c r="E73" s="52">
        <v>15</v>
      </c>
    </row>
    <row r="74" spans="1:5" ht="37.5" customHeight="1">
      <c r="A74" s="33" t="s">
        <v>148</v>
      </c>
      <c r="B74" s="34" t="s">
        <v>149</v>
      </c>
      <c r="C74" s="26">
        <v>45</v>
      </c>
      <c r="D74" s="26">
        <v>45</v>
      </c>
      <c r="E74" s="26">
        <v>45</v>
      </c>
    </row>
    <row r="75" spans="1:5" ht="48">
      <c r="A75" s="33" t="s">
        <v>150</v>
      </c>
      <c r="B75" s="34" t="s">
        <v>151</v>
      </c>
      <c r="C75" s="26">
        <v>2</v>
      </c>
      <c r="D75" s="26">
        <v>2</v>
      </c>
      <c r="E75" s="26">
        <v>2</v>
      </c>
    </row>
    <row r="76" spans="1:5" ht="24">
      <c r="A76" s="24" t="s">
        <v>152</v>
      </c>
      <c r="B76" s="25" t="s">
        <v>153</v>
      </c>
      <c r="C76" s="26">
        <f>SUM(C77)</f>
        <v>65</v>
      </c>
      <c r="D76" s="26">
        <f>SUM(D77)</f>
        <v>69</v>
      </c>
      <c r="E76" s="26">
        <f>SUM(E77)</f>
        <v>72</v>
      </c>
    </row>
    <row r="77" spans="1:5" ht="22.5" customHeight="1">
      <c r="A77" s="43" t="s">
        <v>154</v>
      </c>
      <c r="B77" s="44" t="s">
        <v>155</v>
      </c>
      <c r="C77" s="41">
        <v>65</v>
      </c>
      <c r="D77" s="41">
        <v>69</v>
      </c>
      <c r="E77" s="41">
        <v>72</v>
      </c>
    </row>
    <row r="78" spans="1:5" ht="12.75">
      <c r="A78" s="53" t="s">
        <v>156</v>
      </c>
      <c r="B78" s="54" t="s">
        <v>157</v>
      </c>
      <c r="C78" s="55">
        <f>SUM(C79)</f>
        <v>127091.38294</v>
      </c>
      <c r="D78" s="23">
        <f>SUM(D79)</f>
        <v>136515.614</v>
      </c>
      <c r="E78" s="23">
        <f>SUM(E79)</f>
        <v>103600.755</v>
      </c>
    </row>
    <row r="79" spans="1:5" ht="26.25" customHeight="1">
      <c r="A79" s="56" t="s">
        <v>158</v>
      </c>
      <c r="B79" s="54" t="s">
        <v>159</v>
      </c>
      <c r="C79" s="55">
        <f>SUM(C80,C83,C95,C111)</f>
        <v>127091.38294</v>
      </c>
      <c r="D79" s="23">
        <f>SUM(D80,D83,D95,D111)</f>
        <v>136515.614</v>
      </c>
      <c r="E79" s="23">
        <f>SUM(E80,E83,E95,E111)</f>
        <v>103600.755</v>
      </c>
    </row>
    <row r="80" spans="1:5" ht="25.5" customHeight="1">
      <c r="A80" s="57" t="s">
        <v>160</v>
      </c>
      <c r="B80" s="58" t="s">
        <v>161</v>
      </c>
      <c r="C80" s="59">
        <f aca="true" t="shared" si="3" ref="C80:E81">SUM(C81)</f>
        <v>53845.6</v>
      </c>
      <c r="D80" s="59">
        <f t="shared" si="3"/>
        <v>58376.4</v>
      </c>
      <c r="E80" s="59">
        <f t="shared" si="3"/>
        <v>50447.2</v>
      </c>
    </row>
    <row r="81" spans="1:5" ht="12.75">
      <c r="A81" s="60" t="s">
        <v>162</v>
      </c>
      <c r="B81" s="61" t="s">
        <v>163</v>
      </c>
      <c r="C81" s="26">
        <f t="shared" si="3"/>
        <v>53845.6</v>
      </c>
      <c r="D81" s="26">
        <f t="shared" si="3"/>
        <v>58376.4</v>
      </c>
      <c r="E81" s="26">
        <f t="shared" si="3"/>
        <v>50447.2</v>
      </c>
    </row>
    <row r="82" spans="1:5" ht="21" customHeight="1">
      <c r="A82" s="62" t="s">
        <v>164</v>
      </c>
      <c r="B82" s="63" t="s">
        <v>165</v>
      </c>
      <c r="C82" s="41">
        <v>53845.6</v>
      </c>
      <c r="D82" s="41">
        <v>58376.4</v>
      </c>
      <c r="E82" s="41">
        <v>50447.2</v>
      </c>
    </row>
    <row r="83" spans="1:5" ht="25.5">
      <c r="A83" s="64" t="s">
        <v>166</v>
      </c>
      <c r="B83" s="65" t="s">
        <v>167</v>
      </c>
      <c r="C83" s="66">
        <f aca="true" t="shared" si="4" ref="C83:E84">SUM(C84)</f>
        <v>10573.09019</v>
      </c>
      <c r="D83" s="59">
        <f t="shared" si="4"/>
        <v>22808.19</v>
      </c>
      <c r="E83" s="59">
        <f t="shared" si="4"/>
        <v>268.8</v>
      </c>
    </row>
    <row r="84" spans="1:5" ht="12.75">
      <c r="A84" s="33" t="s">
        <v>168</v>
      </c>
      <c r="B84" s="67" t="s">
        <v>169</v>
      </c>
      <c r="C84" s="68">
        <f t="shared" si="4"/>
        <v>10573.09019</v>
      </c>
      <c r="D84" s="26">
        <f t="shared" si="4"/>
        <v>22808.19</v>
      </c>
      <c r="E84" s="26">
        <f t="shared" si="4"/>
        <v>268.8</v>
      </c>
    </row>
    <row r="85" spans="1:5" ht="12.75">
      <c r="A85" s="39" t="s">
        <v>170</v>
      </c>
      <c r="B85" s="69" t="s">
        <v>171</v>
      </c>
      <c r="C85" s="70">
        <f>SUM(C86:C94)</f>
        <v>10573.09019</v>
      </c>
      <c r="D85" s="41">
        <f>SUM(D86:D94)</f>
        <v>22808.19</v>
      </c>
      <c r="E85" s="41">
        <f>SUM(E86:E94)</f>
        <v>268.8</v>
      </c>
    </row>
    <row r="86" spans="1:5" ht="33.75">
      <c r="A86" s="71"/>
      <c r="B86" s="69" t="s">
        <v>172</v>
      </c>
      <c r="C86" s="41">
        <v>800</v>
      </c>
      <c r="D86" s="41"/>
      <c r="E86" s="41"/>
    </row>
    <row r="87" spans="1:5" ht="44.25" customHeight="1">
      <c r="A87" s="71"/>
      <c r="B87" s="72" t="s">
        <v>173</v>
      </c>
      <c r="C87" s="41">
        <v>268.8</v>
      </c>
      <c r="D87" s="41">
        <v>268.8</v>
      </c>
      <c r="E87" s="41">
        <v>268.8</v>
      </c>
    </row>
    <row r="88" spans="1:5" ht="71.25" customHeight="1">
      <c r="A88" s="71"/>
      <c r="B88" s="72" t="s">
        <v>174</v>
      </c>
      <c r="C88" s="41">
        <v>465.2</v>
      </c>
      <c r="D88" s="41">
        <v>599.8</v>
      </c>
      <c r="E88" s="41"/>
    </row>
    <row r="89" spans="1:5" ht="57.75" customHeight="1">
      <c r="A89" s="71"/>
      <c r="B89" s="69" t="s">
        <v>175</v>
      </c>
      <c r="C89" s="41">
        <v>285.596</v>
      </c>
      <c r="D89" s="41"/>
      <c r="E89" s="41"/>
    </row>
    <row r="90" spans="1:5" ht="57.75" customHeight="1">
      <c r="A90" s="71"/>
      <c r="B90" s="46" t="s">
        <v>176</v>
      </c>
      <c r="C90" s="41">
        <v>777.48</v>
      </c>
      <c r="D90" s="41"/>
      <c r="E90" s="41"/>
    </row>
    <row r="91" spans="1:5" ht="57.75" customHeight="1">
      <c r="A91" s="71"/>
      <c r="B91" s="46" t="s">
        <v>177</v>
      </c>
      <c r="C91" s="41">
        <v>5000</v>
      </c>
      <c r="D91" s="41"/>
      <c r="E91" s="41"/>
    </row>
    <row r="92" spans="1:5" ht="47.25" customHeight="1">
      <c r="A92" s="71"/>
      <c r="B92" s="46" t="s">
        <v>178</v>
      </c>
      <c r="C92" s="41">
        <v>2581.73</v>
      </c>
      <c r="D92" s="41">
        <v>21939.59</v>
      </c>
      <c r="E92" s="41"/>
    </row>
    <row r="93" spans="1:5" ht="47.25" customHeight="1">
      <c r="A93" s="71"/>
      <c r="B93" s="46" t="s">
        <v>179</v>
      </c>
      <c r="C93" s="41">
        <v>30</v>
      </c>
      <c r="D93" s="41"/>
      <c r="E93" s="41"/>
    </row>
    <row r="94" spans="1:5" ht="114.75" customHeight="1">
      <c r="A94" s="71"/>
      <c r="B94" s="46" t="s">
        <v>180</v>
      </c>
      <c r="C94" s="70">
        <v>364.28419</v>
      </c>
      <c r="D94" s="41"/>
      <c r="E94" s="41"/>
    </row>
    <row r="95" spans="1:5" ht="25.5">
      <c r="A95" s="73" t="s">
        <v>181</v>
      </c>
      <c r="B95" s="74" t="s">
        <v>182</v>
      </c>
      <c r="C95" s="59">
        <f>SUM(C96,C98,C107)</f>
        <v>62107.115</v>
      </c>
      <c r="D95" s="59">
        <f>SUM(D96,D98,D107)</f>
        <v>55331.024000000005</v>
      </c>
      <c r="E95" s="59">
        <f>SUM(E96,E98,E107)</f>
        <v>52884.755000000005</v>
      </c>
    </row>
    <row r="96" spans="1:5" ht="48">
      <c r="A96" s="75" t="s">
        <v>183</v>
      </c>
      <c r="B96" s="34" t="s">
        <v>184</v>
      </c>
      <c r="C96" s="26">
        <f>SUM(C97)</f>
        <v>0</v>
      </c>
      <c r="D96" s="26">
        <f>SUM(D97)</f>
        <v>5</v>
      </c>
      <c r="E96" s="26">
        <f>SUM(E97)</f>
        <v>0</v>
      </c>
    </row>
    <row r="97" spans="1:5" ht="33.75">
      <c r="A97" s="76" t="s">
        <v>185</v>
      </c>
      <c r="B97" s="40" t="s">
        <v>186</v>
      </c>
      <c r="C97" s="41"/>
      <c r="D97" s="41">
        <v>5</v>
      </c>
      <c r="E97" s="41"/>
    </row>
    <row r="98" spans="1:5" ht="24">
      <c r="A98" s="33" t="s">
        <v>187</v>
      </c>
      <c r="B98" s="34" t="s">
        <v>188</v>
      </c>
      <c r="C98" s="77">
        <f>SUM(C99)</f>
        <v>2268.2290000000003</v>
      </c>
      <c r="D98" s="77">
        <f>SUM(D99)</f>
        <v>2662.597</v>
      </c>
      <c r="E98" s="77">
        <f>SUM(E99)</f>
        <v>2662.597</v>
      </c>
    </row>
    <row r="99" spans="1:5" ht="22.5">
      <c r="A99" s="39" t="s">
        <v>189</v>
      </c>
      <c r="B99" s="40" t="s">
        <v>190</v>
      </c>
      <c r="C99" s="41">
        <f>SUM(C100:C106)</f>
        <v>2268.2290000000003</v>
      </c>
      <c r="D99" s="41">
        <f>SUM(D100:D106)</f>
        <v>2662.597</v>
      </c>
      <c r="E99" s="41">
        <f>SUM(E100:E106)</f>
        <v>2662.597</v>
      </c>
    </row>
    <row r="100" spans="1:5" ht="36.75" customHeight="1">
      <c r="A100" s="43"/>
      <c r="B100" s="78" t="s">
        <v>191</v>
      </c>
      <c r="C100" s="41">
        <v>363.42</v>
      </c>
      <c r="D100" s="41">
        <v>386.133</v>
      </c>
      <c r="E100" s="41">
        <v>386.133</v>
      </c>
    </row>
    <row r="101" spans="1:5" ht="45">
      <c r="A101" s="43"/>
      <c r="B101" s="78" t="s">
        <v>192</v>
      </c>
      <c r="C101" s="41">
        <v>6.917</v>
      </c>
      <c r="D101" s="41">
        <v>6.917</v>
      </c>
      <c r="E101" s="41">
        <v>6.917</v>
      </c>
    </row>
    <row r="102" spans="1:5" ht="93.75" customHeight="1">
      <c r="A102" s="43"/>
      <c r="B102" s="78" t="s">
        <v>193</v>
      </c>
      <c r="C102" s="41">
        <v>392.689</v>
      </c>
      <c r="D102" s="41">
        <v>460.24</v>
      </c>
      <c r="E102" s="41">
        <v>460.24</v>
      </c>
    </row>
    <row r="103" spans="1:5" ht="67.5">
      <c r="A103" s="43"/>
      <c r="B103" s="78" t="s">
        <v>194</v>
      </c>
      <c r="C103" s="41">
        <v>1459.489</v>
      </c>
      <c r="D103" s="41">
        <v>1693.507</v>
      </c>
      <c r="E103" s="41">
        <v>1693.507</v>
      </c>
    </row>
    <row r="104" spans="1:5" ht="83.25" customHeight="1">
      <c r="A104" s="43"/>
      <c r="B104" s="78" t="s">
        <v>195</v>
      </c>
      <c r="C104" s="41">
        <v>17.1</v>
      </c>
      <c r="D104" s="41">
        <v>15</v>
      </c>
      <c r="E104" s="41">
        <v>15</v>
      </c>
    </row>
    <row r="105" spans="1:5" ht="78.75" customHeight="1">
      <c r="A105" s="43"/>
      <c r="B105" s="78" t="s">
        <v>196</v>
      </c>
      <c r="C105" s="41">
        <v>20.214</v>
      </c>
      <c r="D105" s="41"/>
      <c r="E105" s="41"/>
    </row>
    <row r="106" spans="1:5" ht="46.5" customHeight="1">
      <c r="A106" s="43"/>
      <c r="B106" s="78" t="s">
        <v>197</v>
      </c>
      <c r="C106" s="41">
        <v>8.4</v>
      </c>
      <c r="D106" s="41">
        <v>100.8</v>
      </c>
      <c r="E106" s="41">
        <v>100.8</v>
      </c>
    </row>
    <row r="107" spans="1:5" ht="18" customHeight="1">
      <c r="A107" s="33" t="s">
        <v>198</v>
      </c>
      <c r="B107" s="79" t="s">
        <v>199</v>
      </c>
      <c r="C107" s="26">
        <f>SUM(C108)</f>
        <v>59838.886</v>
      </c>
      <c r="D107" s="26">
        <f>SUM(D108)</f>
        <v>52663.427</v>
      </c>
      <c r="E107" s="26">
        <f>SUM(E108)</f>
        <v>50222.158</v>
      </c>
    </row>
    <row r="108" spans="1:5" ht="18" customHeight="1">
      <c r="A108" s="39" t="s">
        <v>200</v>
      </c>
      <c r="B108" s="72" t="s">
        <v>201</v>
      </c>
      <c r="C108" s="41">
        <f>SUM(C109:C110)</f>
        <v>59838.886</v>
      </c>
      <c r="D108" s="41">
        <f>SUM(D109:D110)</f>
        <v>52663.427</v>
      </c>
      <c r="E108" s="41">
        <f>SUM(E109:E110)</f>
        <v>50222.158</v>
      </c>
    </row>
    <row r="109" spans="1:5" ht="103.5" customHeight="1">
      <c r="A109" s="39"/>
      <c r="B109" s="80" t="s">
        <v>202</v>
      </c>
      <c r="C109" s="41">
        <v>46813.36</v>
      </c>
      <c r="D109" s="41">
        <v>45688.169</v>
      </c>
      <c r="E109" s="41">
        <v>43246.9</v>
      </c>
    </row>
    <row r="110" spans="1:5" ht="103.5" customHeight="1">
      <c r="A110" s="43"/>
      <c r="B110" s="80" t="s">
        <v>203</v>
      </c>
      <c r="C110" s="41">
        <v>13025.526</v>
      </c>
      <c r="D110" s="41">
        <v>6975.258</v>
      </c>
      <c r="E110" s="41">
        <v>6975.258</v>
      </c>
    </row>
    <row r="111" spans="1:5" ht="16.5" customHeight="1">
      <c r="A111" s="37" t="s">
        <v>204</v>
      </c>
      <c r="B111" s="81" t="s">
        <v>205</v>
      </c>
      <c r="C111" s="66">
        <f>SUM(C112,C114)</f>
        <v>565.57775</v>
      </c>
      <c r="D111" s="59">
        <f>SUM(D112,D114)</f>
        <v>0</v>
      </c>
      <c r="E111" s="59">
        <f>SUM(E112,E114)</f>
        <v>0</v>
      </c>
    </row>
    <row r="112" spans="1:5" ht="48">
      <c r="A112" s="24" t="s">
        <v>206</v>
      </c>
      <c r="B112" s="82" t="s">
        <v>207</v>
      </c>
      <c r="C112" s="26">
        <f>SUM(C113)</f>
        <v>356.3</v>
      </c>
      <c r="D112" s="26">
        <f>SUM(D113)</f>
        <v>0</v>
      </c>
      <c r="E112" s="26">
        <f>SUM(E113)</f>
        <v>0</v>
      </c>
    </row>
    <row r="113" spans="1:5" ht="45">
      <c r="A113" s="43" t="s">
        <v>208</v>
      </c>
      <c r="B113" s="78" t="s">
        <v>209</v>
      </c>
      <c r="C113" s="41">
        <v>356.3</v>
      </c>
      <c r="D113" s="41"/>
      <c r="E113" s="41"/>
    </row>
    <row r="114" spans="1:5" ht="25.5">
      <c r="A114" s="24" t="s">
        <v>210</v>
      </c>
      <c r="B114" s="83" t="s">
        <v>211</v>
      </c>
      <c r="C114" s="66">
        <f>SUM(C115)</f>
        <v>209.27775</v>
      </c>
      <c r="D114" s="59">
        <f>SUM(D115)</f>
        <v>0</v>
      </c>
      <c r="E114" s="59">
        <f>SUM(E115)</f>
        <v>0</v>
      </c>
    </row>
    <row r="115" spans="1:5" ht="22.5">
      <c r="A115" s="43" t="s">
        <v>212</v>
      </c>
      <c r="B115" s="84" t="s">
        <v>213</v>
      </c>
      <c r="C115" s="70">
        <v>209.27775</v>
      </c>
      <c r="D115" s="41"/>
      <c r="E115" s="41"/>
    </row>
    <row r="116" spans="1:5" ht="12.75">
      <c r="A116" s="37"/>
      <c r="B116" s="85" t="s">
        <v>214</v>
      </c>
      <c r="C116" s="55">
        <f>SUM(C16,C78)</f>
        <v>156957.63194</v>
      </c>
      <c r="D116" s="23">
        <f>SUM(D16,D78)</f>
        <v>167863.985</v>
      </c>
      <c r="E116" s="23">
        <f>SUM(E16,E78)</f>
        <v>135729.088</v>
      </c>
    </row>
  </sheetData>
  <sheetProtection/>
  <mergeCells count="13">
    <mergeCell ref="D1:E1"/>
    <mergeCell ref="B2:E2"/>
    <mergeCell ref="C3:E3"/>
    <mergeCell ref="D4:E4"/>
    <mergeCell ref="B5:E5"/>
    <mergeCell ref="C6:E6"/>
    <mergeCell ref="D7:E7"/>
    <mergeCell ref="B8:E8"/>
    <mergeCell ref="C9:E9"/>
    <mergeCell ref="A11:E11"/>
    <mergeCell ref="A13:A14"/>
    <mergeCell ref="B13:B14"/>
    <mergeCell ref="C13:E13"/>
  </mergeCells>
  <printOptions/>
  <pageMargins left="0.7874015748031497" right="0" top="0.3937007874015748" bottom="0.1968503937007874" header="0.31496062992125984" footer="0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7.8515625" style="86" customWidth="1"/>
    <col min="2" max="2" width="38.28125" style="86" customWidth="1"/>
    <col min="3" max="3" width="11.421875" style="86" customWidth="1"/>
    <col min="4" max="4" width="9.57421875" style="86" customWidth="1"/>
    <col min="5" max="5" width="9.7109375" style="86" customWidth="1"/>
    <col min="6" max="16384" width="9.140625" style="86" customWidth="1"/>
  </cols>
  <sheetData>
    <row r="1" spans="4:5" ht="15.75">
      <c r="D1" s="87"/>
      <c r="E1" s="12" t="s">
        <v>215</v>
      </c>
    </row>
    <row r="2" spans="4:5" ht="15.75">
      <c r="D2" s="1"/>
      <c r="E2" s="12" t="s">
        <v>17</v>
      </c>
    </row>
    <row r="3" spans="3:5" ht="15" customHeight="1">
      <c r="C3" s="177" t="s">
        <v>795</v>
      </c>
      <c r="D3" s="179"/>
      <c r="E3" s="179"/>
    </row>
    <row r="4" spans="4:5" ht="15.75">
      <c r="D4" s="87"/>
      <c r="E4" s="12" t="s">
        <v>216</v>
      </c>
    </row>
    <row r="5" spans="4:5" ht="15.75">
      <c r="D5" s="1"/>
      <c r="E5" s="12" t="s">
        <v>17</v>
      </c>
    </row>
    <row r="6" spans="3:5" ht="15" customHeight="1">
      <c r="C6" s="177" t="s">
        <v>217</v>
      </c>
      <c r="D6" s="179"/>
      <c r="E6" s="179"/>
    </row>
    <row r="7" spans="1:6" ht="15.75">
      <c r="A7"/>
      <c r="D7" s="87"/>
      <c r="E7" s="12" t="s">
        <v>218</v>
      </c>
      <c r="F7" s="88"/>
    </row>
    <row r="8" spans="4:6" ht="15.75">
      <c r="D8" s="1"/>
      <c r="E8" s="12" t="s">
        <v>17</v>
      </c>
      <c r="F8" s="1"/>
    </row>
    <row r="9" spans="1:6" ht="15.75" customHeight="1">
      <c r="A9"/>
      <c r="C9" s="177" t="s">
        <v>219</v>
      </c>
      <c r="D9" s="179"/>
      <c r="E9" s="179"/>
      <c r="F9" s="88"/>
    </row>
    <row r="10" spans="1:6" ht="12.75">
      <c r="A10" s="89"/>
      <c r="B10" s="90"/>
      <c r="D10" s="91"/>
      <c r="E10" s="91"/>
      <c r="F10" s="91"/>
    </row>
    <row r="11" spans="1:5" ht="50.25" customHeight="1">
      <c r="A11" s="191" t="s">
        <v>220</v>
      </c>
      <c r="B11" s="192"/>
      <c r="C11" s="192"/>
      <c r="D11" s="178"/>
      <c r="E11" s="178"/>
    </row>
    <row r="12" spans="1:3" ht="14.25" customHeight="1">
      <c r="A12" s="92"/>
      <c r="B12" s="92"/>
      <c r="C12" s="93"/>
    </row>
    <row r="13" spans="1:5" ht="41.25" customHeight="1">
      <c r="A13" s="193" t="s">
        <v>221</v>
      </c>
      <c r="B13" s="193" t="s">
        <v>222</v>
      </c>
      <c r="C13" s="195" t="s">
        <v>31</v>
      </c>
      <c r="D13" s="176"/>
      <c r="E13" s="176"/>
    </row>
    <row r="14" spans="1:5" ht="27" customHeight="1">
      <c r="A14" s="194"/>
      <c r="B14" s="194"/>
      <c r="C14" s="95" t="s">
        <v>32</v>
      </c>
      <c r="D14" s="97" t="s">
        <v>223</v>
      </c>
      <c r="E14" s="97" t="s">
        <v>34</v>
      </c>
    </row>
    <row r="15" spans="1:5" ht="15.75" customHeight="1">
      <c r="A15" s="94">
        <v>1</v>
      </c>
      <c r="B15" s="94">
        <v>2</v>
      </c>
      <c r="C15" s="97">
        <v>3</v>
      </c>
      <c r="D15" s="98">
        <v>4</v>
      </c>
      <c r="E15" s="98">
        <v>5</v>
      </c>
    </row>
    <row r="16" spans="1:5" ht="47.25">
      <c r="A16" s="99" t="s">
        <v>224</v>
      </c>
      <c r="B16" s="100" t="s">
        <v>225</v>
      </c>
      <c r="C16" s="101">
        <f>SUM(C17)</f>
        <v>3616.824259999994</v>
      </c>
      <c r="D16" s="102">
        <f>SUM(D17)</f>
        <v>0</v>
      </c>
      <c r="E16" s="102">
        <f>SUM(E17)</f>
        <v>0</v>
      </c>
    </row>
    <row r="17" spans="1:5" ht="31.5" customHeight="1">
      <c r="A17" s="103" t="s">
        <v>226</v>
      </c>
      <c r="B17" s="104" t="s">
        <v>227</v>
      </c>
      <c r="C17" s="105">
        <f>SUM(C18,C22)</f>
        <v>3616.824259999994</v>
      </c>
      <c r="D17" s="106">
        <f>SUM(D18,D22)</f>
        <v>0</v>
      </c>
      <c r="E17" s="106">
        <f>SUM(E18,E22)</f>
        <v>0</v>
      </c>
    </row>
    <row r="18" spans="1:5" ht="18" customHeight="1">
      <c r="A18" s="107" t="s">
        <v>228</v>
      </c>
      <c r="B18" s="107" t="s">
        <v>229</v>
      </c>
      <c r="C18" s="108">
        <f>SUM(C19)</f>
        <v>-156957.63194</v>
      </c>
      <c r="D18" s="109">
        <f aca="true" t="shared" si="0" ref="D18:E20">SUM(D19)</f>
        <v>-167863.985</v>
      </c>
      <c r="E18" s="109">
        <f t="shared" si="0"/>
        <v>-135729.088</v>
      </c>
    </row>
    <row r="19" spans="1:5" ht="17.25" customHeight="1">
      <c r="A19" s="110" t="s">
        <v>230</v>
      </c>
      <c r="B19" s="110" t="s">
        <v>231</v>
      </c>
      <c r="C19" s="111">
        <f>SUM(C20)</f>
        <v>-156957.63194</v>
      </c>
      <c r="D19" s="112">
        <f t="shared" si="0"/>
        <v>-167863.985</v>
      </c>
      <c r="E19" s="112">
        <f t="shared" si="0"/>
        <v>-135729.088</v>
      </c>
    </row>
    <row r="20" spans="1:5" ht="23.25" customHeight="1">
      <c r="A20" s="113" t="s">
        <v>232</v>
      </c>
      <c r="B20" s="114" t="s">
        <v>233</v>
      </c>
      <c r="C20" s="111">
        <f>SUM(C21)</f>
        <v>-156957.63194</v>
      </c>
      <c r="D20" s="112">
        <f t="shared" si="0"/>
        <v>-167863.985</v>
      </c>
      <c r="E20" s="112">
        <f t="shared" si="0"/>
        <v>-135729.088</v>
      </c>
    </row>
    <row r="21" spans="1:5" ht="25.5" customHeight="1">
      <c r="A21" s="115" t="s">
        <v>234</v>
      </c>
      <c r="B21" s="116" t="s">
        <v>235</v>
      </c>
      <c r="C21" s="117">
        <v>-156957.63194</v>
      </c>
      <c r="D21" s="118">
        <v>-167863.985</v>
      </c>
      <c r="E21" s="118">
        <v>-135729.088</v>
      </c>
    </row>
    <row r="22" spans="1:5" ht="15.75" customHeight="1">
      <c r="A22" s="119" t="s">
        <v>236</v>
      </c>
      <c r="B22" s="119" t="s">
        <v>237</v>
      </c>
      <c r="C22" s="108">
        <f>SUM(C23)</f>
        <v>160574.4562</v>
      </c>
      <c r="D22" s="109">
        <f aca="true" t="shared" si="1" ref="D22:E24">SUM(D23)</f>
        <v>167863.985</v>
      </c>
      <c r="E22" s="109">
        <f t="shared" si="1"/>
        <v>135729.088</v>
      </c>
    </row>
    <row r="23" spans="1:5" ht="18.75" customHeight="1">
      <c r="A23" s="120" t="s">
        <v>238</v>
      </c>
      <c r="B23" s="120" t="s">
        <v>239</v>
      </c>
      <c r="C23" s="111">
        <f>SUM(C24)</f>
        <v>160574.4562</v>
      </c>
      <c r="D23" s="112">
        <f t="shared" si="1"/>
        <v>167863.985</v>
      </c>
      <c r="E23" s="112">
        <f t="shared" si="1"/>
        <v>135729.088</v>
      </c>
    </row>
    <row r="24" spans="1:5" s="123" customFormat="1" ht="26.25" customHeight="1">
      <c r="A24" s="121" t="s">
        <v>240</v>
      </c>
      <c r="B24" s="122" t="s">
        <v>241</v>
      </c>
      <c r="C24" s="111">
        <f>SUM(C25)</f>
        <v>160574.4562</v>
      </c>
      <c r="D24" s="112">
        <f t="shared" si="1"/>
        <v>167863.985</v>
      </c>
      <c r="E24" s="112">
        <f t="shared" si="1"/>
        <v>135729.088</v>
      </c>
    </row>
    <row r="25" spans="1:5" s="123" customFormat="1" ht="24">
      <c r="A25" s="115" t="s">
        <v>242</v>
      </c>
      <c r="B25" s="124" t="s">
        <v>243</v>
      </c>
      <c r="C25" s="117">
        <v>160574.4562</v>
      </c>
      <c r="D25" s="118">
        <v>167863.985</v>
      </c>
      <c r="E25" s="118">
        <v>135729.088</v>
      </c>
    </row>
  </sheetData>
  <sheetProtection/>
  <mergeCells count="7">
    <mergeCell ref="C3:E3"/>
    <mergeCell ref="C6:E6"/>
    <mergeCell ref="C9:E9"/>
    <mergeCell ref="A11:E11"/>
    <mergeCell ref="A13:A14"/>
    <mergeCell ref="B13:B14"/>
    <mergeCell ref="C13:E13"/>
  </mergeCells>
  <printOptions/>
  <pageMargins left="0.7874015748031497" right="0" top="0.3937007874015748" bottom="0.3937007874015748" header="0" footer="0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110" zoomScaleNormal="110" zoomScalePageLayoutView="0" workbookViewId="0" topLeftCell="A1">
      <selection activeCell="F3" sqref="F3"/>
    </sheetView>
  </sheetViews>
  <sheetFormatPr defaultColWidth="9.140625" defaultRowHeight="15"/>
  <cols>
    <col min="1" max="1" width="14.28125" style="86" customWidth="1"/>
    <col min="2" max="2" width="24.140625" style="86" customWidth="1"/>
    <col min="3" max="3" width="37.140625" style="86" customWidth="1"/>
    <col min="4" max="4" width="11.00390625" style="86" customWidth="1"/>
    <col min="5" max="5" width="9.7109375" style="86" customWidth="1"/>
    <col min="6" max="6" width="10.28125" style="86" customWidth="1"/>
    <col min="7" max="16384" width="9.140625" style="86" customWidth="1"/>
  </cols>
  <sheetData>
    <row r="1" ht="15.75">
      <c r="F1" s="12" t="s">
        <v>216</v>
      </c>
    </row>
    <row r="2" ht="15.75">
      <c r="F2" s="12" t="s">
        <v>17</v>
      </c>
    </row>
    <row r="3" ht="15.75">
      <c r="F3" s="12" t="s">
        <v>796</v>
      </c>
    </row>
    <row r="4" ht="15.75">
      <c r="F4" s="12" t="s">
        <v>218</v>
      </c>
    </row>
    <row r="5" ht="15.75">
      <c r="F5" s="12" t="s">
        <v>17</v>
      </c>
    </row>
    <row r="6" ht="15.75">
      <c r="F6" s="12" t="s">
        <v>244</v>
      </c>
    </row>
    <row r="7" spans="3:6" ht="13.5" customHeight="1">
      <c r="C7" s="12"/>
      <c r="D7" s="12"/>
      <c r="E7" s="12"/>
      <c r="F7" s="12" t="s">
        <v>245</v>
      </c>
    </row>
    <row r="8" spans="3:6" ht="15.75">
      <c r="C8" s="125"/>
      <c r="D8" s="125"/>
      <c r="E8" s="125"/>
      <c r="F8" s="12" t="s">
        <v>17</v>
      </c>
    </row>
    <row r="9" spans="3:6" ht="15.75">
      <c r="C9" s="125"/>
      <c r="D9" s="125"/>
      <c r="E9" s="125"/>
      <c r="F9" s="12" t="s">
        <v>246</v>
      </c>
    </row>
    <row r="10" spans="2:5" ht="15" customHeight="1">
      <c r="B10" s="12"/>
      <c r="C10" s="125"/>
      <c r="D10" s="125"/>
      <c r="E10" s="125"/>
    </row>
    <row r="11" spans="1:7" ht="97.5" customHeight="1">
      <c r="A11" s="191" t="s">
        <v>247</v>
      </c>
      <c r="B11" s="191"/>
      <c r="C11" s="191"/>
      <c r="D11" s="191"/>
      <c r="E11" s="191"/>
      <c r="F11" s="191"/>
      <c r="G11" s="126"/>
    </row>
    <row r="12" spans="1:6" ht="15.75">
      <c r="A12" s="196"/>
      <c r="B12" s="197"/>
      <c r="C12" s="197"/>
      <c r="D12" s="127"/>
      <c r="E12" s="127"/>
      <c r="F12" s="128"/>
    </row>
    <row r="13" spans="1:6" ht="33.75" customHeight="1">
      <c r="A13" s="198" t="s">
        <v>221</v>
      </c>
      <c r="B13" s="199"/>
      <c r="C13" s="193" t="s">
        <v>248</v>
      </c>
      <c r="D13" s="195" t="s">
        <v>31</v>
      </c>
      <c r="E13" s="201"/>
      <c r="F13" s="201"/>
    </row>
    <row r="14" spans="1:6" ht="93.75" customHeight="1">
      <c r="A14" s="129" t="s">
        <v>249</v>
      </c>
      <c r="B14" s="129" t="s">
        <v>250</v>
      </c>
      <c r="C14" s="200"/>
      <c r="D14" s="95" t="s">
        <v>32</v>
      </c>
      <c r="E14" s="95" t="s">
        <v>33</v>
      </c>
      <c r="F14" s="95" t="s">
        <v>34</v>
      </c>
    </row>
    <row r="15" spans="1:6" ht="14.25" customHeight="1">
      <c r="A15" s="95">
        <v>1</v>
      </c>
      <c r="B15" s="95">
        <v>2</v>
      </c>
      <c r="C15" s="96">
        <v>3</v>
      </c>
      <c r="D15" s="96">
        <v>4</v>
      </c>
      <c r="E15" s="96">
        <v>5</v>
      </c>
      <c r="F15" s="98">
        <v>6</v>
      </c>
    </row>
    <row r="16" spans="1:6" ht="52.5" customHeight="1">
      <c r="A16" s="98">
        <v>112</v>
      </c>
      <c r="B16" s="103"/>
      <c r="C16" s="95" t="s">
        <v>251</v>
      </c>
      <c r="D16" s="130">
        <f aca="true" t="shared" si="0" ref="D16:F17">SUM(D17)</f>
        <v>3616.824259999994</v>
      </c>
      <c r="E16" s="131">
        <f t="shared" si="0"/>
        <v>0</v>
      </c>
      <c r="F16" s="131">
        <f t="shared" si="0"/>
        <v>0</v>
      </c>
    </row>
    <row r="17" spans="1:6" ht="51" customHeight="1">
      <c r="A17" s="132">
        <v>112</v>
      </c>
      <c r="B17" s="103" t="s">
        <v>252</v>
      </c>
      <c r="C17" s="133" t="s">
        <v>225</v>
      </c>
      <c r="D17" s="105">
        <f t="shared" si="0"/>
        <v>3616.824259999994</v>
      </c>
      <c r="E17" s="106">
        <f t="shared" si="0"/>
        <v>0</v>
      </c>
      <c r="F17" s="106">
        <f t="shared" si="0"/>
        <v>0</v>
      </c>
    </row>
    <row r="18" spans="1:6" ht="33" customHeight="1">
      <c r="A18" s="132">
        <v>112</v>
      </c>
      <c r="B18" s="103" t="s">
        <v>253</v>
      </c>
      <c r="C18" s="104" t="s">
        <v>227</v>
      </c>
      <c r="D18" s="105">
        <f>SUM(D19,D23)</f>
        <v>3616.824259999994</v>
      </c>
      <c r="E18" s="106">
        <f>SUM(E19,E23)</f>
        <v>0</v>
      </c>
      <c r="F18" s="106">
        <f>SUM(F19,F23)</f>
        <v>0</v>
      </c>
    </row>
    <row r="19" spans="1:6" ht="14.25" customHeight="1">
      <c r="A19" s="134">
        <v>112</v>
      </c>
      <c r="B19" s="119" t="s">
        <v>254</v>
      </c>
      <c r="C19" s="135" t="s">
        <v>229</v>
      </c>
      <c r="D19" s="108">
        <f aca="true" t="shared" si="1" ref="D19:E21">SUM(D20)</f>
        <v>-156957.63194</v>
      </c>
      <c r="E19" s="109">
        <f t="shared" si="1"/>
        <v>-167863.985</v>
      </c>
      <c r="F19" s="109">
        <f>SUM(F20)</f>
        <v>-135729.088</v>
      </c>
    </row>
    <row r="20" spans="1:6" ht="15" customHeight="1">
      <c r="A20" s="136">
        <v>112</v>
      </c>
      <c r="B20" s="110" t="s">
        <v>255</v>
      </c>
      <c r="C20" s="137" t="s">
        <v>231</v>
      </c>
      <c r="D20" s="111">
        <f t="shared" si="1"/>
        <v>-156957.63194</v>
      </c>
      <c r="E20" s="112">
        <f t="shared" si="1"/>
        <v>-167863.985</v>
      </c>
      <c r="F20" s="112">
        <f>SUM(F21)</f>
        <v>-135729.088</v>
      </c>
    </row>
    <row r="21" spans="1:6" ht="26.25" customHeight="1">
      <c r="A21" s="136">
        <v>112</v>
      </c>
      <c r="B21" s="110" t="s">
        <v>256</v>
      </c>
      <c r="C21" s="137" t="s">
        <v>233</v>
      </c>
      <c r="D21" s="111">
        <f t="shared" si="1"/>
        <v>-156957.63194</v>
      </c>
      <c r="E21" s="112">
        <f t="shared" si="1"/>
        <v>-167863.985</v>
      </c>
      <c r="F21" s="112">
        <f>SUM(F22)</f>
        <v>-135729.088</v>
      </c>
    </row>
    <row r="22" spans="1:6" ht="27" customHeight="1">
      <c r="A22" s="138">
        <v>112</v>
      </c>
      <c r="B22" s="115" t="s">
        <v>257</v>
      </c>
      <c r="C22" s="116" t="s">
        <v>235</v>
      </c>
      <c r="D22" s="117">
        <v>-156957.63194</v>
      </c>
      <c r="E22" s="118">
        <v>-167863.985</v>
      </c>
      <c r="F22" s="139">
        <v>-135729.088</v>
      </c>
    </row>
    <row r="23" spans="1:6" ht="15" customHeight="1">
      <c r="A23" s="134">
        <v>112</v>
      </c>
      <c r="B23" s="119" t="s">
        <v>258</v>
      </c>
      <c r="C23" s="135" t="s">
        <v>237</v>
      </c>
      <c r="D23" s="108">
        <f aca="true" t="shared" si="2" ref="D23:E25">SUM(D24)</f>
        <v>160574.4562</v>
      </c>
      <c r="E23" s="109">
        <f t="shared" si="2"/>
        <v>167863.985</v>
      </c>
      <c r="F23" s="109">
        <f>SUM(F24)</f>
        <v>135729.088</v>
      </c>
    </row>
    <row r="24" spans="1:6" ht="15.75" customHeight="1">
      <c r="A24" s="136">
        <v>112</v>
      </c>
      <c r="B24" s="110" t="s">
        <v>259</v>
      </c>
      <c r="C24" s="137" t="s">
        <v>260</v>
      </c>
      <c r="D24" s="111">
        <f t="shared" si="2"/>
        <v>160574.4562</v>
      </c>
      <c r="E24" s="112">
        <f t="shared" si="2"/>
        <v>167863.985</v>
      </c>
      <c r="F24" s="112">
        <f>SUM(F25)</f>
        <v>135729.088</v>
      </c>
    </row>
    <row r="25" spans="1:6" ht="25.5" customHeight="1">
      <c r="A25" s="136">
        <v>112</v>
      </c>
      <c r="B25" s="110" t="s">
        <v>261</v>
      </c>
      <c r="C25" s="137" t="s">
        <v>262</v>
      </c>
      <c r="D25" s="111">
        <f t="shared" si="2"/>
        <v>160574.4562</v>
      </c>
      <c r="E25" s="112">
        <f t="shared" si="2"/>
        <v>167863.985</v>
      </c>
      <c r="F25" s="112">
        <f>SUM(F26)</f>
        <v>135729.088</v>
      </c>
    </row>
    <row r="26" spans="1:6" ht="23.25" customHeight="1">
      <c r="A26" s="140">
        <v>112</v>
      </c>
      <c r="B26" s="141" t="s">
        <v>263</v>
      </c>
      <c r="C26" s="142" t="s">
        <v>243</v>
      </c>
      <c r="D26" s="143">
        <v>160574.4562</v>
      </c>
      <c r="E26" s="139">
        <v>167863.985</v>
      </c>
      <c r="F26" s="139">
        <v>135729.088</v>
      </c>
    </row>
  </sheetData>
  <sheetProtection/>
  <mergeCells count="5">
    <mergeCell ref="A11:F11"/>
    <mergeCell ref="A12:C12"/>
    <mergeCell ref="A13:B13"/>
    <mergeCell ref="C13:C14"/>
    <mergeCell ref="D13:F13"/>
  </mergeCells>
  <printOptions/>
  <pageMargins left="0.5905511811023623" right="0" top="0.5905511811023623" bottom="0.3937007874015748" header="0" footer="0"/>
  <pageSetup horizontalDpi="600" verticalDpi="6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5"/>
  <sheetViews>
    <sheetView showGridLines="0" zoomScalePageLayoutView="0" workbookViewId="0" topLeftCell="A1">
      <selection activeCell="F3" sqref="F3"/>
    </sheetView>
  </sheetViews>
  <sheetFormatPr defaultColWidth="9.140625" defaultRowHeight="15" outlineLevelRow="6"/>
  <cols>
    <col min="1" max="1" width="43.421875" style="0" customWidth="1"/>
    <col min="2" max="2" width="9.7109375" style="0" customWidth="1"/>
    <col min="3" max="3" width="10.28125" style="0" customWidth="1"/>
    <col min="4" max="6" width="11.140625" style="0" customWidth="1"/>
  </cols>
  <sheetData>
    <row r="1" ht="15.75">
      <c r="F1" s="144" t="s">
        <v>218</v>
      </c>
    </row>
    <row r="2" ht="15.75">
      <c r="F2" s="144" t="s">
        <v>17</v>
      </c>
    </row>
    <row r="3" ht="15.75">
      <c r="F3" s="144" t="s">
        <v>796</v>
      </c>
    </row>
    <row r="4" ht="15.75">
      <c r="F4" s="144" t="s">
        <v>245</v>
      </c>
    </row>
    <row r="5" ht="15.75">
      <c r="F5" s="144" t="s">
        <v>17</v>
      </c>
    </row>
    <row r="6" spans="1:6" ht="15.75">
      <c r="A6" s="145"/>
      <c r="B6" s="146"/>
      <c r="C6" s="146"/>
      <c r="F6" s="144" t="s">
        <v>244</v>
      </c>
    </row>
    <row r="7" spans="1:6" ht="15.75">
      <c r="A7" s="145"/>
      <c r="B7" s="125"/>
      <c r="C7" s="125"/>
      <c r="F7" s="144" t="s">
        <v>17</v>
      </c>
    </row>
    <row r="8" spans="1:6" ht="15.75">
      <c r="A8" s="145"/>
      <c r="B8" s="125"/>
      <c r="C8" s="125"/>
      <c r="F8" s="144" t="s">
        <v>246</v>
      </c>
    </row>
    <row r="9" spans="1:3" ht="15.75">
      <c r="A9" s="145"/>
      <c r="B9" s="125"/>
      <c r="C9" s="125"/>
    </row>
    <row r="10" spans="1:6" ht="128.25" customHeight="1">
      <c r="A10" s="180" t="s">
        <v>264</v>
      </c>
      <c r="B10" s="180"/>
      <c r="C10" s="180"/>
      <c r="D10" s="180"/>
      <c r="E10" s="180"/>
      <c r="F10" s="180"/>
    </row>
    <row r="12" spans="1:6" ht="22.5" customHeight="1">
      <c r="A12" s="202" t="s">
        <v>265</v>
      </c>
      <c r="B12" s="202" t="s">
        <v>266</v>
      </c>
      <c r="C12" s="202" t="s">
        <v>267</v>
      </c>
      <c r="D12" s="202" t="s">
        <v>31</v>
      </c>
      <c r="E12" s="175"/>
      <c r="F12" s="175"/>
    </row>
    <row r="13" spans="1:6" ht="21.75" customHeight="1">
      <c r="A13" s="202"/>
      <c r="B13" s="202"/>
      <c r="C13" s="202"/>
      <c r="D13" s="147" t="s">
        <v>32</v>
      </c>
      <c r="E13" s="147" t="s">
        <v>33</v>
      </c>
      <c r="F13" s="147" t="s">
        <v>34</v>
      </c>
    </row>
    <row r="14" spans="1:6" ht="14.25" customHeight="1">
      <c r="A14" s="147">
        <v>1</v>
      </c>
      <c r="B14" s="147">
        <v>2</v>
      </c>
      <c r="C14" s="147">
        <v>3</v>
      </c>
      <c r="D14" s="147">
        <v>4</v>
      </c>
      <c r="E14" s="147">
        <v>5</v>
      </c>
      <c r="F14" s="147">
        <v>6</v>
      </c>
    </row>
    <row r="15" spans="1:6" ht="63" customHeight="1">
      <c r="A15" s="148" t="s">
        <v>268</v>
      </c>
      <c r="B15" s="149" t="s">
        <v>269</v>
      </c>
      <c r="C15" s="149" t="s">
        <v>270</v>
      </c>
      <c r="D15" s="150">
        <f>SUM(D16,D29,D50,D64,D79,D87,D96,D103,D111)</f>
        <v>117093.66399999999</v>
      </c>
      <c r="E15" s="150">
        <f>SUM(E16,E29,E50,E64,E79,E87,E96,E103,E111)</f>
        <v>109605.17400000001</v>
      </c>
      <c r="F15" s="150">
        <f>SUM(F16,F29,F50,F64,F79,F87,F96,F103,F111)</f>
        <v>101714.605</v>
      </c>
    </row>
    <row r="16" spans="1:6" ht="77.25" customHeight="1" outlineLevel="1">
      <c r="A16" s="148" t="s">
        <v>271</v>
      </c>
      <c r="B16" s="149" t="s">
        <v>272</v>
      </c>
      <c r="C16" s="149" t="s">
        <v>270</v>
      </c>
      <c r="D16" s="150">
        <f>SUM(D17,D21)</f>
        <v>37288.085999999996</v>
      </c>
      <c r="E16" s="150">
        <f>SUM(E17,E21)</f>
        <v>32500.987</v>
      </c>
      <c r="F16" s="150">
        <f>SUM(F17,F21)</f>
        <v>31710.097</v>
      </c>
    </row>
    <row r="17" spans="1:6" ht="188.25" customHeight="1" outlineLevel="5">
      <c r="A17" s="151" t="s">
        <v>273</v>
      </c>
      <c r="B17" s="152" t="s">
        <v>274</v>
      </c>
      <c r="C17" s="152" t="s">
        <v>270</v>
      </c>
      <c r="D17" s="153">
        <f>SUM(D18:D20)</f>
        <v>22410.381999999998</v>
      </c>
      <c r="E17" s="153">
        <f>SUM(E18:E20)</f>
        <v>23371.982</v>
      </c>
      <c r="F17" s="153">
        <f>SUM(F18:F20)</f>
        <v>22581.092</v>
      </c>
    </row>
    <row r="18" spans="1:6" ht="91.5" customHeight="1" outlineLevel="6">
      <c r="A18" s="151" t="s">
        <v>275</v>
      </c>
      <c r="B18" s="152" t="s">
        <v>274</v>
      </c>
      <c r="C18" s="152" t="s">
        <v>276</v>
      </c>
      <c r="D18" s="153">
        <v>10344.582</v>
      </c>
      <c r="E18" s="153">
        <v>10344.582</v>
      </c>
      <c r="F18" s="153">
        <v>10344.582</v>
      </c>
    </row>
    <row r="19" spans="1:6" ht="33" customHeight="1" outlineLevel="6">
      <c r="A19" s="151" t="s">
        <v>277</v>
      </c>
      <c r="B19" s="152" t="s">
        <v>274</v>
      </c>
      <c r="C19" s="152" t="s">
        <v>278</v>
      </c>
      <c r="D19" s="153">
        <v>11691.3</v>
      </c>
      <c r="E19" s="153">
        <v>12652.9</v>
      </c>
      <c r="F19" s="153">
        <v>12236.51</v>
      </c>
    </row>
    <row r="20" spans="1:6" ht="22.5" customHeight="1" outlineLevel="6">
      <c r="A20" s="151" t="s">
        <v>279</v>
      </c>
      <c r="B20" s="152" t="s">
        <v>274</v>
      </c>
      <c r="C20" s="152" t="s">
        <v>280</v>
      </c>
      <c r="D20" s="153">
        <v>374.5</v>
      </c>
      <c r="E20" s="153">
        <v>374.5</v>
      </c>
      <c r="F20" s="153"/>
    </row>
    <row r="21" spans="1:6" ht="31.5" outlineLevel="2">
      <c r="A21" s="151" t="s">
        <v>281</v>
      </c>
      <c r="B21" s="152" t="s">
        <v>282</v>
      </c>
      <c r="C21" s="152" t="s">
        <v>270</v>
      </c>
      <c r="D21" s="153">
        <f>SUM(D22,D24,D26)</f>
        <v>14877.704</v>
      </c>
      <c r="E21" s="153">
        <f>SUM(E22,E24,E26)</f>
        <v>9129.005000000001</v>
      </c>
      <c r="F21" s="153">
        <f>SUM(F22,F24,F26)</f>
        <v>9129.005000000001</v>
      </c>
    </row>
    <row r="22" spans="1:6" ht="267.75" customHeight="1" outlineLevel="4">
      <c r="A22" s="154" t="s">
        <v>283</v>
      </c>
      <c r="B22" s="152" t="s">
        <v>284</v>
      </c>
      <c r="C22" s="152" t="s">
        <v>270</v>
      </c>
      <c r="D22" s="153">
        <f>SUM(D23)</f>
        <v>392.689</v>
      </c>
      <c r="E22" s="153">
        <f>SUM(E23)</f>
        <v>460.24</v>
      </c>
      <c r="F22" s="153">
        <f>SUM(F23)</f>
        <v>460.24</v>
      </c>
    </row>
    <row r="23" spans="1:6" ht="35.25" customHeight="1" outlineLevel="6">
      <c r="A23" s="151" t="s">
        <v>277</v>
      </c>
      <c r="B23" s="152" t="s">
        <v>284</v>
      </c>
      <c r="C23" s="152" t="s">
        <v>278</v>
      </c>
      <c r="D23" s="153">
        <v>392.689</v>
      </c>
      <c r="E23" s="153">
        <v>460.24</v>
      </c>
      <c r="F23" s="153">
        <v>460.24</v>
      </c>
    </row>
    <row r="24" spans="1:6" ht="204.75" customHeight="1" outlineLevel="5">
      <c r="A24" s="154" t="s">
        <v>285</v>
      </c>
      <c r="B24" s="152" t="s">
        <v>286</v>
      </c>
      <c r="C24" s="152" t="s">
        <v>270</v>
      </c>
      <c r="D24" s="153">
        <f>SUM(D25)</f>
        <v>1459.489</v>
      </c>
      <c r="E24" s="153">
        <f>SUM(E25)</f>
        <v>1693.507</v>
      </c>
      <c r="F24" s="153">
        <f>SUM(F25)</f>
        <v>1693.507</v>
      </c>
    </row>
    <row r="25" spans="1:6" ht="31.5" outlineLevel="6">
      <c r="A25" s="151" t="s">
        <v>287</v>
      </c>
      <c r="B25" s="152" t="s">
        <v>286</v>
      </c>
      <c r="C25" s="152" t="s">
        <v>288</v>
      </c>
      <c r="D25" s="153">
        <v>1459.489</v>
      </c>
      <c r="E25" s="153">
        <v>1693.507</v>
      </c>
      <c r="F25" s="153">
        <v>1693.507</v>
      </c>
    </row>
    <row r="26" spans="1:6" ht="315" customHeight="1" outlineLevel="5">
      <c r="A26" s="154" t="s">
        <v>289</v>
      </c>
      <c r="B26" s="152" t="s">
        <v>290</v>
      </c>
      <c r="C26" s="152" t="s">
        <v>270</v>
      </c>
      <c r="D26" s="153">
        <f>SUM(D27,D28)</f>
        <v>13025.526</v>
      </c>
      <c r="E26" s="153">
        <f>SUM(E27,E28)</f>
        <v>6975.258</v>
      </c>
      <c r="F26" s="153">
        <f>SUM(F27,F28)</f>
        <v>6975.258</v>
      </c>
    </row>
    <row r="27" spans="1:6" ht="90.75" customHeight="1" outlineLevel="6">
      <c r="A27" s="151" t="s">
        <v>291</v>
      </c>
      <c r="B27" s="152" t="s">
        <v>290</v>
      </c>
      <c r="C27" s="152" t="s">
        <v>276</v>
      </c>
      <c r="D27" s="153">
        <v>12879.555</v>
      </c>
      <c r="E27" s="153">
        <v>6975.258</v>
      </c>
      <c r="F27" s="153">
        <v>6975.258</v>
      </c>
    </row>
    <row r="28" spans="1:6" ht="33" customHeight="1" outlineLevel="6">
      <c r="A28" s="151" t="s">
        <v>277</v>
      </c>
      <c r="B28" s="152" t="s">
        <v>290</v>
      </c>
      <c r="C28" s="152" t="s">
        <v>278</v>
      </c>
      <c r="D28" s="153">
        <v>145.971</v>
      </c>
      <c r="E28" s="153"/>
      <c r="F28" s="153"/>
    </row>
    <row r="29" spans="1:6" ht="78.75" customHeight="1" outlineLevel="1">
      <c r="A29" s="148" t="s">
        <v>292</v>
      </c>
      <c r="B29" s="149" t="s">
        <v>293</v>
      </c>
      <c r="C29" s="149" t="s">
        <v>270</v>
      </c>
      <c r="D29" s="155">
        <f>SUM(D30,D35,D38,D40,D42)</f>
        <v>65283.526600000005</v>
      </c>
      <c r="E29" s="150">
        <f>SUM(E30,E35,E38,E40,E42)</f>
        <v>62765.389</v>
      </c>
      <c r="F29" s="150">
        <f>SUM(F30,F35,F38,F40,F42)</f>
        <v>58398.906</v>
      </c>
    </row>
    <row r="30" spans="1:6" ht="171.75" customHeight="1" outlineLevel="5">
      <c r="A30" s="151" t="s">
        <v>294</v>
      </c>
      <c r="B30" s="152" t="s">
        <v>295</v>
      </c>
      <c r="C30" s="152" t="s">
        <v>270</v>
      </c>
      <c r="D30" s="156">
        <f>SUM(D31:D34)</f>
        <v>17162.5878</v>
      </c>
      <c r="E30" s="153">
        <f>SUM(E31:E34)</f>
        <v>17077.22</v>
      </c>
      <c r="F30" s="153">
        <f>SUM(F31:F34)</f>
        <v>15152.006000000001</v>
      </c>
    </row>
    <row r="31" spans="1:6" ht="94.5" outlineLevel="6">
      <c r="A31" s="151" t="s">
        <v>291</v>
      </c>
      <c r="B31" s="152" t="s">
        <v>295</v>
      </c>
      <c r="C31" s="152" t="s">
        <v>276</v>
      </c>
      <c r="D31" s="153">
        <v>741.1</v>
      </c>
      <c r="E31" s="153">
        <v>741.1</v>
      </c>
      <c r="F31" s="153">
        <v>741.1</v>
      </c>
    </row>
    <row r="32" spans="1:6" ht="30" customHeight="1" outlineLevel="6">
      <c r="A32" s="151" t="s">
        <v>277</v>
      </c>
      <c r="B32" s="152" t="s">
        <v>295</v>
      </c>
      <c r="C32" s="152" t="s">
        <v>278</v>
      </c>
      <c r="D32" s="156">
        <v>10484.4678</v>
      </c>
      <c r="E32" s="153">
        <v>9839.27</v>
      </c>
      <c r="F32" s="153">
        <v>7636.936</v>
      </c>
    </row>
    <row r="33" spans="1:6" ht="63" outlineLevel="6">
      <c r="A33" s="151" t="s">
        <v>296</v>
      </c>
      <c r="B33" s="152" t="s">
        <v>295</v>
      </c>
      <c r="C33" s="152" t="s">
        <v>297</v>
      </c>
      <c r="D33" s="153">
        <v>5598.32</v>
      </c>
      <c r="E33" s="153">
        <v>6158.15</v>
      </c>
      <c r="F33" s="153">
        <v>6773.97</v>
      </c>
    </row>
    <row r="34" spans="1:6" ht="15.75" outlineLevel="6">
      <c r="A34" s="151" t="s">
        <v>279</v>
      </c>
      <c r="B34" s="152" t="s">
        <v>295</v>
      </c>
      <c r="C34" s="152" t="s">
        <v>280</v>
      </c>
      <c r="D34" s="153">
        <v>338.7</v>
      </c>
      <c r="E34" s="153">
        <v>338.7</v>
      </c>
      <c r="F34" s="153"/>
    </row>
    <row r="35" spans="1:6" ht="121.5" customHeight="1" outlineLevel="6">
      <c r="A35" s="151" t="s">
        <v>298</v>
      </c>
      <c r="B35" s="152" t="s">
        <v>299</v>
      </c>
      <c r="C35" s="152" t="s">
        <v>270</v>
      </c>
      <c r="D35" s="156">
        <f>SUM(D36:D37)</f>
        <v>7.774799999999999</v>
      </c>
      <c r="E35" s="153">
        <f>SUM(E36:E37)</f>
        <v>0</v>
      </c>
      <c r="F35" s="153">
        <f>SUM(F36:F37)</f>
        <v>0</v>
      </c>
    </row>
    <row r="36" spans="1:6" ht="32.25" customHeight="1" outlineLevel="6">
      <c r="A36" s="151" t="s">
        <v>277</v>
      </c>
      <c r="B36" s="152" t="s">
        <v>300</v>
      </c>
      <c r="C36" s="152" t="s">
        <v>278</v>
      </c>
      <c r="D36" s="156">
        <v>4.1122</v>
      </c>
      <c r="E36" s="153"/>
      <c r="F36" s="153"/>
    </row>
    <row r="37" spans="1:6" ht="63" outlineLevel="6">
      <c r="A37" s="151" t="s">
        <v>296</v>
      </c>
      <c r="B37" s="152" t="s">
        <v>300</v>
      </c>
      <c r="C37" s="152" t="s">
        <v>297</v>
      </c>
      <c r="D37" s="156">
        <v>3.6626</v>
      </c>
      <c r="E37" s="153"/>
      <c r="F37" s="153"/>
    </row>
    <row r="38" spans="1:6" ht="157.5" outlineLevel="6">
      <c r="A38" s="151" t="s">
        <v>301</v>
      </c>
      <c r="B38" s="152" t="s">
        <v>302</v>
      </c>
      <c r="C38" s="152" t="s">
        <v>270</v>
      </c>
      <c r="D38" s="153">
        <f>SUM(D39)</f>
        <v>189.824</v>
      </c>
      <c r="E38" s="153">
        <f>SUM(E39)</f>
        <v>0</v>
      </c>
      <c r="F38" s="153">
        <f>SUM(F39)</f>
        <v>0</v>
      </c>
    </row>
    <row r="39" spans="1:6" ht="63" outlineLevel="6">
      <c r="A39" s="151" t="s">
        <v>296</v>
      </c>
      <c r="B39" s="152" t="s">
        <v>302</v>
      </c>
      <c r="C39" s="152" t="s">
        <v>297</v>
      </c>
      <c r="D39" s="153">
        <v>189.824</v>
      </c>
      <c r="E39" s="153"/>
      <c r="F39" s="153"/>
    </row>
    <row r="40" spans="1:6" ht="129" customHeight="1" outlineLevel="6">
      <c r="A40" s="151" t="s">
        <v>303</v>
      </c>
      <c r="B40" s="152" t="s">
        <v>304</v>
      </c>
      <c r="C40" s="152" t="s">
        <v>270</v>
      </c>
      <c r="D40" s="153">
        <f>SUM(D41)</f>
        <v>332.5</v>
      </c>
      <c r="E40" s="153">
        <f>SUM(E41)</f>
        <v>0</v>
      </c>
      <c r="F40" s="153">
        <f>SUM(F41)</f>
        <v>0</v>
      </c>
    </row>
    <row r="41" spans="1:6" ht="32.25" customHeight="1" outlineLevel="6">
      <c r="A41" s="151" t="s">
        <v>277</v>
      </c>
      <c r="B41" s="152" t="s">
        <v>304</v>
      </c>
      <c r="C41" s="152" t="s">
        <v>278</v>
      </c>
      <c r="D41" s="153">
        <v>332.5</v>
      </c>
      <c r="E41" s="153"/>
      <c r="F41" s="153"/>
    </row>
    <row r="42" spans="1:6" ht="31.5" outlineLevel="2">
      <c r="A42" s="151" t="s">
        <v>281</v>
      </c>
      <c r="B42" s="152" t="s">
        <v>305</v>
      </c>
      <c r="C42" s="152" t="s">
        <v>270</v>
      </c>
      <c r="D42" s="153">
        <f>SUM(D43,D46)</f>
        <v>47590.840000000004</v>
      </c>
      <c r="E42" s="153">
        <f>SUM(E43,E46)</f>
        <v>45688.169</v>
      </c>
      <c r="F42" s="153">
        <f>SUM(F43,F46)</f>
        <v>43246.9</v>
      </c>
    </row>
    <row r="43" spans="1:6" ht="126" outlineLevel="2">
      <c r="A43" s="151" t="s">
        <v>306</v>
      </c>
      <c r="B43" s="152" t="s">
        <v>307</v>
      </c>
      <c r="C43" s="152" t="s">
        <v>270</v>
      </c>
      <c r="D43" s="153">
        <f>SUM(D44:D45)</f>
        <v>777.48</v>
      </c>
      <c r="E43" s="153">
        <f>SUM(E44:E45)</f>
        <v>0</v>
      </c>
      <c r="F43" s="153">
        <f>SUM(F44:F45)</f>
        <v>0</v>
      </c>
    </row>
    <row r="44" spans="1:6" ht="36" customHeight="1" outlineLevel="2">
      <c r="A44" s="151" t="s">
        <v>277</v>
      </c>
      <c r="B44" s="152" t="s">
        <v>307</v>
      </c>
      <c r="C44" s="152" t="s">
        <v>278</v>
      </c>
      <c r="D44" s="153">
        <v>411.22</v>
      </c>
      <c r="E44" s="153"/>
      <c r="F44" s="153"/>
    </row>
    <row r="45" spans="1:6" ht="63" outlineLevel="2">
      <c r="A45" s="151" t="s">
        <v>296</v>
      </c>
      <c r="B45" s="152" t="s">
        <v>307</v>
      </c>
      <c r="C45" s="152" t="s">
        <v>297</v>
      </c>
      <c r="D45" s="153">
        <v>366.26</v>
      </c>
      <c r="E45" s="153"/>
      <c r="F45" s="153"/>
    </row>
    <row r="46" spans="1:6" ht="315" customHeight="1" outlineLevel="5">
      <c r="A46" s="154" t="s">
        <v>308</v>
      </c>
      <c r="B46" s="152" t="s">
        <v>309</v>
      </c>
      <c r="C46" s="152" t="s">
        <v>270</v>
      </c>
      <c r="D46" s="153">
        <f>SUM(D47:D49)</f>
        <v>46813.36</v>
      </c>
      <c r="E46" s="153">
        <f>SUM(E47:E49)</f>
        <v>45688.169</v>
      </c>
      <c r="F46" s="153">
        <f>SUM(F47:F49)</f>
        <v>43246.9</v>
      </c>
    </row>
    <row r="47" spans="1:6" ht="94.5" outlineLevel="6">
      <c r="A47" s="151" t="s">
        <v>291</v>
      </c>
      <c r="B47" s="152" t="s">
        <v>309</v>
      </c>
      <c r="C47" s="152" t="s">
        <v>276</v>
      </c>
      <c r="D47" s="153">
        <v>24682.049</v>
      </c>
      <c r="E47" s="153">
        <v>23247.608</v>
      </c>
      <c r="F47" s="153">
        <v>22452.836</v>
      </c>
    </row>
    <row r="48" spans="1:6" ht="32.25" customHeight="1" outlineLevel="6">
      <c r="A48" s="151" t="s">
        <v>277</v>
      </c>
      <c r="B48" s="152" t="s">
        <v>309</v>
      </c>
      <c r="C48" s="152" t="s">
        <v>278</v>
      </c>
      <c r="D48" s="153">
        <v>236.533</v>
      </c>
      <c r="E48" s="153">
        <v>540.914</v>
      </c>
      <c r="F48" s="153">
        <v>540.914</v>
      </c>
    </row>
    <row r="49" spans="1:6" ht="63" outlineLevel="6">
      <c r="A49" s="151" t="s">
        <v>296</v>
      </c>
      <c r="B49" s="152" t="s">
        <v>309</v>
      </c>
      <c r="C49" s="152" t="s">
        <v>297</v>
      </c>
      <c r="D49" s="153">
        <v>21894.778</v>
      </c>
      <c r="E49" s="153">
        <v>21899.647</v>
      </c>
      <c r="F49" s="153">
        <v>20253.15</v>
      </c>
    </row>
    <row r="50" spans="1:6" ht="94.5" outlineLevel="1">
      <c r="A50" s="148" t="s">
        <v>310</v>
      </c>
      <c r="B50" s="149" t="s">
        <v>311</v>
      </c>
      <c r="C50" s="149" t="s">
        <v>270</v>
      </c>
      <c r="D50" s="150">
        <f>SUM(D51,D55,D57,D59)</f>
        <v>5478.414</v>
      </c>
      <c r="E50" s="150">
        <f>SUM(E51,E55,E57,E59)</f>
        <v>5378.942</v>
      </c>
      <c r="F50" s="150">
        <f>SUM(F51,F55,F57,F59)</f>
        <v>3768.052</v>
      </c>
    </row>
    <row r="51" spans="1:6" ht="139.5" customHeight="1" outlineLevel="5">
      <c r="A51" s="151" t="s">
        <v>312</v>
      </c>
      <c r="B51" s="152" t="s">
        <v>313</v>
      </c>
      <c r="C51" s="152" t="s">
        <v>270</v>
      </c>
      <c r="D51" s="153">
        <f>SUM(D52:D54)</f>
        <v>3845.822</v>
      </c>
      <c r="E51" s="153">
        <f>SUM(E52:E54)</f>
        <v>4188.142</v>
      </c>
      <c r="F51" s="153">
        <f>SUM(F52:F54)</f>
        <v>3768.052</v>
      </c>
    </row>
    <row r="52" spans="1:6" ht="94.5" outlineLevel="6">
      <c r="A52" s="151" t="s">
        <v>291</v>
      </c>
      <c r="B52" s="152" t="s">
        <v>313</v>
      </c>
      <c r="C52" s="152" t="s">
        <v>276</v>
      </c>
      <c r="D52" s="153">
        <v>2776.822</v>
      </c>
      <c r="E52" s="153">
        <v>3037.222</v>
      </c>
      <c r="F52" s="153">
        <v>2776.822</v>
      </c>
    </row>
    <row r="53" spans="1:6" ht="33.75" customHeight="1" outlineLevel="6">
      <c r="A53" s="151" t="s">
        <v>277</v>
      </c>
      <c r="B53" s="152" t="s">
        <v>313</v>
      </c>
      <c r="C53" s="152" t="s">
        <v>278</v>
      </c>
      <c r="D53" s="153">
        <v>1021</v>
      </c>
      <c r="E53" s="153">
        <v>1102.92</v>
      </c>
      <c r="F53" s="153">
        <v>991.23</v>
      </c>
    </row>
    <row r="54" spans="1:6" ht="15.75" outlineLevel="6">
      <c r="A54" s="151" t="s">
        <v>279</v>
      </c>
      <c r="B54" s="152" t="s">
        <v>313</v>
      </c>
      <c r="C54" s="152" t="s">
        <v>280</v>
      </c>
      <c r="D54" s="153">
        <v>48</v>
      </c>
      <c r="E54" s="153">
        <v>48</v>
      </c>
      <c r="F54" s="153"/>
    </row>
    <row r="55" spans="1:6" ht="202.5" customHeight="1" outlineLevel="5">
      <c r="A55" s="151" t="s">
        <v>314</v>
      </c>
      <c r="B55" s="152" t="s">
        <v>315</v>
      </c>
      <c r="C55" s="152" t="s">
        <v>270</v>
      </c>
      <c r="D55" s="153">
        <f>SUM(D56)</f>
        <v>285.596</v>
      </c>
      <c r="E55" s="153">
        <f>SUM(E56)</f>
        <v>0</v>
      </c>
      <c r="F55" s="153">
        <f>SUM(F56)</f>
        <v>0</v>
      </c>
    </row>
    <row r="56" spans="1:6" ht="94.5" outlineLevel="6">
      <c r="A56" s="151" t="s">
        <v>291</v>
      </c>
      <c r="B56" s="152" t="s">
        <v>315</v>
      </c>
      <c r="C56" s="152" t="s">
        <v>276</v>
      </c>
      <c r="D56" s="153">
        <v>285.596</v>
      </c>
      <c r="E56" s="157"/>
      <c r="F56" s="157"/>
    </row>
    <row r="57" spans="1:6" ht="220.5" customHeight="1" outlineLevel="5">
      <c r="A57" s="151" t="s">
        <v>316</v>
      </c>
      <c r="B57" s="152" t="s">
        <v>317</v>
      </c>
      <c r="C57" s="152" t="s">
        <v>270</v>
      </c>
      <c r="D57" s="153">
        <f>SUM(D58)</f>
        <v>596.2</v>
      </c>
      <c r="E57" s="153">
        <f>SUM(E58)</f>
        <v>591</v>
      </c>
      <c r="F57" s="153">
        <f>SUM(F58)</f>
        <v>0</v>
      </c>
    </row>
    <row r="58" spans="1:6" ht="94.5" outlineLevel="6">
      <c r="A58" s="151" t="s">
        <v>291</v>
      </c>
      <c r="B58" s="152" t="s">
        <v>317</v>
      </c>
      <c r="C58" s="152" t="s">
        <v>276</v>
      </c>
      <c r="D58" s="153">
        <v>596.2</v>
      </c>
      <c r="E58" s="153">
        <v>591</v>
      </c>
      <c r="F58" s="153"/>
    </row>
    <row r="59" spans="1:6" ht="35.25" customHeight="1" outlineLevel="6">
      <c r="A59" s="154" t="s">
        <v>318</v>
      </c>
      <c r="B59" s="152" t="s">
        <v>319</v>
      </c>
      <c r="C59" s="152" t="s">
        <v>270</v>
      </c>
      <c r="D59" s="153">
        <f>SUM(D60,D62)</f>
        <v>750.796</v>
      </c>
      <c r="E59" s="153">
        <f>SUM(E60,E62)</f>
        <v>599.8</v>
      </c>
      <c r="F59" s="153">
        <f>SUM(F60,F62)</f>
        <v>0</v>
      </c>
    </row>
    <row r="60" spans="1:6" ht="191.25" customHeight="1" outlineLevel="6">
      <c r="A60" s="154" t="s">
        <v>320</v>
      </c>
      <c r="B60" s="152" t="s">
        <v>321</v>
      </c>
      <c r="C60" s="152" t="s">
        <v>270</v>
      </c>
      <c r="D60" s="153">
        <f>SUM(D61)</f>
        <v>285.596</v>
      </c>
      <c r="E60" s="153">
        <f>SUM(E61)</f>
        <v>0</v>
      </c>
      <c r="F60" s="153">
        <f>SUM(F61)</f>
        <v>0</v>
      </c>
    </row>
    <row r="61" spans="1:6" ht="94.5" customHeight="1" outlineLevel="6">
      <c r="A61" s="151" t="s">
        <v>291</v>
      </c>
      <c r="B61" s="152" t="s">
        <v>321</v>
      </c>
      <c r="C61" s="152" t="s">
        <v>276</v>
      </c>
      <c r="D61" s="153">
        <v>285.596</v>
      </c>
      <c r="E61" s="153"/>
      <c r="F61" s="153"/>
    </row>
    <row r="62" spans="1:6" ht="188.25" customHeight="1" outlineLevel="6">
      <c r="A62" s="154" t="s">
        <v>322</v>
      </c>
      <c r="B62" s="152" t="s">
        <v>323</v>
      </c>
      <c r="C62" s="152" t="s">
        <v>270</v>
      </c>
      <c r="D62" s="153">
        <f>SUM(D63)</f>
        <v>465.2</v>
      </c>
      <c r="E62" s="153">
        <f>SUM(E63)</f>
        <v>599.8</v>
      </c>
      <c r="F62" s="153">
        <f>SUM(F63)</f>
        <v>0</v>
      </c>
    </row>
    <row r="63" spans="1:6" ht="96.75" customHeight="1" outlineLevel="6">
      <c r="A63" s="154" t="s">
        <v>291</v>
      </c>
      <c r="B63" s="152" t="s">
        <v>323</v>
      </c>
      <c r="C63" s="152" t="s">
        <v>276</v>
      </c>
      <c r="D63" s="153">
        <v>465.2</v>
      </c>
      <c r="E63" s="153">
        <v>599.8</v>
      </c>
      <c r="F63" s="153"/>
    </row>
    <row r="64" spans="1:6" ht="76.5" customHeight="1" outlineLevel="1">
      <c r="A64" s="148" t="s">
        <v>324</v>
      </c>
      <c r="B64" s="149" t="s">
        <v>325</v>
      </c>
      <c r="C64" s="149" t="s">
        <v>270</v>
      </c>
      <c r="D64" s="150">
        <f>SUM(D65,D67,D70,D73)</f>
        <v>1115.2</v>
      </c>
      <c r="E64" s="150">
        <f>SUM(E65,E67,E70,E73)</f>
        <v>1207.6</v>
      </c>
      <c r="F64" s="150">
        <f>SUM(F65,F67,F70,F73)</f>
        <v>369.6</v>
      </c>
    </row>
    <row r="65" spans="1:6" ht="112.5" customHeight="1" outlineLevel="5">
      <c r="A65" s="151" t="s">
        <v>326</v>
      </c>
      <c r="B65" s="152" t="s">
        <v>327</v>
      </c>
      <c r="C65" s="152" t="s">
        <v>270</v>
      </c>
      <c r="D65" s="153">
        <f>SUM(D66)</f>
        <v>402</v>
      </c>
      <c r="E65" s="153">
        <f>SUM(E66)</f>
        <v>402</v>
      </c>
      <c r="F65" s="153">
        <f>SUM(F66)</f>
        <v>0</v>
      </c>
    </row>
    <row r="66" spans="1:6" ht="31.5" customHeight="1" outlineLevel="6">
      <c r="A66" s="151" t="s">
        <v>277</v>
      </c>
      <c r="B66" s="152" t="s">
        <v>327</v>
      </c>
      <c r="C66" s="152" t="s">
        <v>278</v>
      </c>
      <c r="D66" s="153">
        <v>402</v>
      </c>
      <c r="E66" s="153">
        <v>402</v>
      </c>
      <c r="F66" s="153"/>
    </row>
    <row r="67" spans="1:6" ht="94.5" outlineLevel="5">
      <c r="A67" s="151" t="s">
        <v>328</v>
      </c>
      <c r="B67" s="152" t="s">
        <v>329</v>
      </c>
      <c r="C67" s="152" t="s">
        <v>270</v>
      </c>
      <c r="D67" s="153">
        <f>SUM(D68:D69)</f>
        <v>200</v>
      </c>
      <c r="E67" s="153">
        <f>SUM(E68:E69)</f>
        <v>200</v>
      </c>
      <c r="F67" s="153">
        <f>SUM(F68:F69)</f>
        <v>0</v>
      </c>
    </row>
    <row r="68" spans="1:6" ht="30" customHeight="1" outlineLevel="6">
      <c r="A68" s="151" t="s">
        <v>277</v>
      </c>
      <c r="B68" s="152" t="s">
        <v>329</v>
      </c>
      <c r="C68" s="152" t="s">
        <v>278</v>
      </c>
      <c r="D68" s="153">
        <v>152</v>
      </c>
      <c r="E68" s="153">
        <v>152</v>
      </c>
      <c r="F68" s="153"/>
    </row>
    <row r="69" spans="1:6" ht="63" outlineLevel="6">
      <c r="A69" s="151" t="s">
        <v>296</v>
      </c>
      <c r="B69" s="152" t="s">
        <v>329</v>
      </c>
      <c r="C69" s="152" t="s">
        <v>297</v>
      </c>
      <c r="D69" s="153">
        <v>48</v>
      </c>
      <c r="E69" s="153">
        <v>48</v>
      </c>
      <c r="F69" s="153"/>
    </row>
    <row r="70" spans="1:6" ht="110.25" outlineLevel="5">
      <c r="A70" s="151" t="s">
        <v>330</v>
      </c>
      <c r="B70" s="152" t="s">
        <v>331</v>
      </c>
      <c r="C70" s="152" t="s">
        <v>270</v>
      </c>
      <c r="D70" s="153">
        <f>SUM(D71:D72)</f>
        <v>236</v>
      </c>
      <c r="E70" s="153">
        <f>SUM(E71:E72)</f>
        <v>236</v>
      </c>
      <c r="F70" s="153">
        <f>SUM(F71:F72)</f>
        <v>0</v>
      </c>
    </row>
    <row r="71" spans="1:6" ht="32.25" customHeight="1" outlineLevel="6">
      <c r="A71" s="151" t="s">
        <v>277</v>
      </c>
      <c r="B71" s="152" t="s">
        <v>331</v>
      </c>
      <c r="C71" s="152" t="s">
        <v>278</v>
      </c>
      <c r="D71" s="153">
        <v>192</v>
      </c>
      <c r="E71" s="153">
        <v>192</v>
      </c>
      <c r="F71" s="153"/>
    </row>
    <row r="72" spans="1:6" ht="63" outlineLevel="6">
      <c r="A72" s="151" t="s">
        <v>296</v>
      </c>
      <c r="B72" s="152" t="s">
        <v>331</v>
      </c>
      <c r="C72" s="152" t="s">
        <v>297</v>
      </c>
      <c r="D72" s="153">
        <v>44</v>
      </c>
      <c r="E72" s="153">
        <v>44</v>
      </c>
      <c r="F72" s="153"/>
    </row>
    <row r="73" spans="1:6" ht="31.5" outlineLevel="2">
      <c r="A73" s="151" t="s">
        <v>281</v>
      </c>
      <c r="B73" s="152" t="s">
        <v>332</v>
      </c>
      <c r="C73" s="152" t="s">
        <v>270</v>
      </c>
      <c r="D73" s="153">
        <f>SUM(D74,D77)</f>
        <v>277.2</v>
      </c>
      <c r="E73" s="153">
        <f>SUM(E74,E77)</f>
        <v>369.6</v>
      </c>
      <c r="F73" s="153">
        <f>SUM(F74,F77)</f>
        <v>369.6</v>
      </c>
    </row>
    <row r="74" spans="1:6" ht="141.75" outlineLevel="2">
      <c r="A74" s="154" t="s">
        <v>333</v>
      </c>
      <c r="B74" s="152" t="s">
        <v>334</v>
      </c>
      <c r="C74" s="152" t="s">
        <v>270</v>
      </c>
      <c r="D74" s="153">
        <f>SUM(D75:D76)</f>
        <v>268.8</v>
      </c>
      <c r="E74" s="153">
        <f>SUM(E75:E76)</f>
        <v>268.8</v>
      </c>
      <c r="F74" s="153">
        <f>SUM(F75:F76)</f>
        <v>268.8</v>
      </c>
    </row>
    <row r="75" spans="1:6" ht="36.75" customHeight="1" outlineLevel="2">
      <c r="A75" s="154" t="s">
        <v>277</v>
      </c>
      <c r="B75" s="152" t="s">
        <v>334</v>
      </c>
      <c r="C75" s="152" t="s">
        <v>278</v>
      </c>
      <c r="D75" s="153">
        <v>67.2</v>
      </c>
      <c r="E75" s="153">
        <v>67.2</v>
      </c>
      <c r="F75" s="153">
        <v>67.2</v>
      </c>
    </row>
    <row r="76" spans="1:6" ht="63" customHeight="1" outlineLevel="2">
      <c r="A76" s="151" t="s">
        <v>296</v>
      </c>
      <c r="B76" s="152" t="s">
        <v>334</v>
      </c>
      <c r="C76" s="152" t="s">
        <v>297</v>
      </c>
      <c r="D76" s="153">
        <v>201.6</v>
      </c>
      <c r="E76" s="153">
        <v>201.6</v>
      </c>
      <c r="F76" s="153">
        <v>201.6</v>
      </c>
    </row>
    <row r="77" spans="1:6" ht="174.75" customHeight="1" outlineLevel="4">
      <c r="A77" s="154" t="s">
        <v>335</v>
      </c>
      <c r="B77" s="152" t="s">
        <v>336</v>
      </c>
      <c r="C77" s="152" t="s">
        <v>270</v>
      </c>
      <c r="D77" s="153">
        <f>SUM(D78)</f>
        <v>8.4</v>
      </c>
      <c r="E77" s="153">
        <f>SUM(E78)</f>
        <v>100.8</v>
      </c>
      <c r="F77" s="153">
        <f>SUM(F78)</f>
        <v>100.8</v>
      </c>
    </row>
    <row r="78" spans="1:6" ht="30.75" customHeight="1" outlineLevel="6">
      <c r="A78" s="151" t="s">
        <v>277</v>
      </c>
      <c r="B78" s="152" t="s">
        <v>336</v>
      </c>
      <c r="C78" s="152" t="s">
        <v>278</v>
      </c>
      <c r="D78" s="153">
        <v>8.4</v>
      </c>
      <c r="E78" s="153">
        <v>100.8</v>
      </c>
      <c r="F78" s="153">
        <v>100.8</v>
      </c>
    </row>
    <row r="79" spans="1:6" ht="111.75" customHeight="1" outlineLevel="1">
      <c r="A79" s="148" t="s">
        <v>337</v>
      </c>
      <c r="B79" s="149" t="s">
        <v>338</v>
      </c>
      <c r="C79" s="149" t="s">
        <v>270</v>
      </c>
      <c r="D79" s="150">
        <f>SUM(D80,D82,D84)</f>
        <v>134</v>
      </c>
      <c r="E79" s="150">
        <f>SUM(E80,E82,E84)</f>
        <v>44</v>
      </c>
      <c r="F79" s="150">
        <f>SUM(F80,F82,F84)</f>
        <v>0</v>
      </c>
    </row>
    <row r="80" spans="1:6" ht="157.5" outlineLevel="5">
      <c r="A80" s="151" t="s">
        <v>339</v>
      </c>
      <c r="B80" s="152" t="s">
        <v>340</v>
      </c>
      <c r="C80" s="152" t="s">
        <v>270</v>
      </c>
      <c r="D80" s="153">
        <f>SUM(D81)</f>
        <v>30</v>
      </c>
      <c r="E80" s="153">
        <f>SUM(E81)</f>
        <v>0</v>
      </c>
      <c r="F80" s="153">
        <f>SUM(F81)</f>
        <v>0</v>
      </c>
    </row>
    <row r="81" spans="1:6" ht="33" customHeight="1" outlineLevel="6">
      <c r="A81" s="151" t="s">
        <v>277</v>
      </c>
      <c r="B81" s="152" t="s">
        <v>340</v>
      </c>
      <c r="C81" s="152" t="s">
        <v>278</v>
      </c>
      <c r="D81" s="153">
        <v>30</v>
      </c>
      <c r="E81" s="153"/>
      <c r="F81" s="153"/>
    </row>
    <row r="82" spans="1:6" ht="157.5" outlineLevel="5">
      <c r="A82" s="151" t="s">
        <v>341</v>
      </c>
      <c r="B82" s="152" t="s">
        <v>342</v>
      </c>
      <c r="C82" s="152" t="s">
        <v>270</v>
      </c>
      <c r="D82" s="153">
        <f>SUM(D83)</f>
        <v>60</v>
      </c>
      <c r="E82" s="153">
        <f>SUM(E83)</f>
        <v>0</v>
      </c>
      <c r="F82" s="153">
        <f>SUM(F83)</f>
        <v>0</v>
      </c>
    </row>
    <row r="83" spans="1:6" ht="35.25" customHeight="1" outlineLevel="6">
      <c r="A83" s="151" t="s">
        <v>277</v>
      </c>
      <c r="B83" s="152" t="s">
        <v>342</v>
      </c>
      <c r="C83" s="152" t="s">
        <v>278</v>
      </c>
      <c r="D83" s="153">
        <v>60</v>
      </c>
      <c r="E83" s="153"/>
      <c r="F83" s="153"/>
    </row>
    <row r="84" spans="1:6" ht="138.75" customHeight="1" outlineLevel="5">
      <c r="A84" s="151" t="s">
        <v>343</v>
      </c>
      <c r="B84" s="152" t="s">
        <v>344</v>
      </c>
      <c r="C84" s="152" t="s">
        <v>270</v>
      </c>
      <c r="D84" s="153">
        <f>SUM(D85:D86)</f>
        <v>44</v>
      </c>
      <c r="E84" s="153">
        <f>SUM(E85:E86)</f>
        <v>44</v>
      </c>
      <c r="F84" s="153">
        <f>SUM(F85:F86)</f>
        <v>0</v>
      </c>
    </row>
    <row r="85" spans="1:6" ht="33" customHeight="1" outlineLevel="6">
      <c r="A85" s="151" t="s">
        <v>277</v>
      </c>
      <c r="B85" s="152" t="s">
        <v>344</v>
      </c>
      <c r="C85" s="152" t="s">
        <v>278</v>
      </c>
      <c r="D85" s="153">
        <v>24</v>
      </c>
      <c r="E85" s="153">
        <v>24</v>
      </c>
      <c r="F85" s="153"/>
    </row>
    <row r="86" spans="1:6" ht="63" outlineLevel="6">
      <c r="A86" s="151" t="s">
        <v>296</v>
      </c>
      <c r="B86" s="152" t="s">
        <v>344</v>
      </c>
      <c r="C86" s="152" t="s">
        <v>297</v>
      </c>
      <c r="D86" s="153">
        <v>20</v>
      </c>
      <c r="E86" s="153">
        <v>20</v>
      </c>
      <c r="F86" s="153"/>
    </row>
    <row r="87" spans="1:6" ht="65.25" customHeight="1" outlineLevel="1">
      <c r="A87" s="148" t="s">
        <v>345</v>
      </c>
      <c r="B87" s="149" t="s">
        <v>346</v>
      </c>
      <c r="C87" s="149" t="s">
        <v>270</v>
      </c>
      <c r="D87" s="150">
        <f>SUM(D88,D90,D92,D94)</f>
        <v>55</v>
      </c>
      <c r="E87" s="150">
        <f>SUM(E88,E90,E92,E94)</f>
        <v>0</v>
      </c>
      <c r="F87" s="150">
        <f>SUM(F88,F90,F92,F94)</f>
        <v>0</v>
      </c>
    </row>
    <row r="88" spans="1:6" ht="94.5" outlineLevel="4">
      <c r="A88" s="151" t="s">
        <v>347</v>
      </c>
      <c r="B88" s="152" t="s">
        <v>348</v>
      </c>
      <c r="C88" s="152" t="s">
        <v>270</v>
      </c>
      <c r="D88" s="153">
        <f>SUM(D89)</f>
        <v>15</v>
      </c>
      <c r="E88" s="153">
        <f>SUM(E89)</f>
        <v>0</v>
      </c>
      <c r="F88" s="153">
        <f>SUM(F89)</f>
        <v>0</v>
      </c>
    </row>
    <row r="89" spans="1:6" ht="31.5" customHeight="1" outlineLevel="6">
      <c r="A89" s="151" t="s">
        <v>277</v>
      </c>
      <c r="B89" s="152" t="s">
        <v>348</v>
      </c>
      <c r="C89" s="152" t="s">
        <v>278</v>
      </c>
      <c r="D89" s="153">
        <v>15</v>
      </c>
      <c r="E89" s="153"/>
      <c r="F89" s="153"/>
    </row>
    <row r="90" spans="1:6" ht="110.25" outlineLevel="5">
      <c r="A90" s="151" t="s">
        <v>349</v>
      </c>
      <c r="B90" s="152" t="s">
        <v>350</v>
      </c>
      <c r="C90" s="152" t="s">
        <v>270</v>
      </c>
      <c r="D90" s="153">
        <f>SUM(D91)</f>
        <v>25</v>
      </c>
      <c r="E90" s="153">
        <f>SUM(E91)</f>
        <v>0</v>
      </c>
      <c r="F90" s="153">
        <f>SUM(F91)</f>
        <v>0</v>
      </c>
    </row>
    <row r="91" spans="1:6" ht="30" customHeight="1" outlineLevel="6">
      <c r="A91" s="151" t="s">
        <v>277</v>
      </c>
      <c r="B91" s="152" t="s">
        <v>350</v>
      </c>
      <c r="C91" s="152" t="s">
        <v>278</v>
      </c>
      <c r="D91" s="153">
        <v>25</v>
      </c>
      <c r="E91" s="153"/>
      <c r="F91" s="153"/>
    </row>
    <row r="92" spans="1:6" ht="94.5" outlineLevel="5">
      <c r="A92" s="151" t="s">
        <v>351</v>
      </c>
      <c r="B92" s="152" t="s">
        <v>352</v>
      </c>
      <c r="C92" s="152" t="s">
        <v>270</v>
      </c>
      <c r="D92" s="153">
        <f>SUM(D93)</f>
        <v>5</v>
      </c>
      <c r="E92" s="153">
        <f>SUM(E93)</f>
        <v>0</v>
      </c>
      <c r="F92" s="153">
        <f>SUM(F93)</f>
        <v>0</v>
      </c>
    </row>
    <row r="93" spans="1:6" ht="31.5" outlineLevel="6">
      <c r="A93" s="151" t="s">
        <v>287</v>
      </c>
      <c r="B93" s="152" t="s">
        <v>352</v>
      </c>
      <c r="C93" s="152" t="s">
        <v>288</v>
      </c>
      <c r="D93" s="153">
        <v>5</v>
      </c>
      <c r="E93" s="153"/>
      <c r="F93" s="153"/>
    </row>
    <row r="94" spans="1:6" ht="94.5" outlineLevel="5">
      <c r="A94" s="151" t="s">
        <v>353</v>
      </c>
      <c r="B94" s="152" t="s">
        <v>354</v>
      </c>
      <c r="C94" s="152" t="s">
        <v>270</v>
      </c>
      <c r="D94" s="153">
        <f>SUM(D95)</f>
        <v>10</v>
      </c>
      <c r="E94" s="153">
        <f>SUM(E95)</f>
        <v>0</v>
      </c>
      <c r="F94" s="153">
        <f>SUM(F95)</f>
        <v>0</v>
      </c>
    </row>
    <row r="95" spans="1:6" ht="31.5" outlineLevel="6">
      <c r="A95" s="151" t="s">
        <v>287</v>
      </c>
      <c r="B95" s="152" t="s">
        <v>354</v>
      </c>
      <c r="C95" s="152" t="s">
        <v>288</v>
      </c>
      <c r="D95" s="153">
        <v>10</v>
      </c>
      <c r="E95" s="153"/>
      <c r="F95" s="153"/>
    </row>
    <row r="96" spans="1:6" ht="126" outlineLevel="1">
      <c r="A96" s="148" t="s">
        <v>355</v>
      </c>
      <c r="B96" s="149" t="s">
        <v>356</v>
      </c>
      <c r="C96" s="149" t="s">
        <v>270</v>
      </c>
      <c r="D96" s="150">
        <f>SUM(D97,D99)</f>
        <v>5794.7</v>
      </c>
      <c r="E96" s="150">
        <f>SUM(E97,E99)</f>
        <v>5804.82</v>
      </c>
      <c r="F96" s="150">
        <f>SUM(F97,F99)</f>
        <v>5800.95</v>
      </c>
    </row>
    <row r="97" spans="1:6" ht="157.5" outlineLevel="5">
      <c r="A97" s="151" t="s">
        <v>357</v>
      </c>
      <c r="B97" s="152" t="s">
        <v>358</v>
      </c>
      <c r="C97" s="152" t="s">
        <v>270</v>
      </c>
      <c r="D97" s="153">
        <f>SUM(D98)</f>
        <v>1512.8</v>
      </c>
      <c r="E97" s="153">
        <f>SUM(E98)</f>
        <v>1512.8</v>
      </c>
      <c r="F97" s="153">
        <f>SUM(F98)</f>
        <v>1512.8</v>
      </c>
    </row>
    <row r="98" spans="1:6" ht="94.5" outlineLevel="6">
      <c r="A98" s="151" t="s">
        <v>291</v>
      </c>
      <c r="B98" s="152" t="s">
        <v>358</v>
      </c>
      <c r="C98" s="152" t="s">
        <v>276</v>
      </c>
      <c r="D98" s="153">
        <v>1512.8</v>
      </c>
      <c r="E98" s="153">
        <v>1512.8</v>
      </c>
      <c r="F98" s="153">
        <v>1512.8</v>
      </c>
    </row>
    <row r="99" spans="1:6" ht="171.75" customHeight="1" outlineLevel="5">
      <c r="A99" s="151" t="s">
        <v>359</v>
      </c>
      <c r="B99" s="152" t="s">
        <v>360</v>
      </c>
      <c r="C99" s="152" t="s">
        <v>270</v>
      </c>
      <c r="D99" s="153">
        <f>SUM(D100:D102)</f>
        <v>4281.9</v>
      </c>
      <c r="E99" s="153">
        <f>SUM(E100:E102)</f>
        <v>4292.0199999999995</v>
      </c>
      <c r="F99" s="153">
        <f>SUM(F100:F102)</f>
        <v>4288.15</v>
      </c>
    </row>
    <row r="100" spans="1:6" ht="94.5" outlineLevel="6">
      <c r="A100" s="151" t="s">
        <v>291</v>
      </c>
      <c r="B100" s="152" t="s">
        <v>360</v>
      </c>
      <c r="C100" s="152" t="s">
        <v>276</v>
      </c>
      <c r="D100" s="153">
        <v>3780.7</v>
      </c>
      <c r="E100" s="153">
        <v>3780.7</v>
      </c>
      <c r="F100" s="153">
        <v>3780.7</v>
      </c>
    </row>
    <row r="101" spans="1:6" ht="33.75" customHeight="1" outlineLevel="6">
      <c r="A101" s="151" t="s">
        <v>277</v>
      </c>
      <c r="B101" s="152" t="s">
        <v>360</v>
      </c>
      <c r="C101" s="152" t="s">
        <v>278</v>
      </c>
      <c r="D101" s="153">
        <v>486.2</v>
      </c>
      <c r="E101" s="153">
        <v>496.32</v>
      </c>
      <c r="F101" s="153">
        <v>507.45</v>
      </c>
    </row>
    <row r="102" spans="1:6" ht="15.75" outlineLevel="6">
      <c r="A102" s="151" t="s">
        <v>279</v>
      </c>
      <c r="B102" s="152" t="s">
        <v>360</v>
      </c>
      <c r="C102" s="152" t="s">
        <v>280</v>
      </c>
      <c r="D102" s="153">
        <v>15</v>
      </c>
      <c r="E102" s="153">
        <v>15</v>
      </c>
      <c r="F102" s="153"/>
    </row>
    <row r="103" spans="1:6" ht="78.75" outlineLevel="1">
      <c r="A103" s="148" t="s">
        <v>361</v>
      </c>
      <c r="B103" s="149" t="s">
        <v>362</v>
      </c>
      <c r="C103" s="149" t="s">
        <v>270</v>
      </c>
      <c r="D103" s="150">
        <f>SUM(D104,D107,D109)</f>
        <v>271.4</v>
      </c>
      <c r="E103" s="150">
        <f>SUM(E104,E107,E109)</f>
        <v>226.436</v>
      </c>
      <c r="F103" s="150">
        <f>SUM(F104,F107,F109)</f>
        <v>0</v>
      </c>
    </row>
    <row r="104" spans="1:6" ht="110.25" outlineLevel="5">
      <c r="A104" s="151" t="s">
        <v>363</v>
      </c>
      <c r="B104" s="152" t="s">
        <v>364</v>
      </c>
      <c r="C104" s="152" t="s">
        <v>270</v>
      </c>
      <c r="D104" s="153">
        <f>SUM(D105:D106)</f>
        <v>251.4</v>
      </c>
      <c r="E104" s="153">
        <f>SUM(E105:E106)</f>
        <v>206.436</v>
      </c>
      <c r="F104" s="153">
        <f>SUM(F105:F106)</f>
        <v>0</v>
      </c>
    </row>
    <row r="105" spans="1:6" ht="31.5" customHeight="1" outlineLevel="6">
      <c r="A105" s="151" t="s">
        <v>277</v>
      </c>
      <c r="B105" s="152" t="s">
        <v>364</v>
      </c>
      <c r="C105" s="152" t="s">
        <v>278</v>
      </c>
      <c r="D105" s="153">
        <v>227.4</v>
      </c>
      <c r="E105" s="153">
        <v>182.436</v>
      </c>
      <c r="F105" s="153"/>
    </row>
    <row r="106" spans="1:6" ht="47.25" customHeight="1" outlineLevel="6">
      <c r="A106" s="151" t="s">
        <v>296</v>
      </c>
      <c r="B106" s="152" t="s">
        <v>364</v>
      </c>
      <c r="C106" s="152" t="s">
        <v>297</v>
      </c>
      <c r="D106" s="153">
        <v>24</v>
      </c>
      <c r="E106" s="153">
        <v>24</v>
      </c>
      <c r="F106" s="153"/>
    </row>
    <row r="107" spans="1:6" ht="110.25" outlineLevel="5">
      <c r="A107" s="151" t="s">
        <v>365</v>
      </c>
      <c r="B107" s="152" t="s">
        <v>366</v>
      </c>
      <c r="C107" s="152" t="s">
        <v>270</v>
      </c>
      <c r="D107" s="153">
        <f>SUM(D108)</f>
        <v>10</v>
      </c>
      <c r="E107" s="153">
        <f>SUM(E108)</f>
        <v>10</v>
      </c>
      <c r="F107" s="153">
        <f>SUM(F108)</f>
        <v>0</v>
      </c>
    </row>
    <row r="108" spans="1:6" ht="34.5" customHeight="1" outlineLevel="6">
      <c r="A108" s="151" t="s">
        <v>277</v>
      </c>
      <c r="B108" s="152" t="s">
        <v>366</v>
      </c>
      <c r="C108" s="152" t="s">
        <v>278</v>
      </c>
      <c r="D108" s="153">
        <v>10</v>
      </c>
      <c r="E108" s="153">
        <v>10</v>
      </c>
      <c r="F108" s="153"/>
    </row>
    <row r="109" spans="1:6" ht="110.25" outlineLevel="5">
      <c r="A109" s="151" t="s">
        <v>367</v>
      </c>
      <c r="B109" s="152" t="s">
        <v>368</v>
      </c>
      <c r="C109" s="152" t="s">
        <v>270</v>
      </c>
      <c r="D109" s="153">
        <f>SUM(D110)</f>
        <v>10</v>
      </c>
      <c r="E109" s="153">
        <f>SUM(E110)</f>
        <v>10</v>
      </c>
      <c r="F109" s="153">
        <f>SUM(F110)</f>
        <v>0</v>
      </c>
    </row>
    <row r="110" spans="1:6" ht="27.75" customHeight="1" outlineLevel="6">
      <c r="A110" s="151" t="s">
        <v>277</v>
      </c>
      <c r="B110" s="152" t="s">
        <v>368</v>
      </c>
      <c r="C110" s="152" t="s">
        <v>278</v>
      </c>
      <c r="D110" s="153">
        <v>10</v>
      </c>
      <c r="E110" s="153">
        <v>10</v>
      </c>
      <c r="F110" s="153"/>
    </row>
    <row r="111" spans="1:6" ht="124.5" customHeight="1" outlineLevel="1">
      <c r="A111" s="148" t="s">
        <v>369</v>
      </c>
      <c r="B111" s="149" t="s">
        <v>370</v>
      </c>
      <c r="C111" s="149" t="s">
        <v>270</v>
      </c>
      <c r="D111" s="155">
        <f>SUM(D112,D114)</f>
        <v>1673.3374</v>
      </c>
      <c r="E111" s="150">
        <f>SUM(E112,E114)</f>
        <v>1677</v>
      </c>
      <c r="F111" s="150">
        <f>SUM(F112,F114)</f>
        <v>1667</v>
      </c>
    </row>
    <row r="112" spans="1:6" ht="167.25" customHeight="1" outlineLevel="5">
      <c r="A112" s="151" t="s">
        <v>371</v>
      </c>
      <c r="B112" s="152" t="s">
        <v>372</v>
      </c>
      <c r="C112" s="152" t="s">
        <v>270</v>
      </c>
      <c r="D112" s="153">
        <f>SUM(D113)</f>
        <v>10</v>
      </c>
      <c r="E112" s="153">
        <f>SUM(E113)</f>
        <v>10</v>
      </c>
      <c r="F112" s="153">
        <f>SUM(F113)</f>
        <v>0</v>
      </c>
    </row>
    <row r="113" spans="1:6" ht="31.5" customHeight="1" outlineLevel="6">
      <c r="A113" s="151" t="s">
        <v>277</v>
      </c>
      <c r="B113" s="152" t="s">
        <v>372</v>
      </c>
      <c r="C113" s="152" t="s">
        <v>278</v>
      </c>
      <c r="D113" s="153">
        <v>10</v>
      </c>
      <c r="E113" s="153">
        <v>10</v>
      </c>
      <c r="F113" s="153"/>
    </row>
    <row r="114" spans="1:6" ht="141.75" outlineLevel="5">
      <c r="A114" s="151" t="s">
        <v>373</v>
      </c>
      <c r="B114" s="152" t="s">
        <v>374</v>
      </c>
      <c r="C114" s="152" t="s">
        <v>270</v>
      </c>
      <c r="D114" s="156">
        <f>SUM(D115:D116)</f>
        <v>1663.3374</v>
      </c>
      <c r="E114" s="153">
        <f>SUM(E115:E116)</f>
        <v>1667</v>
      </c>
      <c r="F114" s="153">
        <f>SUM(F115:F116)</f>
        <v>1667</v>
      </c>
    </row>
    <row r="115" spans="1:6" ht="27.75" customHeight="1" outlineLevel="6">
      <c r="A115" s="151" t="s">
        <v>277</v>
      </c>
      <c r="B115" s="152" t="s">
        <v>374</v>
      </c>
      <c r="C115" s="152" t="s">
        <v>278</v>
      </c>
      <c r="D115" s="153">
        <v>895</v>
      </c>
      <c r="E115" s="153">
        <v>895</v>
      </c>
      <c r="F115" s="153">
        <v>895</v>
      </c>
    </row>
    <row r="116" spans="1:6" ht="63" outlineLevel="6">
      <c r="A116" s="151" t="s">
        <v>296</v>
      </c>
      <c r="B116" s="152" t="s">
        <v>374</v>
      </c>
      <c r="C116" s="152" t="s">
        <v>297</v>
      </c>
      <c r="D116" s="156">
        <v>768.3374</v>
      </c>
      <c r="E116" s="153">
        <v>772</v>
      </c>
      <c r="F116" s="153">
        <v>772</v>
      </c>
    </row>
    <row r="117" spans="1:6" ht="109.5" customHeight="1">
      <c r="A117" s="148" t="s">
        <v>375</v>
      </c>
      <c r="B117" s="149" t="s">
        <v>376</v>
      </c>
      <c r="C117" s="149" t="s">
        <v>270</v>
      </c>
      <c r="D117" s="155">
        <f>SUM(D118,D126,D132)</f>
        <v>9973.86445</v>
      </c>
      <c r="E117" s="150">
        <f>SUM(E118,E126,E132)</f>
        <v>22161.29</v>
      </c>
      <c r="F117" s="150">
        <f>SUM(F118,F126,F132)</f>
        <v>0</v>
      </c>
    </row>
    <row r="118" spans="1:6" ht="141.75" outlineLevel="1">
      <c r="A118" s="148" t="s">
        <v>377</v>
      </c>
      <c r="B118" s="149" t="s">
        <v>378</v>
      </c>
      <c r="C118" s="149" t="s">
        <v>270</v>
      </c>
      <c r="D118" s="155">
        <f>SUM(D119,D121,D123)</f>
        <v>1450.75026</v>
      </c>
      <c r="E118" s="150">
        <f>SUM(E119,E121,E123)</f>
        <v>0</v>
      </c>
      <c r="F118" s="150">
        <f>SUM(F119,F121,F123)</f>
        <v>0</v>
      </c>
    </row>
    <row r="119" spans="1:6" ht="181.5" customHeight="1" outlineLevel="1">
      <c r="A119" s="151" t="s">
        <v>379</v>
      </c>
      <c r="B119" s="152" t="s">
        <v>380</v>
      </c>
      <c r="C119" s="152" t="s">
        <v>270</v>
      </c>
      <c r="D119" s="153">
        <f>SUM(D120)</f>
        <v>355.154</v>
      </c>
      <c r="E119" s="153">
        <f>SUM(E120)</f>
        <v>0</v>
      </c>
      <c r="F119" s="153">
        <f>SUM(F120)</f>
        <v>0</v>
      </c>
    </row>
    <row r="120" spans="1:6" ht="31.5" outlineLevel="1">
      <c r="A120" s="151" t="s">
        <v>287</v>
      </c>
      <c r="B120" s="152" t="s">
        <v>380</v>
      </c>
      <c r="C120" s="152" t="s">
        <v>288</v>
      </c>
      <c r="D120" s="153">
        <v>355.154</v>
      </c>
      <c r="E120" s="153"/>
      <c r="F120" s="153"/>
    </row>
    <row r="121" spans="1:6" ht="180.75" customHeight="1" outlineLevel="5">
      <c r="A121" s="151" t="s">
        <v>381</v>
      </c>
      <c r="B121" s="152" t="s">
        <v>382</v>
      </c>
      <c r="C121" s="152" t="s">
        <v>270</v>
      </c>
      <c r="D121" s="153">
        <f>SUM(D122)</f>
        <v>741.9</v>
      </c>
      <c r="E121" s="153">
        <f>SUM(E122)</f>
        <v>0</v>
      </c>
      <c r="F121" s="153">
        <f>SUM(F122)</f>
        <v>0</v>
      </c>
    </row>
    <row r="122" spans="1:6" ht="31.5" outlineLevel="6">
      <c r="A122" s="151" t="s">
        <v>287</v>
      </c>
      <c r="B122" s="152" t="s">
        <v>382</v>
      </c>
      <c r="C122" s="152" t="s">
        <v>288</v>
      </c>
      <c r="D122" s="153">
        <v>741.9</v>
      </c>
      <c r="E122" s="153"/>
      <c r="F122" s="153"/>
    </row>
    <row r="123" spans="1:6" ht="31.5" outlineLevel="6">
      <c r="A123" s="151" t="s">
        <v>281</v>
      </c>
      <c r="B123" s="152" t="s">
        <v>383</v>
      </c>
      <c r="C123" s="152" t="s">
        <v>270</v>
      </c>
      <c r="D123" s="156">
        <f aca="true" t="shared" si="0" ref="D123:F124">SUM(D124)</f>
        <v>353.69626</v>
      </c>
      <c r="E123" s="153">
        <f t="shared" si="0"/>
        <v>0</v>
      </c>
      <c r="F123" s="153">
        <f t="shared" si="0"/>
        <v>0</v>
      </c>
    </row>
    <row r="124" spans="1:6" ht="182.25" customHeight="1" outlineLevel="6">
      <c r="A124" s="151" t="s">
        <v>384</v>
      </c>
      <c r="B124" s="152" t="s">
        <v>385</v>
      </c>
      <c r="C124" s="152" t="s">
        <v>270</v>
      </c>
      <c r="D124" s="156">
        <f t="shared" si="0"/>
        <v>353.69626</v>
      </c>
      <c r="E124" s="153">
        <f t="shared" si="0"/>
        <v>0</v>
      </c>
      <c r="F124" s="153">
        <f t="shared" si="0"/>
        <v>0</v>
      </c>
    </row>
    <row r="125" spans="1:6" ht="31.5" outlineLevel="6">
      <c r="A125" s="151" t="s">
        <v>287</v>
      </c>
      <c r="B125" s="152" t="s">
        <v>386</v>
      </c>
      <c r="C125" s="152" t="s">
        <v>288</v>
      </c>
      <c r="D125" s="156">
        <v>353.69626</v>
      </c>
      <c r="E125" s="153"/>
      <c r="F125" s="153"/>
    </row>
    <row r="126" spans="1:6" ht="158.25" customHeight="1" outlineLevel="1">
      <c r="A126" s="148" t="s">
        <v>387</v>
      </c>
      <c r="B126" s="149" t="s">
        <v>388</v>
      </c>
      <c r="C126" s="149" t="s">
        <v>270</v>
      </c>
      <c r="D126" s="155">
        <f>SUM(D127,D129)</f>
        <v>483.08419000000004</v>
      </c>
      <c r="E126" s="150">
        <f>SUM(E127,E129)</f>
        <v>0</v>
      </c>
      <c r="F126" s="150">
        <f>SUM(F127,F129)</f>
        <v>0</v>
      </c>
    </row>
    <row r="127" spans="1:6" ht="252.75" customHeight="1" outlineLevel="5">
      <c r="A127" s="151" t="s">
        <v>389</v>
      </c>
      <c r="B127" s="152" t="s">
        <v>390</v>
      </c>
      <c r="C127" s="152" t="s">
        <v>270</v>
      </c>
      <c r="D127" s="153">
        <f>SUM(D128)</f>
        <v>118.8</v>
      </c>
      <c r="E127" s="153">
        <f>SUM(E128)</f>
        <v>0</v>
      </c>
      <c r="F127" s="153">
        <f>SUM(F128)</f>
        <v>0</v>
      </c>
    </row>
    <row r="128" spans="1:6" ht="31.5" outlineLevel="6">
      <c r="A128" s="151" t="s">
        <v>287</v>
      </c>
      <c r="B128" s="152" t="s">
        <v>390</v>
      </c>
      <c r="C128" s="152" t="s">
        <v>288</v>
      </c>
      <c r="D128" s="153">
        <v>118.8</v>
      </c>
      <c r="E128" s="157"/>
      <c r="F128" s="157"/>
    </row>
    <row r="129" spans="1:6" ht="31.5" outlineLevel="6">
      <c r="A129" s="151" t="s">
        <v>281</v>
      </c>
      <c r="B129" s="152" t="s">
        <v>391</v>
      </c>
      <c r="C129" s="152" t="s">
        <v>270</v>
      </c>
      <c r="D129" s="156">
        <f aca="true" t="shared" si="1" ref="D129:F130">SUM(D130)</f>
        <v>364.28419</v>
      </c>
      <c r="E129" s="153">
        <f t="shared" si="1"/>
        <v>0</v>
      </c>
      <c r="F129" s="153">
        <f t="shared" si="1"/>
        <v>0</v>
      </c>
    </row>
    <row r="130" spans="1:6" ht="254.25" customHeight="1" outlineLevel="6">
      <c r="A130" s="151" t="s">
        <v>392</v>
      </c>
      <c r="B130" s="152" t="s">
        <v>393</v>
      </c>
      <c r="C130" s="152" t="s">
        <v>270</v>
      </c>
      <c r="D130" s="156">
        <f t="shared" si="1"/>
        <v>364.28419</v>
      </c>
      <c r="E130" s="153">
        <f t="shared" si="1"/>
        <v>0</v>
      </c>
      <c r="F130" s="153">
        <f t="shared" si="1"/>
        <v>0</v>
      </c>
    </row>
    <row r="131" spans="1:6" ht="31.5" outlineLevel="6">
      <c r="A131" s="151" t="s">
        <v>287</v>
      </c>
      <c r="B131" s="152" t="s">
        <v>393</v>
      </c>
      <c r="C131" s="152" t="s">
        <v>288</v>
      </c>
      <c r="D131" s="156">
        <v>364.28419</v>
      </c>
      <c r="E131" s="157"/>
      <c r="F131" s="157"/>
    </row>
    <row r="132" spans="1:6" ht="142.5" customHeight="1" outlineLevel="6">
      <c r="A132" s="148" t="s">
        <v>394</v>
      </c>
      <c r="B132" s="149" t="s">
        <v>395</v>
      </c>
      <c r="C132" s="149" t="s">
        <v>270</v>
      </c>
      <c r="D132" s="150">
        <f>SUM(D133,D135,D137,D139,D141,D143)</f>
        <v>8040.03</v>
      </c>
      <c r="E132" s="150">
        <f>SUM(E133,E135,E137,E139,E141,E143)</f>
        <v>22161.29</v>
      </c>
      <c r="F132" s="150">
        <f>SUM(F133,F135,F137,F139,F141,F143)</f>
        <v>0</v>
      </c>
    </row>
    <row r="133" spans="1:6" ht="185.25" customHeight="1" outlineLevel="6">
      <c r="A133" s="151" t="s">
        <v>396</v>
      </c>
      <c r="B133" s="152" t="s">
        <v>397</v>
      </c>
      <c r="C133" s="152" t="s">
        <v>270</v>
      </c>
      <c r="D133" s="153">
        <f>SUM(D134)</f>
        <v>4.3</v>
      </c>
      <c r="E133" s="153">
        <f>SUM(E134)</f>
        <v>0</v>
      </c>
      <c r="F133" s="153">
        <f>SUM(F134)</f>
        <v>0</v>
      </c>
    </row>
    <row r="134" spans="1:6" ht="34.5" customHeight="1" outlineLevel="6">
      <c r="A134" s="151" t="s">
        <v>277</v>
      </c>
      <c r="B134" s="152" t="s">
        <v>397</v>
      </c>
      <c r="C134" s="152" t="s">
        <v>278</v>
      </c>
      <c r="D134" s="153">
        <v>4.3</v>
      </c>
      <c r="E134" s="153"/>
      <c r="F134" s="153"/>
    </row>
    <row r="135" spans="1:6" ht="237" customHeight="1" outlineLevel="6">
      <c r="A135" s="151" t="s">
        <v>398</v>
      </c>
      <c r="B135" s="152" t="s">
        <v>399</v>
      </c>
      <c r="C135" s="152" t="s">
        <v>270</v>
      </c>
      <c r="D135" s="153">
        <f>SUM(D136)</f>
        <v>54.9</v>
      </c>
      <c r="E135" s="153">
        <f>SUM(E136)</f>
        <v>0</v>
      </c>
      <c r="F135" s="153">
        <f>SUM(F136)</f>
        <v>0</v>
      </c>
    </row>
    <row r="136" spans="1:6" ht="30.75" customHeight="1" outlineLevel="6">
      <c r="A136" s="151" t="s">
        <v>277</v>
      </c>
      <c r="B136" s="152" t="s">
        <v>399</v>
      </c>
      <c r="C136" s="152" t="s">
        <v>278</v>
      </c>
      <c r="D136" s="153">
        <v>54.9</v>
      </c>
      <c r="E136" s="157"/>
      <c r="F136" s="157"/>
    </row>
    <row r="137" spans="1:6" ht="198.75" customHeight="1" outlineLevel="6">
      <c r="A137" s="151" t="s">
        <v>400</v>
      </c>
      <c r="B137" s="152" t="s">
        <v>401</v>
      </c>
      <c r="C137" s="152" t="s">
        <v>270</v>
      </c>
      <c r="D137" s="153">
        <f>SUM(D138)</f>
        <v>149</v>
      </c>
      <c r="E137" s="153">
        <f>SUM(E138)</f>
        <v>0</v>
      </c>
      <c r="F137" s="153">
        <f>SUM(F138)</f>
        <v>0</v>
      </c>
    </row>
    <row r="138" spans="1:6" ht="30.75" customHeight="1" outlineLevel="6">
      <c r="A138" s="151" t="s">
        <v>277</v>
      </c>
      <c r="B138" s="152" t="s">
        <v>401</v>
      </c>
      <c r="C138" s="152" t="s">
        <v>278</v>
      </c>
      <c r="D138" s="153">
        <v>149</v>
      </c>
      <c r="E138" s="157"/>
      <c r="F138" s="157"/>
    </row>
    <row r="139" spans="1:6" ht="232.5" customHeight="1" outlineLevel="6">
      <c r="A139" s="151" t="s">
        <v>402</v>
      </c>
      <c r="B139" s="152" t="s">
        <v>403</v>
      </c>
      <c r="C139" s="152" t="s">
        <v>270</v>
      </c>
      <c r="D139" s="153">
        <f>SUM(D140)</f>
        <v>149</v>
      </c>
      <c r="E139" s="153">
        <f>SUM(E140)</f>
        <v>0</v>
      </c>
      <c r="F139" s="153">
        <f>SUM(F140)</f>
        <v>0</v>
      </c>
    </row>
    <row r="140" spans="1:6" ht="30.75" customHeight="1" outlineLevel="6">
      <c r="A140" s="151" t="s">
        <v>277</v>
      </c>
      <c r="B140" s="152" t="s">
        <v>403</v>
      </c>
      <c r="C140" s="152" t="s">
        <v>278</v>
      </c>
      <c r="D140" s="153">
        <v>149</v>
      </c>
      <c r="E140" s="157"/>
      <c r="F140" s="157"/>
    </row>
    <row r="141" spans="1:6" ht="205.5" customHeight="1" outlineLevel="6">
      <c r="A141" s="151" t="s">
        <v>404</v>
      </c>
      <c r="B141" s="152" t="s">
        <v>405</v>
      </c>
      <c r="C141" s="152" t="s">
        <v>270</v>
      </c>
      <c r="D141" s="153">
        <f>SUM(D142)</f>
        <v>101.1</v>
      </c>
      <c r="E141" s="153">
        <f>SUM(E142)</f>
        <v>221.7</v>
      </c>
      <c r="F141" s="153">
        <f>SUM(F142)</f>
        <v>0</v>
      </c>
    </row>
    <row r="142" spans="1:6" ht="48.75" customHeight="1" outlineLevel="6">
      <c r="A142" s="154" t="s">
        <v>406</v>
      </c>
      <c r="B142" s="152" t="s">
        <v>405</v>
      </c>
      <c r="C142" s="152" t="s">
        <v>407</v>
      </c>
      <c r="D142" s="153">
        <v>101.1</v>
      </c>
      <c r="E142" s="153">
        <v>221.7</v>
      </c>
      <c r="F142" s="157"/>
    </row>
    <row r="143" spans="1:6" ht="30" customHeight="1" outlineLevel="6">
      <c r="A143" s="151" t="s">
        <v>281</v>
      </c>
      <c r="B143" s="152" t="s">
        <v>408</v>
      </c>
      <c r="C143" s="152" t="s">
        <v>270</v>
      </c>
      <c r="D143" s="153">
        <f>SUM(D144)</f>
        <v>7581.73</v>
      </c>
      <c r="E143" s="153">
        <f>SUM(E144)</f>
        <v>21939.59</v>
      </c>
      <c r="F143" s="153">
        <f>SUM(F144)</f>
        <v>0</v>
      </c>
    </row>
    <row r="144" spans="1:6" ht="191.25" customHeight="1" outlineLevel="6">
      <c r="A144" s="158" t="s">
        <v>409</v>
      </c>
      <c r="B144" s="152" t="s">
        <v>410</v>
      </c>
      <c r="C144" s="152" t="s">
        <v>270</v>
      </c>
      <c r="D144" s="153">
        <f>SUM(D145:D146)</f>
        <v>7581.73</v>
      </c>
      <c r="E144" s="153">
        <f>SUM(E145:E146)</f>
        <v>21939.59</v>
      </c>
      <c r="F144" s="153">
        <f>SUM(F145:F146)</f>
        <v>0</v>
      </c>
    </row>
    <row r="145" spans="1:6" ht="28.5" customHeight="1" outlineLevel="6">
      <c r="A145" s="151" t="s">
        <v>277</v>
      </c>
      <c r="B145" s="152" t="s">
        <v>410</v>
      </c>
      <c r="C145" s="152" t="s">
        <v>278</v>
      </c>
      <c r="D145" s="153">
        <v>5000</v>
      </c>
      <c r="E145" s="157"/>
      <c r="F145" s="157"/>
    </row>
    <row r="146" spans="1:6" ht="45.75" customHeight="1" outlineLevel="6">
      <c r="A146" s="154" t="s">
        <v>406</v>
      </c>
      <c r="B146" s="152" t="s">
        <v>410</v>
      </c>
      <c r="C146" s="152" t="s">
        <v>407</v>
      </c>
      <c r="D146" s="153">
        <v>2581.73</v>
      </c>
      <c r="E146" s="153">
        <v>21939.59</v>
      </c>
      <c r="F146" s="157"/>
    </row>
    <row r="147" spans="1:6" ht="78" customHeight="1">
      <c r="A147" s="148" t="s">
        <v>411</v>
      </c>
      <c r="B147" s="149" t="s">
        <v>412</v>
      </c>
      <c r="C147" s="149" t="s">
        <v>270</v>
      </c>
      <c r="D147" s="150">
        <f aca="true" t="shared" si="2" ref="D147:F149">SUM(D148)</f>
        <v>70</v>
      </c>
      <c r="E147" s="150">
        <f t="shared" si="2"/>
        <v>76.8</v>
      </c>
      <c r="F147" s="150">
        <f t="shared" si="2"/>
        <v>154.8</v>
      </c>
    </row>
    <row r="148" spans="1:6" ht="124.5" customHeight="1" outlineLevel="1">
      <c r="A148" s="148" t="s">
        <v>413</v>
      </c>
      <c r="B148" s="149" t="s">
        <v>414</v>
      </c>
      <c r="C148" s="149" t="s">
        <v>270</v>
      </c>
      <c r="D148" s="150">
        <f t="shared" si="2"/>
        <v>70</v>
      </c>
      <c r="E148" s="150">
        <f t="shared" si="2"/>
        <v>76.8</v>
      </c>
      <c r="F148" s="150">
        <f t="shared" si="2"/>
        <v>154.8</v>
      </c>
    </row>
    <row r="149" spans="1:6" ht="141.75" outlineLevel="5">
      <c r="A149" s="151" t="s">
        <v>415</v>
      </c>
      <c r="B149" s="152" t="s">
        <v>416</v>
      </c>
      <c r="C149" s="152" t="s">
        <v>270</v>
      </c>
      <c r="D149" s="153">
        <f t="shared" si="2"/>
        <v>70</v>
      </c>
      <c r="E149" s="153">
        <f t="shared" si="2"/>
        <v>76.8</v>
      </c>
      <c r="F149" s="153">
        <f t="shared" si="2"/>
        <v>154.8</v>
      </c>
    </row>
    <row r="150" spans="1:6" ht="32.25" customHeight="1" outlineLevel="6">
      <c r="A150" s="151" t="s">
        <v>277</v>
      </c>
      <c r="B150" s="152" t="s">
        <v>416</v>
      </c>
      <c r="C150" s="152" t="s">
        <v>278</v>
      </c>
      <c r="D150" s="153">
        <v>70</v>
      </c>
      <c r="E150" s="153">
        <v>76.8</v>
      </c>
      <c r="F150" s="153">
        <v>154.8</v>
      </c>
    </row>
    <row r="151" spans="1:6" ht="61.5" customHeight="1" outlineLevel="6">
      <c r="A151" s="159" t="s">
        <v>417</v>
      </c>
      <c r="B151" s="149" t="s">
        <v>418</v>
      </c>
      <c r="C151" s="149" t="s">
        <v>270</v>
      </c>
      <c r="D151" s="150">
        <f>SUM(D152,D156)</f>
        <v>37.314</v>
      </c>
      <c r="E151" s="150">
        <f>SUM(E152,E156)</f>
        <v>15</v>
      </c>
      <c r="F151" s="150">
        <f>SUM(F152,F156)</f>
        <v>15</v>
      </c>
    </row>
    <row r="152" spans="1:6" ht="97.5" customHeight="1" outlineLevel="6">
      <c r="A152" s="159" t="s">
        <v>419</v>
      </c>
      <c r="B152" s="149" t="s">
        <v>420</v>
      </c>
      <c r="C152" s="149" t="s">
        <v>270</v>
      </c>
      <c r="D152" s="150">
        <f aca="true" t="shared" si="3" ref="D152:F154">SUM(D153)</f>
        <v>17.1</v>
      </c>
      <c r="E152" s="150">
        <f t="shared" si="3"/>
        <v>15</v>
      </c>
      <c r="F152" s="150">
        <f t="shared" si="3"/>
        <v>15</v>
      </c>
    </row>
    <row r="153" spans="1:6" ht="31.5" customHeight="1" outlineLevel="6">
      <c r="A153" s="154" t="s">
        <v>281</v>
      </c>
      <c r="B153" s="152" t="s">
        <v>421</v>
      </c>
      <c r="C153" s="152" t="s">
        <v>270</v>
      </c>
      <c r="D153" s="153">
        <f t="shared" si="3"/>
        <v>17.1</v>
      </c>
      <c r="E153" s="153">
        <f t="shared" si="3"/>
        <v>15</v>
      </c>
      <c r="F153" s="153">
        <f t="shared" si="3"/>
        <v>15</v>
      </c>
    </row>
    <row r="154" spans="1:6" ht="268.5" customHeight="1" outlineLevel="6">
      <c r="A154" s="154" t="s">
        <v>422</v>
      </c>
      <c r="B154" s="152" t="s">
        <v>423</v>
      </c>
      <c r="C154" s="152" t="s">
        <v>270</v>
      </c>
      <c r="D154" s="153">
        <f t="shared" si="3"/>
        <v>17.1</v>
      </c>
      <c r="E154" s="153">
        <f t="shared" si="3"/>
        <v>15</v>
      </c>
      <c r="F154" s="153">
        <f t="shared" si="3"/>
        <v>15</v>
      </c>
    </row>
    <row r="155" spans="1:6" ht="32.25" customHeight="1" outlineLevel="6">
      <c r="A155" s="154" t="s">
        <v>277</v>
      </c>
      <c r="B155" s="152" t="s">
        <v>423</v>
      </c>
      <c r="C155" s="152" t="s">
        <v>278</v>
      </c>
      <c r="D155" s="153">
        <v>17.1</v>
      </c>
      <c r="E155" s="153">
        <v>15</v>
      </c>
      <c r="F155" s="153">
        <v>15</v>
      </c>
    </row>
    <row r="156" spans="1:6" ht="109.5" customHeight="1" outlineLevel="6">
      <c r="A156" s="159" t="s">
        <v>424</v>
      </c>
      <c r="B156" s="149" t="s">
        <v>425</v>
      </c>
      <c r="C156" s="149" t="s">
        <v>270</v>
      </c>
      <c r="D156" s="150">
        <f aca="true" t="shared" si="4" ref="D156:F158">SUM(D157)</f>
        <v>20.214</v>
      </c>
      <c r="E156" s="150">
        <f t="shared" si="4"/>
        <v>0</v>
      </c>
      <c r="F156" s="150">
        <f t="shared" si="4"/>
        <v>0</v>
      </c>
    </row>
    <row r="157" spans="1:6" ht="30.75" customHeight="1" outlineLevel="6">
      <c r="A157" s="154" t="s">
        <v>281</v>
      </c>
      <c r="B157" s="152" t="s">
        <v>421</v>
      </c>
      <c r="C157" s="152" t="s">
        <v>270</v>
      </c>
      <c r="D157" s="153">
        <f t="shared" si="4"/>
        <v>20.214</v>
      </c>
      <c r="E157" s="153">
        <f t="shared" si="4"/>
        <v>0</v>
      </c>
      <c r="F157" s="153">
        <f t="shared" si="4"/>
        <v>0</v>
      </c>
    </row>
    <row r="158" spans="1:6" ht="269.25" customHeight="1" outlineLevel="6">
      <c r="A158" s="154" t="s">
        <v>426</v>
      </c>
      <c r="B158" s="152" t="s">
        <v>427</v>
      </c>
      <c r="C158" s="152" t="s">
        <v>270</v>
      </c>
      <c r="D158" s="153">
        <f t="shared" si="4"/>
        <v>20.214</v>
      </c>
      <c r="E158" s="153">
        <f t="shared" si="4"/>
        <v>0</v>
      </c>
      <c r="F158" s="153">
        <f t="shared" si="4"/>
        <v>0</v>
      </c>
    </row>
    <row r="159" spans="1:6" ht="32.25" customHeight="1" outlineLevel="6">
      <c r="A159" s="154" t="s">
        <v>277</v>
      </c>
      <c r="B159" s="152" t="s">
        <v>427</v>
      </c>
      <c r="C159" s="152" t="s">
        <v>278</v>
      </c>
      <c r="D159" s="153">
        <v>20.214</v>
      </c>
      <c r="E159" s="153"/>
      <c r="F159" s="153"/>
    </row>
    <row r="160" spans="1:6" ht="66" customHeight="1">
      <c r="A160" s="148" t="s">
        <v>428</v>
      </c>
      <c r="B160" s="149" t="s">
        <v>429</v>
      </c>
      <c r="C160" s="149" t="s">
        <v>270</v>
      </c>
      <c r="D160" s="150">
        <f>SUM(D161)</f>
        <v>2074.5</v>
      </c>
      <c r="E160" s="150">
        <f>SUM(E161)</f>
        <v>2519.4</v>
      </c>
      <c r="F160" s="150">
        <f>SUM(F161)</f>
        <v>2233.7</v>
      </c>
    </row>
    <row r="161" spans="1:6" ht="123.75" customHeight="1" outlineLevel="1">
      <c r="A161" s="148" t="s">
        <v>430</v>
      </c>
      <c r="B161" s="149" t="s">
        <v>431</v>
      </c>
      <c r="C161" s="149" t="s">
        <v>270</v>
      </c>
      <c r="D161" s="150">
        <f>SUM(D162,D164,D166)</f>
        <v>2074.5</v>
      </c>
      <c r="E161" s="150">
        <f>SUM(E162,E164,E166)</f>
        <v>2519.4</v>
      </c>
      <c r="F161" s="150">
        <f>SUM(F162,F164,F166)</f>
        <v>2233.7</v>
      </c>
    </row>
    <row r="162" spans="1:6" ht="172.5" customHeight="1" outlineLevel="4">
      <c r="A162" s="151" t="s">
        <v>432</v>
      </c>
      <c r="B162" s="152" t="s">
        <v>433</v>
      </c>
      <c r="C162" s="152" t="s">
        <v>270</v>
      </c>
      <c r="D162" s="153">
        <f>SUM(D163)</f>
        <v>1939.5</v>
      </c>
      <c r="E162" s="153">
        <f>SUM(E163)</f>
        <v>2103.4</v>
      </c>
      <c r="F162" s="153">
        <f>SUM(F163)</f>
        <v>1857.7</v>
      </c>
    </row>
    <row r="163" spans="1:6" ht="63" outlineLevel="6">
      <c r="A163" s="151" t="s">
        <v>296</v>
      </c>
      <c r="B163" s="152" t="s">
        <v>433</v>
      </c>
      <c r="C163" s="152" t="s">
        <v>297</v>
      </c>
      <c r="D163" s="153">
        <v>1939.5</v>
      </c>
      <c r="E163" s="153">
        <v>2103.4</v>
      </c>
      <c r="F163" s="153">
        <v>1857.7</v>
      </c>
    </row>
    <row r="164" spans="1:6" ht="171.75" customHeight="1" outlineLevel="5">
      <c r="A164" s="151" t="s">
        <v>434</v>
      </c>
      <c r="B164" s="152" t="s">
        <v>435</v>
      </c>
      <c r="C164" s="152" t="s">
        <v>270</v>
      </c>
      <c r="D164" s="153">
        <f>SUM(D165)</f>
        <v>5</v>
      </c>
      <c r="E164" s="153">
        <f>SUM(E165)</f>
        <v>126</v>
      </c>
      <c r="F164" s="153">
        <f>SUM(F165)</f>
        <v>126</v>
      </c>
    </row>
    <row r="165" spans="1:6" ht="63" outlineLevel="6">
      <c r="A165" s="151" t="s">
        <v>296</v>
      </c>
      <c r="B165" s="152" t="s">
        <v>435</v>
      </c>
      <c r="C165" s="152" t="s">
        <v>297</v>
      </c>
      <c r="D165" s="153">
        <v>5</v>
      </c>
      <c r="E165" s="153">
        <v>126</v>
      </c>
      <c r="F165" s="153">
        <v>126</v>
      </c>
    </row>
    <row r="166" spans="1:6" ht="139.5" customHeight="1" outlineLevel="5">
      <c r="A166" s="151" t="s">
        <v>436</v>
      </c>
      <c r="B166" s="152" t="s">
        <v>437</v>
      </c>
      <c r="C166" s="152" t="s">
        <v>270</v>
      </c>
      <c r="D166" s="153">
        <f>SUM(D167)</f>
        <v>130</v>
      </c>
      <c r="E166" s="153">
        <f>SUM(E167)</f>
        <v>290</v>
      </c>
      <c r="F166" s="153">
        <f>SUM(F167)</f>
        <v>250</v>
      </c>
    </row>
    <row r="167" spans="1:6" ht="32.25" customHeight="1" outlineLevel="6">
      <c r="A167" s="151" t="s">
        <v>277</v>
      </c>
      <c r="B167" s="152" t="s">
        <v>437</v>
      </c>
      <c r="C167" s="152" t="s">
        <v>278</v>
      </c>
      <c r="D167" s="153">
        <v>130</v>
      </c>
      <c r="E167" s="153">
        <v>290</v>
      </c>
      <c r="F167" s="153">
        <v>250</v>
      </c>
    </row>
    <row r="168" spans="1:6" ht="49.5" customHeight="1">
      <c r="A168" s="148" t="s">
        <v>438</v>
      </c>
      <c r="B168" s="149" t="s">
        <v>439</v>
      </c>
      <c r="C168" s="149" t="s">
        <v>270</v>
      </c>
      <c r="D168" s="150">
        <f>SUM(D169,D186,D191)</f>
        <v>593.72</v>
      </c>
      <c r="E168" s="150">
        <f>SUM(E169,E186,E191)</f>
        <v>715.3330000000001</v>
      </c>
      <c r="F168" s="150">
        <f>SUM(F169,F186,F191)</f>
        <v>624.033</v>
      </c>
    </row>
    <row r="169" spans="1:6" ht="97.5" customHeight="1" outlineLevel="1">
      <c r="A169" s="148" t="s">
        <v>440</v>
      </c>
      <c r="B169" s="149" t="s">
        <v>441</v>
      </c>
      <c r="C169" s="149" t="s">
        <v>270</v>
      </c>
      <c r="D169" s="150">
        <f>SUM(D170,D172,D174,D176,D178,D180,D182)</f>
        <v>431.72</v>
      </c>
      <c r="E169" s="150">
        <f>SUM(E170,E172,E174,E176,E178,E180,E182)</f>
        <v>508.333</v>
      </c>
      <c r="F169" s="150">
        <f>SUM(F170,F172,F174,F176,F178,F180,F182)</f>
        <v>492.13300000000004</v>
      </c>
    </row>
    <row r="170" spans="1:6" ht="157.5" outlineLevel="5">
      <c r="A170" s="151" t="s">
        <v>442</v>
      </c>
      <c r="B170" s="152" t="s">
        <v>443</v>
      </c>
      <c r="C170" s="152" t="s">
        <v>270</v>
      </c>
      <c r="D170" s="153">
        <f>SUM(D171)</f>
        <v>28</v>
      </c>
      <c r="E170" s="153">
        <f>SUM(E171)</f>
        <v>40</v>
      </c>
      <c r="F170" s="153">
        <f>SUM(F171)</f>
        <v>30</v>
      </c>
    </row>
    <row r="171" spans="1:6" ht="33" customHeight="1" outlineLevel="6">
      <c r="A171" s="151" t="s">
        <v>277</v>
      </c>
      <c r="B171" s="152" t="s">
        <v>443</v>
      </c>
      <c r="C171" s="152" t="s">
        <v>278</v>
      </c>
      <c r="D171" s="153">
        <v>28</v>
      </c>
      <c r="E171" s="153">
        <v>40</v>
      </c>
      <c r="F171" s="153">
        <v>30</v>
      </c>
    </row>
    <row r="172" spans="1:6" ht="157.5" outlineLevel="5">
      <c r="A172" s="151" t="s">
        <v>444</v>
      </c>
      <c r="B172" s="152" t="s">
        <v>445</v>
      </c>
      <c r="C172" s="152" t="s">
        <v>270</v>
      </c>
      <c r="D172" s="153">
        <f>SUM(D173)</f>
        <v>23.3</v>
      </c>
      <c r="E172" s="153">
        <f>SUM(E173)</f>
        <v>36</v>
      </c>
      <c r="F172" s="153">
        <f>SUM(F173)</f>
        <v>30</v>
      </c>
    </row>
    <row r="173" spans="1:6" ht="31.5" customHeight="1" outlineLevel="6">
      <c r="A173" s="151" t="s">
        <v>277</v>
      </c>
      <c r="B173" s="152" t="s">
        <v>445</v>
      </c>
      <c r="C173" s="152" t="s">
        <v>278</v>
      </c>
      <c r="D173" s="153">
        <v>23.3</v>
      </c>
      <c r="E173" s="153">
        <v>36</v>
      </c>
      <c r="F173" s="153">
        <v>30</v>
      </c>
    </row>
    <row r="174" spans="1:6" ht="173.25" customHeight="1" outlineLevel="5">
      <c r="A174" s="151" t="s">
        <v>446</v>
      </c>
      <c r="B174" s="152" t="s">
        <v>447</v>
      </c>
      <c r="C174" s="152" t="s">
        <v>270</v>
      </c>
      <c r="D174" s="153">
        <f>SUM(D175)</f>
        <v>5</v>
      </c>
      <c r="E174" s="153">
        <f>SUM(E175)</f>
        <v>8.2</v>
      </c>
      <c r="F174" s="153">
        <f>SUM(F175)</f>
        <v>8</v>
      </c>
    </row>
    <row r="175" spans="1:6" ht="33" customHeight="1" outlineLevel="6">
      <c r="A175" s="151" t="s">
        <v>277</v>
      </c>
      <c r="B175" s="152" t="s">
        <v>447</v>
      </c>
      <c r="C175" s="152" t="s">
        <v>278</v>
      </c>
      <c r="D175" s="153">
        <v>5</v>
      </c>
      <c r="E175" s="153">
        <v>8.2</v>
      </c>
      <c r="F175" s="153">
        <v>8</v>
      </c>
    </row>
    <row r="176" spans="1:6" ht="160.5" customHeight="1" outlineLevel="5">
      <c r="A176" s="151" t="s">
        <v>448</v>
      </c>
      <c r="B176" s="152" t="s">
        <v>449</v>
      </c>
      <c r="C176" s="152" t="s">
        <v>270</v>
      </c>
      <c r="D176" s="153">
        <f>SUM(D177)</f>
        <v>6</v>
      </c>
      <c r="E176" s="153">
        <f>SUM(E177)</f>
        <v>20</v>
      </c>
      <c r="F176" s="153">
        <f>SUM(F177)</f>
        <v>20</v>
      </c>
    </row>
    <row r="177" spans="1:6" ht="31.5" customHeight="1" outlineLevel="6">
      <c r="A177" s="151" t="s">
        <v>277</v>
      </c>
      <c r="B177" s="152" t="s">
        <v>449</v>
      </c>
      <c r="C177" s="152" t="s">
        <v>278</v>
      </c>
      <c r="D177" s="153">
        <v>6</v>
      </c>
      <c r="E177" s="153">
        <v>20</v>
      </c>
      <c r="F177" s="153">
        <v>20</v>
      </c>
    </row>
    <row r="178" spans="1:6" ht="189" outlineLevel="5">
      <c r="A178" s="151" t="s">
        <v>450</v>
      </c>
      <c r="B178" s="152" t="s">
        <v>451</v>
      </c>
      <c r="C178" s="152" t="s">
        <v>270</v>
      </c>
      <c r="D178" s="153">
        <f>SUM(D179)</f>
        <v>1</v>
      </c>
      <c r="E178" s="153">
        <f>SUM(E179)</f>
        <v>3</v>
      </c>
      <c r="F178" s="153">
        <f>SUM(F179)</f>
        <v>3</v>
      </c>
    </row>
    <row r="179" spans="1:6" ht="27" customHeight="1" outlineLevel="6">
      <c r="A179" s="151" t="s">
        <v>277</v>
      </c>
      <c r="B179" s="152" t="s">
        <v>451</v>
      </c>
      <c r="C179" s="152" t="s">
        <v>278</v>
      </c>
      <c r="D179" s="153">
        <v>1</v>
      </c>
      <c r="E179" s="153">
        <v>3</v>
      </c>
      <c r="F179" s="153">
        <v>3</v>
      </c>
    </row>
    <row r="180" spans="1:6" ht="173.25" customHeight="1" outlineLevel="5">
      <c r="A180" s="151" t="s">
        <v>452</v>
      </c>
      <c r="B180" s="152" t="s">
        <v>453</v>
      </c>
      <c r="C180" s="152" t="s">
        <v>270</v>
      </c>
      <c r="D180" s="153">
        <f>SUM(D181)</f>
        <v>5</v>
      </c>
      <c r="E180" s="153">
        <f>SUM(E181)</f>
        <v>15</v>
      </c>
      <c r="F180" s="153">
        <f>SUM(F181)</f>
        <v>15</v>
      </c>
    </row>
    <row r="181" spans="1:6" ht="33.75" customHeight="1" outlineLevel="6">
      <c r="A181" s="151" t="s">
        <v>277</v>
      </c>
      <c r="B181" s="152" t="s">
        <v>453</v>
      </c>
      <c r="C181" s="152" t="s">
        <v>278</v>
      </c>
      <c r="D181" s="153">
        <v>5</v>
      </c>
      <c r="E181" s="153">
        <v>15</v>
      </c>
      <c r="F181" s="153">
        <v>15</v>
      </c>
    </row>
    <row r="182" spans="1:6" ht="31.5" outlineLevel="2">
      <c r="A182" s="151" t="s">
        <v>281</v>
      </c>
      <c r="B182" s="152" t="s">
        <v>454</v>
      </c>
      <c r="C182" s="152" t="s">
        <v>270</v>
      </c>
      <c r="D182" s="153">
        <f>SUM(D183)</f>
        <v>363.42</v>
      </c>
      <c r="E182" s="153">
        <f>SUM(E183)</f>
        <v>386.13300000000004</v>
      </c>
      <c r="F182" s="153">
        <f>SUM(F183)</f>
        <v>386.13300000000004</v>
      </c>
    </row>
    <row r="183" spans="1:6" ht="156.75" customHeight="1" outlineLevel="5">
      <c r="A183" s="154" t="s">
        <v>455</v>
      </c>
      <c r="B183" s="152" t="s">
        <v>456</v>
      </c>
      <c r="C183" s="152" t="s">
        <v>270</v>
      </c>
      <c r="D183" s="153">
        <f>SUM(D184:D185)</f>
        <v>363.42</v>
      </c>
      <c r="E183" s="153">
        <f>SUM(E184:E185)</f>
        <v>386.13300000000004</v>
      </c>
      <c r="F183" s="153">
        <f>SUM(F184:F185)</f>
        <v>386.13300000000004</v>
      </c>
    </row>
    <row r="184" spans="1:6" ht="94.5" outlineLevel="6">
      <c r="A184" s="151" t="s">
        <v>291</v>
      </c>
      <c r="B184" s="152" t="s">
        <v>456</v>
      </c>
      <c r="C184" s="152" t="s">
        <v>276</v>
      </c>
      <c r="D184" s="153">
        <v>304.1</v>
      </c>
      <c r="E184" s="153">
        <v>304.1</v>
      </c>
      <c r="F184" s="153">
        <v>304.1</v>
      </c>
    </row>
    <row r="185" spans="1:6" ht="33" customHeight="1" outlineLevel="6">
      <c r="A185" s="151" t="s">
        <v>277</v>
      </c>
      <c r="B185" s="152" t="s">
        <v>456</v>
      </c>
      <c r="C185" s="152" t="s">
        <v>278</v>
      </c>
      <c r="D185" s="153">
        <v>59.32</v>
      </c>
      <c r="E185" s="153">
        <v>82.033</v>
      </c>
      <c r="F185" s="153">
        <v>82.033</v>
      </c>
    </row>
    <row r="186" spans="1:6" ht="142.5" customHeight="1" outlineLevel="1">
      <c r="A186" s="148" t="s">
        <v>457</v>
      </c>
      <c r="B186" s="149" t="s">
        <v>458</v>
      </c>
      <c r="C186" s="149" t="s">
        <v>270</v>
      </c>
      <c r="D186" s="150">
        <f>SUM(D187,D189)</f>
        <v>22</v>
      </c>
      <c r="E186" s="150">
        <f>SUM(E187,E189)</f>
        <v>47</v>
      </c>
      <c r="F186" s="150">
        <f>SUM(F187,F189)</f>
        <v>37.9</v>
      </c>
    </row>
    <row r="187" spans="1:6" ht="216.75" customHeight="1" outlineLevel="5">
      <c r="A187" s="151" t="s">
        <v>459</v>
      </c>
      <c r="B187" s="152" t="s">
        <v>460</v>
      </c>
      <c r="C187" s="152" t="s">
        <v>270</v>
      </c>
      <c r="D187" s="153">
        <f>SUM(D188)</f>
        <v>7</v>
      </c>
      <c r="E187" s="153">
        <f>SUM(E188)</f>
        <v>17</v>
      </c>
      <c r="F187" s="153">
        <f>SUM(F188)</f>
        <v>17</v>
      </c>
    </row>
    <row r="188" spans="1:6" ht="33" customHeight="1" outlineLevel="6">
      <c r="A188" s="151" t="s">
        <v>277</v>
      </c>
      <c r="B188" s="152" t="s">
        <v>460</v>
      </c>
      <c r="C188" s="152" t="s">
        <v>278</v>
      </c>
      <c r="D188" s="153">
        <v>7</v>
      </c>
      <c r="E188" s="153">
        <v>17</v>
      </c>
      <c r="F188" s="153">
        <v>17</v>
      </c>
    </row>
    <row r="189" spans="1:6" ht="189.75" customHeight="1" outlineLevel="6">
      <c r="A189" s="151" t="s">
        <v>461</v>
      </c>
      <c r="B189" s="152" t="s">
        <v>462</v>
      </c>
      <c r="C189" s="152" t="s">
        <v>270</v>
      </c>
      <c r="D189" s="153">
        <f>SUM(D190)</f>
        <v>15</v>
      </c>
      <c r="E189" s="153">
        <f>SUM(E190)</f>
        <v>30</v>
      </c>
      <c r="F189" s="153">
        <f>SUM(F190)</f>
        <v>20.9</v>
      </c>
    </row>
    <row r="190" spans="1:6" ht="30" customHeight="1" outlineLevel="6">
      <c r="A190" s="151" t="s">
        <v>277</v>
      </c>
      <c r="B190" s="152" t="s">
        <v>462</v>
      </c>
      <c r="C190" s="152" t="s">
        <v>278</v>
      </c>
      <c r="D190" s="153">
        <v>15</v>
      </c>
      <c r="E190" s="153">
        <v>30</v>
      </c>
      <c r="F190" s="153">
        <v>20.9</v>
      </c>
    </row>
    <row r="191" spans="1:6" ht="129" outlineLevel="1">
      <c r="A191" s="148" t="s">
        <v>463</v>
      </c>
      <c r="B191" s="149" t="s">
        <v>464</v>
      </c>
      <c r="C191" s="149" t="s">
        <v>270</v>
      </c>
      <c r="D191" s="150">
        <f>SUM(D192,D195)</f>
        <v>140</v>
      </c>
      <c r="E191" s="150">
        <f>SUM(E192,E195)</f>
        <v>160</v>
      </c>
      <c r="F191" s="150">
        <f>SUM(F192,F195)</f>
        <v>94</v>
      </c>
    </row>
    <row r="192" spans="1:6" ht="189.75" customHeight="1" outlineLevel="5">
      <c r="A192" s="151" t="s">
        <v>465</v>
      </c>
      <c r="B192" s="152" t="s">
        <v>466</v>
      </c>
      <c r="C192" s="152" t="s">
        <v>270</v>
      </c>
      <c r="D192" s="153">
        <f>SUM(D193:D194)</f>
        <v>98</v>
      </c>
      <c r="E192" s="153">
        <f>SUM(E193:E194)</f>
        <v>93</v>
      </c>
      <c r="F192" s="153">
        <f>SUM(F193:F194)</f>
        <v>52</v>
      </c>
    </row>
    <row r="193" spans="1:6" ht="31.5" outlineLevel="6">
      <c r="A193" s="151" t="s">
        <v>287</v>
      </c>
      <c r="B193" s="152" t="s">
        <v>466</v>
      </c>
      <c r="C193" s="152" t="s">
        <v>288</v>
      </c>
      <c r="D193" s="153">
        <v>80</v>
      </c>
      <c r="E193" s="153">
        <v>75</v>
      </c>
      <c r="F193" s="153">
        <v>34</v>
      </c>
    </row>
    <row r="194" spans="1:6" ht="63" outlineLevel="6">
      <c r="A194" s="151" t="s">
        <v>296</v>
      </c>
      <c r="B194" s="152" t="s">
        <v>466</v>
      </c>
      <c r="C194" s="152" t="s">
        <v>297</v>
      </c>
      <c r="D194" s="153">
        <v>18</v>
      </c>
      <c r="E194" s="153">
        <v>18</v>
      </c>
      <c r="F194" s="153">
        <v>18</v>
      </c>
    </row>
    <row r="195" spans="1:6" ht="186.75" customHeight="1" outlineLevel="5">
      <c r="A195" s="151" t="s">
        <v>467</v>
      </c>
      <c r="B195" s="152" t="s">
        <v>468</v>
      </c>
      <c r="C195" s="152" t="s">
        <v>270</v>
      </c>
      <c r="D195" s="153">
        <f>SUM(D196:D197)</f>
        <v>42</v>
      </c>
      <c r="E195" s="153">
        <f>SUM(E196:E197)</f>
        <v>67</v>
      </c>
      <c r="F195" s="153">
        <f>SUM(F196:F197)</f>
        <v>42</v>
      </c>
    </row>
    <row r="196" spans="1:6" ht="31.5" outlineLevel="6">
      <c r="A196" s="151" t="s">
        <v>287</v>
      </c>
      <c r="B196" s="152" t="s">
        <v>468</v>
      </c>
      <c r="C196" s="152" t="s">
        <v>288</v>
      </c>
      <c r="D196" s="153">
        <v>32</v>
      </c>
      <c r="E196" s="153">
        <v>52</v>
      </c>
      <c r="F196" s="153">
        <v>22</v>
      </c>
    </row>
    <row r="197" spans="1:6" ht="63" outlineLevel="6">
      <c r="A197" s="151" t="s">
        <v>296</v>
      </c>
      <c r="B197" s="152" t="s">
        <v>468</v>
      </c>
      <c r="C197" s="152" t="s">
        <v>297</v>
      </c>
      <c r="D197" s="153">
        <v>10</v>
      </c>
      <c r="E197" s="153">
        <v>15</v>
      </c>
      <c r="F197" s="153">
        <v>20</v>
      </c>
    </row>
    <row r="198" spans="1:6" ht="63">
      <c r="A198" s="148" t="s">
        <v>469</v>
      </c>
      <c r="B198" s="149" t="s">
        <v>470</v>
      </c>
      <c r="C198" s="149" t="s">
        <v>270</v>
      </c>
      <c r="D198" s="150">
        <f>SUM(D199,D205)</f>
        <v>1300.75</v>
      </c>
      <c r="E198" s="150">
        <f>SUM(E199,E205)</f>
        <v>145</v>
      </c>
      <c r="F198" s="150">
        <f>SUM(F199,F205)</f>
        <v>45</v>
      </c>
    </row>
    <row r="199" spans="1:6" ht="173.25">
      <c r="A199" s="148" t="s">
        <v>471</v>
      </c>
      <c r="B199" s="149" t="s">
        <v>472</v>
      </c>
      <c r="C199" s="149" t="s">
        <v>270</v>
      </c>
      <c r="D199" s="150">
        <f>SUM(D200,D204)</f>
        <v>1275.75</v>
      </c>
      <c r="E199" s="150">
        <f>SUM(E200,E204)</f>
        <v>100</v>
      </c>
      <c r="F199" s="150">
        <f>SUM(F200,F204)</f>
        <v>0</v>
      </c>
    </row>
    <row r="200" spans="1:6" ht="267.75">
      <c r="A200" s="151" t="s">
        <v>473</v>
      </c>
      <c r="B200" s="152" t="s">
        <v>474</v>
      </c>
      <c r="C200" s="152" t="s">
        <v>270</v>
      </c>
      <c r="D200" s="153">
        <f>SUM(D201:D202)</f>
        <v>672.25</v>
      </c>
      <c r="E200" s="153">
        <f>SUM(E201:E202)</f>
        <v>0</v>
      </c>
      <c r="F200" s="153">
        <f>SUM(F201:F202)</f>
        <v>0</v>
      </c>
    </row>
    <row r="201" spans="1:6" ht="94.5">
      <c r="A201" s="151" t="s">
        <v>291</v>
      </c>
      <c r="B201" s="152" t="s">
        <v>474</v>
      </c>
      <c r="C201" s="152" t="s">
        <v>276</v>
      </c>
      <c r="D201" s="153">
        <v>400</v>
      </c>
      <c r="E201" s="153"/>
      <c r="F201" s="153"/>
    </row>
    <row r="202" spans="1:6" ht="35.25" customHeight="1">
      <c r="A202" s="151" t="s">
        <v>277</v>
      </c>
      <c r="B202" s="152" t="s">
        <v>474</v>
      </c>
      <c r="C202" s="152" t="s">
        <v>278</v>
      </c>
      <c r="D202" s="153">
        <v>272.25</v>
      </c>
      <c r="E202" s="153"/>
      <c r="F202" s="153"/>
    </row>
    <row r="203" spans="1:6" ht="204.75">
      <c r="A203" s="151" t="s">
        <v>475</v>
      </c>
      <c r="B203" s="152" t="s">
        <v>476</v>
      </c>
      <c r="C203" s="152" t="s">
        <v>270</v>
      </c>
      <c r="D203" s="153">
        <f>SUM(D204)</f>
        <v>603.5</v>
      </c>
      <c r="E203" s="153">
        <f>SUM(E204)</f>
        <v>100</v>
      </c>
      <c r="F203" s="153">
        <f>SUM(F204)</f>
        <v>0</v>
      </c>
    </row>
    <row r="204" spans="1:6" ht="28.5" customHeight="1">
      <c r="A204" s="151" t="s">
        <v>277</v>
      </c>
      <c r="B204" s="152" t="s">
        <v>476</v>
      </c>
      <c r="C204" s="152" t="s">
        <v>278</v>
      </c>
      <c r="D204" s="153">
        <v>603.5</v>
      </c>
      <c r="E204" s="153">
        <v>100</v>
      </c>
      <c r="F204" s="153"/>
    </row>
    <row r="205" spans="1:6" ht="110.25" outlineLevel="1">
      <c r="A205" s="148" t="s">
        <v>477</v>
      </c>
      <c r="B205" s="149" t="s">
        <v>478</v>
      </c>
      <c r="C205" s="149" t="s">
        <v>270</v>
      </c>
      <c r="D205" s="150">
        <f>SUM(D206,D208,D210,D212)</f>
        <v>25</v>
      </c>
      <c r="E205" s="150">
        <f>SUM(E206,E208,E210,E212)</f>
        <v>45</v>
      </c>
      <c r="F205" s="150">
        <f>SUM(F206,F208,F210,F212)</f>
        <v>45</v>
      </c>
    </row>
    <row r="206" spans="1:6" ht="173.25" outlineLevel="5">
      <c r="A206" s="151" t="s">
        <v>479</v>
      </c>
      <c r="B206" s="152" t="s">
        <v>480</v>
      </c>
      <c r="C206" s="152" t="s">
        <v>270</v>
      </c>
      <c r="D206" s="153">
        <f>SUM(D207)</f>
        <v>5</v>
      </c>
      <c r="E206" s="153">
        <f>SUM(E207)</f>
        <v>5</v>
      </c>
      <c r="F206" s="153">
        <f>SUM(F207)</f>
        <v>5</v>
      </c>
    </row>
    <row r="207" spans="1:6" ht="33" customHeight="1" outlineLevel="6">
      <c r="A207" s="151" t="s">
        <v>277</v>
      </c>
      <c r="B207" s="152" t="s">
        <v>480</v>
      </c>
      <c r="C207" s="152" t="s">
        <v>278</v>
      </c>
      <c r="D207" s="153">
        <v>5</v>
      </c>
      <c r="E207" s="153">
        <v>5</v>
      </c>
      <c r="F207" s="153">
        <v>5</v>
      </c>
    </row>
    <row r="208" spans="1:6" ht="157.5" outlineLevel="5">
      <c r="A208" s="151" t="s">
        <v>481</v>
      </c>
      <c r="B208" s="152" t="s">
        <v>482</v>
      </c>
      <c r="C208" s="152" t="s">
        <v>270</v>
      </c>
      <c r="D208" s="153">
        <f>SUM(D209)</f>
        <v>5</v>
      </c>
      <c r="E208" s="153">
        <f>SUM(E209)</f>
        <v>10</v>
      </c>
      <c r="F208" s="153">
        <f>SUM(F209)</f>
        <v>10</v>
      </c>
    </row>
    <row r="209" spans="1:6" ht="32.25" customHeight="1" outlineLevel="6">
      <c r="A209" s="151" t="s">
        <v>277</v>
      </c>
      <c r="B209" s="152" t="s">
        <v>482</v>
      </c>
      <c r="C209" s="152" t="s">
        <v>278</v>
      </c>
      <c r="D209" s="153">
        <v>5</v>
      </c>
      <c r="E209" s="153">
        <v>10</v>
      </c>
      <c r="F209" s="153">
        <v>10</v>
      </c>
    </row>
    <row r="210" spans="1:6" ht="189" customHeight="1" outlineLevel="5">
      <c r="A210" s="151" t="s">
        <v>483</v>
      </c>
      <c r="B210" s="152" t="s">
        <v>484</v>
      </c>
      <c r="C210" s="152" t="s">
        <v>270</v>
      </c>
      <c r="D210" s="153">
        <f>SUM(D211)</f>
        <v>5</v>
      </c>
      <c r="E210" s="153">
        <f>SUM(E211)</f>
        <v>10</v>
      </c>
      <c r="F210" s="153">
        <f>SUM(F211)</f>
        <v>10</v>
      </c>
    </row>
    <row r="211" spans="1:6" ht="15.75" outlineLevel="6">
      <c r="A211" s="151" t="s">
        <v>279</v>
      </c>
      <c r="B211" s="152" t="s">
        <v>484</v>
      </c>
      <c r="C211" s="152" t="s">
        <v>280</v>
      </c>
      <c r="D211" s="153">
        <v>5</v>
      </c>
      <c r="E211" s="153">
        <v>10</v>
      </c>
      <c r="F211" s="153">
        <v>10</v>
      </c>
    </row>
    <row r="212" spans="1:6" ht="189" outlineLevel="5">
      <c r="A212" s="151" t="s">
        <v>485</v>
      </c>
      <c r="B212" s="152" t="s">
        <v>486</v>
      </c>
      <c r="C212" s="152" t="s">
        <v>270</v>
      </c>
      <c r="D212" s="153">
        <f>SUM(D213)</f>
        <v>10</v>
      </c>
      <c r="E212" s="153">
        <f>SUM(E213)</f>
        <v>20</v>
      </c>
      <c r="F212" s="153">
        <f>SUM(F213)</f>
        <v>20</v>
      </c>
    </row>
    <row r="213" spans="1:6" ht="15.75" outlineLevel="6">
      <c r="A213" s="151" t="s">
        <v>279</v>
      </c>
      <c r="B213" s="152" t="s">
        <v>486</v>
      </c>
      <c r="C213" s="152" t="s">
        <v>280</v>
      </c>
      <c r="D213" s="153">
        <v>10</v>
      </c>
      <c r="E213" s="153">
        <v>20</v>
      </c>
      <c r="F213" s="153">
        <v>20</v>
      </c>
    </row>
    <row r="214" spans="1:6" ht="63">
      <c r="A214" s="148" t="s">
        <v>487</v>
      </c>
      <c r="B214" s="149" t="s">
        <v>488</v>
      </c>
      <c r="C214" s="149" t="s">
        <v>270</v>
      </c>
      <c r="D214" s="150">
        <f>SUM(D215,D220)</f>
        <v>4796.349</v>
      </c>
      <c r="E214" s="150">
        <f>SUM(E215,E220)</f>
        <v>5421.271</v>
      </c>
      <c r="F214" s="150">
        <f>SUM(F215,F220)</f>
        <v>4632.532999999999</v>
      </c>
    </row>
    <row r="215" spans="1:6" ht="110.25" outlineLevel="1">
      <c r="A215" s="148" t="s">
        <v>489</v>
      </c>
      <c r="B215" s="149" t="s">
        <v>490</v>
      </c>
      <c r="C215" s="149" t="s">
        <v>270</v>
      </c>
      <c r="D215" s="150">
        <f>SUM(D216,D218)</f>
        <v>3796.349</v>
      </c>
      <c r="E215" s="150">
        <f>SUM(E216,E218)</f>
        <v>4421.271</v>
      </c>
      <c r="F215" s="150">
        <f>SUM(F216,F218)</f>
        <v>3632.533</v>
      </c>
    </row>
    <row r="216" spans="1:6" ht="126.75" customHeight="1" outlineLevel="5">
      <c r="A216" s="151" t="s">
        <v>491</v>
      </c>
      <c r="B216" s="152" t="s">
        <v>492</v>
      </c>
      <c r="C216" s="152" t="s">
        <v>270</v>
      </c>
      <c r="D216" s="153">
        <f>SUM(D217)</f>
        <v>2945.349</v>
      </c>
      <c r="E216" s="153">
        <f>SUM(E217)</f>
        <v>0</v>
      </c>
      <c r="F216" s="153">
        <f>SUM(F217)</f>
        <v>0</v>
      </c>
    </row>
    <row r="217" spans="1:6" ht="31.5" customHeight="1" outlineLevel="6">
      <c r="A217" s="151" t="s">
        <v>277</v>
      </c>
      <c r="B217" s="152" t="s">
        <v>492</v>
      </c>
      <c r="C217" s="152" t="s">
        <v>278</v>
      </c>
      <c r="D217" s="153">
        <v>2945.349</v>
      </c>
      <c r="E217" s="153"/>
      <c r="F217" s="153"/>
    </row>
    <row r="218" spans="1:6" ht="159.75" customHeight="1" outlineLevel="5">
      <c r="A218" s="151" t="s">
        <v>493</v>
      </c>
      <c r="B218" s="152" t="s">
        <v>494</v>
      </c>
      <c r="C218" s="152" t="s">
        <v>270</v>
      </c>
      <c r="D218" s="153">
        <f>SUM(D219)</f>
        <v>851</v>
      </c>
      <c r="E218" s="153">
        <f>SUM(E219)</f>
        <v>4421.271</v>
      </c>
      <c r="F218" s="153">
        <f>SUM(F219)</f>
        <v>3632.533</v>
      </c>
    </row>
    <row r="219" spans="1:6" ht="32.25" customHeight="1" outlineLevel="6">
      <c r="A219" s="151" t="s">
        <v>277</v>
      </c>
      <c r="B219" s="152" t="s">
        <v>494</v>
      </c>
      <c r="C219" s="152" t="s">
        <v>278</v>
      </c>
      <c r="D219" s="153">
        <v>851</v>
      </c>
      <c r="E219" s="153">
        <v>4421.271</v>
      </c>
      <c r="F219" s="153">
        <v>3632.533</v>
      </c>
    </row>
    <row r="220" spans="1:6" ht="110.25" customHeight="1" outlineLevel="1">
      <c r="A220" s="148" t="s">
        <v>495</v>
      </c>
      <c r="B220" s="149" t="s">
        <v>496</v>
      </c>
      <c r="C220" s="149" t="s">
        <v>270</v>
      </c>
      <c r="D220" s="150">
        <f aca="true" t="shared" si="5" ref="D220:F221">SUM(D221)</f>
        <v>1000</v>
      </c>
      <c r="E220" s="150">
        <f t="shared" si="5"/>
        <v>1000</v>
      </c>
      <c r="F220" s="150">
        <f t="shared" si="5"/>
        <v>1000</v>
      </c>
    </row>
    <row r="221" spans="1:6" ht="186" customHeight="1" outlineLevel="5">
      <c r="A221" s="151" t="s">
        <v>497</v>
      </c>
      <c r="B221" s="152" t="s">
        <v>498</v>
      </c>
      <c r="C221" s="152" t="s">
        <v>270</v>
      </c>
      <c r="D221" s="153">
        <f t="shared" si="5"/>
        <v>1000</v>
      </c>
      <c r="E221" s="153">
        <f t="shared" si="5"/>
        <v>1000</v>
      </c>
      <c r="F221" s="153">
        <f t="shared" si="5"/>
        <v>1000</v>
      </c>
    </row>
    <row r="222" spans="1:6" ht="15.75" outlineLevel="6">
      <c r="A222" s="151" t="s">
        <v>279</v>
      </c>
      <c r="B222" s="152" t="s">
        <v>498</v>
      </c>
      <c r="C222" s="152" t="s">
        <v>280</v>
      </c>
      <c r="D222" s="153">
        <v>1000</v>
      </c>
      <c r="E222" s="153">
        <v>1000</v>
      </c>
      <c r="F222" s="153">
        <v>1000</v>
      </c>
    </row>
    <row r="223" spans="1:6" ht="78.75" customHeight="1">
      <c r="A223" s="148" t="s">
        <v>499</v>
      </c>
      <c r="B223" s="149" t="s">
        <v>500</v>
      </c>
      <c r="C223" s="149" t="s">
        <v>270</v>
      </c>
      <c r="D223" s="150">
        <f aca="true" t="shared" si="6" ref="D223:F224">SUM(D224)</f>
        <v>1602.5</v>
      </c>
      <c r="E223" s="150">
        <f t="shared" si="6"/>
        <v>1677.8</v>
      </c>
      <c r="F223" s="150">
        <f t="shared" si="6"/>
        <v>1516</v>
      </c>
    </row>
    <row r="224" spans="1:6" ht="158.25" customHeight="1" outlineLevel="1">
      <c r="A224" s="148" t="s">
        <v>501</v>
      </c>
      <c r="B224" s="149" t="s">
        <v>502</v>
      </c>
      <c r="C224" s="149" t="s">
        <v>270</v>
      </c>
      <c r="D224" s="150">
        <f t="shared" si="6"/>
        <v>1602.5</v>
      </c>
      <c r="E224" s="150">
        <f t="shared" si="6"/>
        <v>1677.8</v>
      </c>
      <c r="F224" s="150">
        <f t="shared" si="6"/>
        <v>1516</v>
      </c>
    </row>
    <row r="225" spans="1:6" ht="189.75" customHeight="1" outlineLevel="5">
      <c r="A225" s="151" t="s">
        <v>503</v>
      </c>
      <c r="B225" s="152" t="s">
        <v>504</v>
      </c>
      <c r="C225" s="152" t="s">
        <v>270</v>
      </c>
      <c r="D225" s="153">
        <f>SUM(D226:D228)</f>
        <v>1602.5</v>
      </c>
      <c r="E225" s="153">
        <f>SUM(E226:E228)</f>
        <v>1677.8</v>
      </c>
      <c r="F225" s="153">
        <f>SUM(F226:F228)</f>
        <v>1516</v>
      </c>
    </row>
    <row r="226" spans="1:6" ht="94.5" outlineLevel="6">
      <c r="A226" s="151" t="s">
        <v>291</v>
      </c>
      <c r="B226" s="152" t="s">
        <v>504</v>
      </c>
      <c r="C226" s="152" t="s">
        <v>276</v>
      </c>
      <c r="D226" s="153">
        <v>1516</v>
      </c>
      <c r="E226" s="153">
        <v>1516</v>
      </c>
      <c r="F226" s="153">
        <v>1516</v>
      </c>
    </row>
    <row r="227" spans="1:6" ht="33" customHeight="1" outlineLevel="6">
      <c r="A227" s="151" t="s">
        <v>277</v>
      </c>
      <c r="B227" s="152" t="s">
        <v>504</v>
      </c>
      <c r="C227" s="152" t="s">
        <v>278</v>
      </c>
      <c r="D227" s="153">
        <v>84.5</v>
      </c>
      <c r="E227" s="153">
        <v>159.8</v>
      </c>
      <c r="F227" s="153"/>
    </row>
    <row r="228" spans="1:6" ht="15.75" outlineLevel="6">
      <c r="A228" s="151" t="s">
        <v>279</v>
      </c>
      <c r="B228" s="152" t="s">
        <v>504</v>
      </c>
      <c r="C228" s="152" t="s">
        <v>280</v>
      </c>
      <c r="D228" s="153">
        <v>2</v>
      </c>
      <c r="E228" s="153">
        <v>2</v>
      </c>
      <c r="F228" s="153"/>
    </row>
    <row r="229" spans="1:6" ht="94.5">
      <c r="A229" s="148" t="s">
        <v>505</v>
      </c>
      <c r="B229" s="149" t="s">
        <v>506</v>
      </c>
      <c r="C229" s="149" t="s">
        <v>270</v>
      </c>
      <c r="D229" s="150">
        <f>SUM(D230,D233)</f>
        <v>3668.5</v>
      </c>
      <c r="E229" s="150">
        <f>SUM(E230,E233)</f>
        <v>3901.6</v>
      </c>
      <c r="F229" s="150">
        <f>SUM(F230,F233)</f>
        <v>3554.5</v>
      </c>
    </row>
    <row r="230" spans="1:6" ht="157.5" outlineLevel="1">
      <c r="A230" s="148" t="s">
        <v>507</v>
      </c>
      <c r="B230" s="149" t="s">
        <v>508</v>
      </c>
      <c r="C230" s="149" t="s">
        <v>270</v>
      </c>
      <c r="D230" s="150">
        <f aca="true" t="shared" si="7" ref="D230:F231">SUM(D231)</f>
        <v>100</v>
      </c>
      <c r="E230" s="150">
        <f t="shared" si="7"/>
        <v>200</v>
      </c>
      <c r="F230" s="150">
        <f t="shared" si="7"/>
        <v>200</v>
      </c>
    </row>
    <row r="231" spans="1:6" ht="174" customHeight="1" outlineLevel="5">
      <c r="A231" s="151" t="s">
        <v>509</v>
      </c>
      <c r="B231" s="152" t="s">
        <v>510</v>
      </c>
      <c r="C231" s="152" t="s">
        <v>270</v>
      </c>
      <c r="D231" s="153">
        <f t="shared" si="7"/>
        <v>100</v>
      </c>
      <c r="E231" s="153">
        <f t="shared" si="7"/>
        <v>200</v>
      </c>
      <c r="F231" s="153">
        <f t="shared" si="7"/>
        <v>200</v>
      </c>
    </row>
    <row r="232" spans="1:6" ht="15.75" outlineLevel="6">
      <c r="A232" s="151" t="s">
        <v>279</v>
      </c>
      <c r="B232" s="152" t="s">
        <v>510</v>
      </c>
      <c r="C232" s="152" t="s">
        <v>280</v>
      </c>
      <c r="D232" s="153">
        <v>100</v>
      </c>
      <c r="E232" s="153">
        <v>200</v>
      </c>
      <c r="F232" s="153">
        <v>200</v>
      </c>
    </row>
    <row r="233" spans="1:6" ht="157.5" outlineLevel="1">
      <c r="A233" s="148" t="s">
        <v>511</v>
      </c>
      <c r="B233" s="149" t="s">
        <v>512</v>
      </c>
      <c r="C233" s="149" t="s">
        <v>270</v>
      </c>
      <c r="D233" s="150">
        <f>SUM(D234)</f>
        <v>3568.5</v>
      </c>
      <c r="E233" s="150">
        <f>SUM(E234)</f>
        <v>3701.6</v>
      </c>
      <c r="F233" s="150">
        <f>SUM(F234)</f>
        <v>3354.5</v>
      </c>
    </row>
    <row r="234" spans="1:6" ht="185.25" customHeight="1" outlineLevel="5">
      <c r="A234" s="151" t="s">
        <v>513</v>
      </c>
      <c r="B234" s="152" t="s">
        <v>514</v>
      </c>
      <c r="C234" s="152" t="s">
        <v>270</v>
      </c>
      <c r="D234" s="153">
        <f>SUM(D235:D237)</f>
        <v>3568.5</v>
      </c>
      <c r="E234" s="153">
        <f>SUM(E235:E237)</f>
        <v>3701.6</v>
      </c>
      <c r="F234" s="153">
        <f>SUM(F235:F237)</f>
        <v>3354.5</v>
      </c>
    </row>
    <row r="235" spans="1:6" ht="94.5" outlineLevel="6">
      <c r="A235" s="151" t="s">
        <v>291</v>
      </c>
      <c r="B235" s="152" t="s">
        <v>514</v>
      </c>
      <c r="C235" s="152" t="s">
        <v>276</v>
      </c>
      <c r="D235" s="153">
        <v>3351.5</v>
      </c>
      <c r="E235" s="153">
        <v>3354.5</v>
      </c>
      <c r="F235" s="153">
        <v>3351.5</v>
      </c>
    </row>
    <row r="236" spans="1:6" ht="33" customHeight="1" outlineLevel="6">
      <c r="A236" s="151" t="s">
        <v>277</v>
      </c>
      <c r="B236" s="152" t="s">
        <v>514</v>
      </c>
      <c r="C236" s="152" t="s">
        <v>278</v>
      </c>
      <c r="D236" s="153">
        <v>215</v>
      </c>
      <c r="E236" s="153">
        <v>345.1</v>
      </c>
      <c r="F236" s="153">
        <v>2.5</v>
      </c>
    </row>
    <row r="237" spans="1:6" ht="15.75" outlineLevel="6">
      <c r="A237" s="151" t="s">
        <v>279</v>
      </c>
      <c r="B237" s="152" t="s">
        <v>514</v>
      </c>
      <c r="C237" s="152" t="s">
        <v>280</v>
      </c>
      <c r="D237" s="153">
        <v>2</v>
      </c>
      <c r="E237" s="153">
        <v>2</v>
      </c>
      <c r="F237" s="153">
        <v>0.5</v>
      </c>
    </row>
    <row r="238" spans="1:6" ht="63">
      <c r="A238" s="148" t="s">
        <v>515</v>
      </c>
      <c r="B238" s="149" t="s">
        <v>516</v>
      </c>
      <c r="C238" s="149" t="s">
        <v>270</v>
      </c>
      <c r="D238" s="150">
        <f>SUM(D239,D247,D250,D257,D262,D267)</f>
        <v>17838.56</v>
      </c>
      <c r="E238" s="150">
        <f>SUM(E239,E247,E250,E257,E262,E267)</f>
        <v>18970</v>
      </c>
      <c r="F238" s="150">
        <f>SUM(F239,F247,F250,F257,F262,F267)</f>
        <v>16835.399999999998</v>
      </c>
    </row>
    <row r="239" spans="1:6" ht="94.5" outlineLevel="1">
      <c r="A239" s="148" t="s">
        <v>517</v>
      </c>
      <c r="B239" s="149" t="s">
        <v>518</v>
      </c>
      <c r="C239" s="149" t="s">
        <v>270</v>
      </c>
      <c r="D239" s="150">
        <f>SUM(D240,D242,D245)</f>
        <v>76</v>
      </c>
      <c r="E239" s="150">
        <f>SUM(E240,E242,E245)</f>
        <v>96</v>
      </c>
      <c r="F239" s="150">
        <f>SUM(F240,F242,F245)</f>
        <v>60</v>
      </c>
    </row>
    <row r="240" spans="1:6" ht="144" customHeight="1" outlineLevel="5">
      <c r="A240" s="151" t="s">
        <v>519</v>
      </c>
      <c r="B240" s="152" t="s">
        <v>520</v>
      </c>
      <c r="C240" s="152" t="s">
        <v>270</v>
      </c>
      <c r="D240" s="153">
        <f>SUM(D241)</f>
        <v>10</v>
      </c>
      <c r="E240" s="153">
        <f>SUM(E241)</f>
        <v>60</v>
      </c>
      <c r="F240" s="153">
        <f>SUM(F241)</f>
        <v>60</v>
      </c>
    </row>
    <row r="241" spans="1:6" ht="31.5" customHeight="1" outlineLevel="6">
      <c r="A241" s="151" t="s">
        <v>277</v>
      </c>
      <c r="B241" s="152" t="s">
        <v>520</v>
      </c>
      <c r="C241" s="152" t="s">
        <v>278</v>
      </c>
      <c r="D241" s="153">
        <v>10</v>
      </c>
      <c r="E241" s="153">
        <v>60</v>
      </c>
      <c r="F241" s="153">
        <v>60</v>
      </c>
    </row>
    <row r="242" spans="1:6" ht="31.5" customHeight="1" outlineLevel="6">
      <c r="A242" s="154" t="s">
        <v>281</v>
      </c>
      <c r="B242" s="152" t="s">
        <v>521</v>
      </c>
      <c r="C242" s="152" t="s">
        <v>270</v>
      </c>
      <c r="D242" s="153">
        <f aca="true" t="shared" si="8" ref="D242:F243">SUM(D243)</f>
        <v>30</v>
      </c>
      <c r="E242" s="153">
        <f t="shared" si="8"/>
        <v>0</v>
      </c>
      <c r="F242" s="153">
        <f t="shared" si="8"/>
        <v>0</v>
      </c>
    </row>
    <row r="243" spans="1:6" ht="232.5" customHeight="1" outlineLevel="6">
      <c r="A243" s="151" t="s">
        <v>522</v>
      </c>
      <c r="B243" s="152" t="s">
        <v>523</v>
      </c>
      <c r="C243" s="152" t="s">
        <v>270</v>
      </c>
      <c r="D243" s="153">
        <f t="shared" si="8"/>
        <v>30</v>
      </c>
      <c r="E243" s="153">
        <f t="shared" si="8"/>
        <v>0</v>
      </c>
      <c r="F243" s="153">
        <f t="shared" si="8"/>
        <v>0</v>
      </c>
    </row>
    <row r="244" spans="1:6" ht="31.5" customHeight="1" outlineLevel="6">
      <c r="A244" s="151" t="s">
        <v>277</v>
      </c>
      <c r="B244" s="152" t="s">
        <v>523</v>
      </c>
      <c r="C244" s="152" t="s">
        <v>278</v>
      </c>
      <c r="D244" s="153">
        <v>30</v>
      </c>
      <c r="E244" s="153"/>
      <c r="F244" s="153"/>
    </row>
    <row r="245" spans="1:6" ht="124.5" customHeight="1" outlineLevel="5">
      <c r="A245" s="151" t="s">
        <v>524</v>
      </c>
      <c r="B245" s="152" t="s">
        <v>525</v>
      </c>
      <c r="C245" s="152" t="s">
        <v>270</v>
      </c>
      <c r="D245" s="153">
        <f>SUM(D246)</f>
        <v>36</v>
      </c>
      <c r="E245" s="153">
        <f>SUM(E246)</f>
        <v>36</v>
      </c>
      <c r="F245" s="153">
        <f>SUM(F246)</f>
        <v>0</v>
      </c>
    </row>
    <row r="246" spans="1:6" ht="17.25" customHeight="1" outlineLevel="6">
      <c r="A246" s="151" t="s">
        <v>279</v>
      </c>
      <c r="B246" s="152" t="s">
        <v>525</v>
      </c>
      <c r="C246" s="152" t="s">
        <v>280</v>
      </c>
      <c r="D246" s="153">
        <v>36</v>
      </c>
      <c r="E246" s="153">
        <v>36</v>
      </c>
      <c r="F246" s="153"/>
    </row>
    <row r="247" spans="1:6" ht="94.5" outlineLevel="1">
      <c r="A247" s="148" t="s">
        <v>526</v>
      </c>
      <c r="B247" s="149" t="s">
        <v>527</v>
      </c>
      <c r="C247" s="149" t="s">
        <v>270</v>
      </c>
      <c r="D247" s="150">
        <f aca="true" t="shared" si="9" ref="D247:F248">SUM(D248)</f>
        <v>818.5</v>
      </c>
      <c r="E247" s="150">
        <f t="shared" si="9"/>
        <v>818.5</v>
      </c>
      <c r="F247" s="150">
        <f t="shared" si="9"/>
        <v>652.9</v>
      </c>
    </row>
    <row r="248" spans="1:6" ht="156" customHeight="1" outlineLevel="5">
      <c r="A248" s="151" t="s">
        <v>528</v>
      </c>
      <c r="B248" s="152" t="s">
        <v>529</v>
      </c>
      <c r="C248" s="152" t="s">
        <v>270</v>
      </c>
      <c r="D248" s="153">
        <f t="shared" si="9"/>
        <v>818.5</v>
      </c>
      <c r="E248" s="153">
        <f t="shared" si="9"/>
        <v>818.5</v>
      </c>
      <c r="F248" s="153">
        <f t="shared" si="9"/>
        <v>652.9</v>
      </c>
    </row>
    <row r="249" spans="1:6" ht="31.5" outlineLevel="6">
      <c r="A249" s="151" t="s">
        <v>287</v>
      </c>
      <c r="B249" s="152" t="s">
        <v>529</v>
      </c>
      <c r="C249" s="152" t="s">
        <v>288</v>
      </c>
      <c r="D249" s="153">
        <v>818.5</v>
      </c>
      <c r="E249" s="153">
        <v>818.5</v>
      </c>
      <c r="F249" s="153">
        <v>652.9</v>
      </c>
    </row>
    <row r="250" spans="1:6" ht="110.25" outlineLevel="1">
      <c r="A250" s="148" t="s">
        <v>530</v>
      </c>
      <c r="B250" s="149" t="s">
        <v>531</v>
      </c>
      <c r="C250" s="149" t="s">
        <v>270</v>
      </c>
      <c r="D250" s="150">
        <f>SUM(D251,D253,D255)</f>
        <v>293.7</v>
      </c>
      <c r="E250" s="150">
        <f>SUM(E251,E253,E255)</f>
        <v>387</v>
      </c>
      <c r="F250" s="150">
        <f>SUM(F251,F253,F255)</f>
        <v>0</v>
      </c>
    </row>
    <row r="251" spans="1:6" ht="190.5" customHeight="1" outlineLevel="4">
      <c r="A251" s="151" t="s">
        <v>532</v>
      </c>
      <c r="B251" s="152" t="s">
        <v>533</v>
      </c>
      <c r="C251" s="152" t="s">
        <v>270</v>
      </c>
      <c r="D251" s="153">
        <f>SUM(D252)</f>
        <v>208.7</v>
      </c>
      <c r="E251" s="153">
        <f>SUM(E252)</f>
        <v>250</v>
      </c>
      <c r="F251" s="153">
        <f>SUM(F252)</f>
        <v>0</v>
      </c>
    </row>
    <row r="252" spans="1:6" ht="33" customHeight="1" outlineLevel="6">
      <c r="A252" s="151" t="s">
        <v>277</v>
      </c>
      <c r="B252" s="152" t="s">
        <v>533</v>
      </c>
      <c r="C252" s="152" t="s">
        <v>278</v>
      </c>
      <c r="D252" s="153">
        <v>208.7</v>
      </c>
      <c r="E252" s="153">
        <v>250</v>
      </c>
      <c r="F252" s="153"/>
    </row>
    <row r="253" spans="1:6" ht="138" customHeight="1" outlineLevel="5">
      <c r="A253" s="151" t="s">
        <v>534</v>
      </c>
      <c r="B253" s="152" t="s">
        <v>535</v>
      </c>
      <c r="C253" s="152" t="s">
        <v>270</v>
      </c>
      <c r="D253" s="153">
        <f>SUM(D254)</f>
        <v>70</v>
      </c>
      <c r="E253" s="153">
        <f>SUM(E254)</f>
        <v>80</v>
      </c>
      <c r="F253" s="153">
        <f>SUM(F254)</f>
        <v>0</v>
      </c>
    </row>
    <row r="254" spans="1:6" ht="33" customHeight="1" outlineLevel="6">
      <c r="A254" s="151" t="s">
        <v>277</v>
      </c>
      <c r="B254" s="152" t="s">
        <v>535</v>
      </c>
      <c r="C254" s="152" t="s">
        <v>278</v>
      </c>
      <c r="D254" s="153">
        <v>70</v>
      </c>
      <c r="E254" s="153">
        <v>80</v>
      </c>
      <c r="F254" s="153"/>
    </row>
    <row r="255" spans="1:6" ht="124.5" customHeight="1" outlineLevel="5">
      <c r="A255" s="151" t="s">
        <v>536</v>
      </c>
      <c r="B255" s="152" t="s">
        <v>537</v>
      </c>
      <c r="C255" s="152" t="s">
        <v>270</v>
      </c>
      <c r="D255" s="153">
        <f>SUM(D256)</f>
        <v>15</v>
      </c>
      <c r="E255" s="153">
        <f>SUM(E256)</f>
        <v>57</v>
      </c>
      <c r="F255" s="153">
        <f>SUM(F256)</f>
        <v>0</v>
      </c>
    </row>
    <row r="256" spans="1:6" ht="33.75" customHeight="1" outlineLevel="6">
      <c r="A256" s="151" t="s">
        <v>277</v>
      </c>
      <c r="B256" s="152" t="s">
        <v>537</v>
      </c>
      <c r="C256" s="152" t="s">
        <v>278</v>
      </c>
      <c r="D256" s="153">
        <v>15</v>
      </c>
      <c r="E256" s="153">
        <v>57</v>
      </c>
      <c r="F256" s="153"/>
    </row>
    <row r="257" spans="1:6" ht="135" customHeight="1" outlineLevel="1">
      <c r="A257" s="148" t="s">
        <v>538</v>
      </c>
      <c r="B257" s="149" t="s">
        <v>539</v>
      </c>
      <c r="C257" s="149" t="s">
        <v>270</v>
      </c>
      <c r="D257" s="150">
        <f>SUM(D258,D260)</f>
        <v>200</v>
      </c>
      <c r="E257" s="150">
        <f>SUM(E258,E260)</f>
        <v>222.7</v>
      </c>
      <c r="F257" s="150">
        <f>SUM(F258,F260)</f>
        <v>168.7</v>
      </c>
    </row>
    <row r="258" spans="1:6" ht="153" customHeight="1" outlineLevel="5">
      <c r="A258" s="151" t="s">
        <v>540</v>
      </c>
      <c r="B258" s="152" t="s">
        <v>541</v>
      </c>
      <c r="C258" s="152" t="s">
        <v>270</v>
      </c>
      <c r="D258" s="153">
        <f>SUM(D259)</f>
        <v>120</v>
      </c>
      <c r="E258" s="153">
        <f>SUM(E259)</f>
        <v>152.7</v>
      </c>
      <c r="F258" s="153">
        <f>SUM(F259)</f>
        <v>113.7</v>
      </c>
    </row>
    <row r="259" spans="1:6" ht="30" customHeight="1" outlineLevel="6">
      <c r="A259" s="151" t="s">
        <v>277</v>
      </c>
      <c r="B259" s="152" t="s">
        <v>541</v>
      </c>
      <c r="C259" s="152" t="s">
        <v>278</v>
      </c>
      <c r="D259" s="153">
        <v>120</v>
      </c>
      <c r="E259" s="153">
        <v>152.7</v>
      </c>
      <c r="F259" s="153">
        <v>113.7</v>
      </c>
    </row>
    <row r="260" spans="1:6" ht="173.25" customHeight="1" outlineLevel="6">
      <c r="A260" s="151" t="s">
        <v>542</v>
      </c>
      <c r="B260" s="152" t="s">
        <v>543</v>
      </c>
      <c r="C260" s="152" t="s">
        <v>270</v>
      </c>
      <c r="D260" s="153">
        <f>SUM(D261)</f>
        <v>80</v>
      </c>
      <c r="E260" s="153">
        <f>SUM(E261)</f>
        <v>70</v>
      </c>
      <c r="F260" s="153">
        <f>SUM(F261)</f>
        <v>55</v>
      </c>
    </row>
    <row r="261" spans="1:6" ht="30" customHeight="1" outlineLevel="6">
      <c r="A261" s="151" t="s">
        <v>277</v>
      </c>
      <c r="B261" s="152" t="s">
        <v>543</v>
      </c>
      <c r="C261" s="152" t="s">
        <v>278</v>
      </c>
      <c r="D261" s="156">
        <v>80</v>
      </c>
      <c r="E261" s="153">
        <v>70</v>
      </c>
      <c r="F261" s="153">
        <v>55</v>
      </c>
    </row>
    <row r="262" spans="1:6" ht="94.5" outlineLevel="1">
      <c r="A262" s="148" t="s">
        <v>544</v>
      </c>
      <c r="B262" s="149" t="s">
        <v>545</v>
      </c>
      <c r="C262" s="149" t="s">
        <v>270</v>
      </c>
      <c r="D262" s="150">
        <f>SUM(D263,D265)</f>
        <v>52</v>
      </c>
      <c r="E262" s="150">
        <f>SUM(E263,E265)</f>
        <v>68</v>
      </c>
      <c r="F262" s="150">
        <f>SUM(F263,F265)</f>
        <v>0</v>
      </c>
    </row>
    <row r="263" spans="1:6" ht="105" customHeight="1" outlineLevel="5">
      <c r="A263" s="151" t="s">
        <v>546</v>
      </c>
      <c r="B263" s="152" t="s">
        <v>547</v>
      </c>
      <c r="C263" s="152" t="s">
        <v>270</v>
      </c>
      <c r="D263" s="153">
        <f>SUM(D264)</f>
        <v>26</v>
      </c>
      <c r="E263" s="153">
        <f>SUM(E264)</f>
        <v>38</v>
      </c>
      <c r="F263" s="153">
        <f>SUM(F264)</f>
        <v>0</v>
      </c>
    </row>
    <row r="264" spans="1:6" ht="28.5" customHeight="1" outlineLevel="6">
      <c r="A264" s="151" t="s">
        <v>277</v>
      </c>
      <c r="B264" s="152" t="s">
        <v>547</v>
      </c>
      <c r="C264" s="152" t="s">
        <v>278</v>
      </c>
      <c r="D264" s="153">
        <v>26</v>
      </c>
      <c r="E264" s="153">
        <v>38</v>
      </c>
      <c r="F264" s="153"/>
    </row>
    <row r="265" spans="1:6" ht="108.75" customHeight="1" outlineLevel="5">
      <c r="A265" s="151" t="s">
        <v>548</v>
      </c>
      <c r="B265" s="152" t="s">
        <v>549</v>
      </c>
      <c r="C265" s="152" t="s">
        <v>270</v>
      </c>
      <c r="D265" s="153">
        <f>SUM(D266)</f>
        <v>26</v>
      </c>
      <c r="E265" s="153">
        <f>SUM(E266)</f>
        <v>30</v>
      </c>
      <c r="F265" s="153">
        <f>SUM(F266)</f>
        <v>0</v>
      </c>
    </row>
    <row r="266" spans="1:6" ht="32.25" customHeight="1" outlineLevel="6">
      <c r="A266" s="151" t="s">
        <v>277</v>
      </c>
      <c r="B266" s="152" t="s">
        <v>549</v>
      </c>
      <c r="C266" s="152" t="s">
        <v>278</v>
      </c>
      <c r="D266" s="153">
        <v>26</v>
      </c>
      <c r="E266" s="153">
        <v>30</v>
      </c>
      <c r="F266" s="153"/>
    </row>
    <row r="267" spans="1:6" ht="126" outlineLevel="1">
      <c r="A267" s="148" t="s">
        <v>550</v>
      </c>
      <c r="B267" s="149" t="s">
        <v>551</v>
      </c>
      <c r="C267" s="149" t="s">
        <v>270</v>
      </c>
      <c r="D267" s="150">
        <f>SUM(D268,D270,D274,D276)</f>
        <v>16398.36</v>
      </c>
      <c r="E267" s="150">
        <f>SUM(E268,E270,E274,E276)</f>
        <v>17377.8</v>
      </c>
      <c r="F267" s="150">
        <f>SUM(F268,F270,F274,F276)</f>
        <v>15953.8</v>
      </c>
    </row>
    <row r="268" spans="1:6" ht="154.5" customHeight="1" outlineLevel="5">
      <c r="A268" s="151" t="s">
        <v>552</v>
      </c>
      <c r="B268" s="152" t="s">
        <v>553</v>
      </c>
      <c r="C268" s="152" t="s">
        <v>270</v>
      </c>
      <c r="D268" s="153">
        <f>SUM(D269)</f>
        <v>1009</v>
      </c>
      <c r="E268" s="153">
        <f>SUM(E269)</f>
        <v>1009</v>
      </c>
      <c r="F268" s="153">
        <f>SUM(F269)</f>
        <v>1009</v>
      </c>
    </row>
    <row r="269" spans="1:6" ht="94.5" outlineLevel="6">
      <c r="A269" s="151" t="s">
        <v>291</v>
      </c>
      <c r="B269" s="152" t="s">
        <v>553</v>
      </c>
      <c r="C269" s="152" t="s">
        <v>276</v>
      </c>
      <c r="D269" s="153">
        <v>1009</v>
      </c>
      <c r="E269" s="153">
        <v>1009</v>
      </c>
      <c r="F269" s="153">
        <v>1009</v>
      </c>
    </row>
    <row r="270" spans="1:6" ht="158.25" customHeight="1" outlineLevel="5">
      <c r="A270" s="151" t="s">
        <v>554</v>
      </c>
      <c r="B270" s="152" t="s">
        <v>555</v>
      </c>
      <c r="C270" s="152" t="s">
        <v>270</v>
      </c>
      <c r="D270" s="153">
        <f>SUM(D271:D273)</f>
        <v>15018.060000000001</v>
      </c>
      <c r="E270" s="153">
        <f>SUM(E271:E273)</f>
        <v>16168.8</v>
      </c>
      <c r="F270" s="153">
        <f>SUM(F271:F273)</f>
        <v>14944.8</v>
      </c>
    </row>
    <row r="271" spans="1:6" ht="94.5" outlineLevel="6">
      <c r="A271" s="151" t="s">
        <v>291</v>
      </c>
      <c r="B271" s="152" t="s">
        <v>555</v>
      </c>
      <c r="C271" s="152" t="s">
        <v>276</v>
      </c>
      <c r="D271" s="153">
        <v>12629</v>
      </c>
      <c r="E271" s="153">
        <v>12632</v>
      </c>
      <c r="F271" s="153">
        <v>12627</v>
      </c>
    </row>
    <row r="272" spans="1:6" ht="30.75" customHeight="1" outlineLevel="6">
      <c r="A272" s="151" t="s">
        <v>277</v>
      </c>
      <c r="B272" s="152" t="s">
        <v>555</v>
      </c>
      <c r="C272" s="152" t="s">
        <v>278</v>
      </c>
      <c r="D272" s="153">
        <v>2351.36</v>
      </c>
      <c r="E272" s="153">
        <v>3474.8</v>
      </c>
      <c r="F272" s="153">
        <v>2255.8</v>
      </c>
    </row>
    <row r="273" spans="1:6" ht="15.75" outlineLevel="6">
      <c r="A273" s="151" t="s">
        <v>279</v>
      </c>
      <c r="B273" s="152" t="s">
        <v>555</v>
      </c>
      <c r="C273" s="152" t="s">
        <v>280</v>
      </c>
      <c r="D273" s="153">
        <v>37.7</v>
      </c>
      <c r="E273" s="153">
        <v>62</v>
      </c>
      <c r="F273" s="153">
        <v>62</v>
      </c>
    </row>
    <row r="274" spans="1:6" ht="171" customHeight="1" outlineLevel="5">
      <c r="A274" s="151" t="s">
        <v>556</v>
      </c>
      <c r="B274" s="152" t="s">
        <v>557</v>
      </c>
      <c r="C274" s="152" t="s">
        <v>270</v>
      </c>
      <c r="D274" s="153">
        <f>SUM(D275)</f>
        <v>15</v>
      </c>
      <c r="E274" s="153">
        <f>SUM(E275)</f>
        <v>200</v>
      </c>
      <c r="F274" s="153">
        <f>SUM(F275)</f>
        <v>0</v>
      </c>
    </row>
    <row r="275" spans="1:6" ht="30" customHeight="1" outlineLevel="6">
      <c r="A275" s="151" t="s">
        <v>277</v>
      </c>
      <c r="B275" s="152" t="s">
        <v>557</v>
      </c>
      <c r="C275" s="152" t="s">
        <v>278</v>
      </c>
      <c r="D275" s="153">
        <v>15</v>
      </c>
      <c r="E275" s="153">
        <v>200</v>
      </c>
      <c r="F275" s="153"/>
    </row>
    <row r="276" spans="1:6" ht="30" customHeight="1" outlineLevel="6">
      <c r="A276" s="151" t="s">
        <v>281</v>
      </c>
      <c r="B276" s="152" t="s">
        <v>558</v>
      </c>
      <c r="C276" s="152" t="s">
        <v>270</v>
      </c>
      <c r="D276" s="153">
        <f>SUM(D277,D279,D281,D283)</f>
        <v>356.3</v>
      </c>
      <c r="E276" s="153">
        <f>SUM(E277,E279,E281,E283)</f>
        <v>0</v>
      </c>
      <c r="F276" s="153">
        <f>SUM(F277,F279,F281,F283)</f>
        <v>0</v>
      </c>
    </row>
    <row r="277" spans="1:6" ht="185.25" customHeight="1" outlineLevel="6">
      <c r="A277" s="151" t="s">
        <v>559</v>
      </c>
      <c r="B277" s="152" t="s">
        <v>560</v>
      </c>
      <c r="C277" s="152" t="s">
        <v>270</v>
      </c>
      <c r="D277" s="153">
        <f>SUM(D278)</f>
        <v>6</v>
      </c>
      <c r="E277" s="153">
        <f>SUM(E278)</f>
        <v>0</v>
      </c>
      <c r="F277" s="153">
        <f>SUM(F278)</f>
        <v>0</v>
      </c>
    </row>
    <row r="278" spans="1:6" ht="30" customHeight="1" outlineLevel="6">
      <c r="A278" s="151" t="s">
        <v>277</v>
      </c>
      <c r="B278" s="152" t="s">
        <v>560</v>
      </c>
      <c r="C278" s="152" t="s">
        <v>278</v>
      </c>
      <c r="D278" s="153">
        <v>6</v>
      </c>
      <c r="E278" s="153"/>
      <c r="F278" s="153"/>
    </row>
    <row r="279" spans="1:6" ht="186" customHeight="1" outlineLevel="6">
      <c r="A279" s="151" t="s">
        <v>561</v>
      </c>
      <c r="B279" s="152" t="s">
        <v>562</v>
      </c>
      <c r="C279" s="152" t="s">
        <v>270</v>
      </c>
      <c r="D279" s="153">
        <f>SUM(D280)</f>
        <v>6</v>
      </c>
      <c r="E279" s="153">
        <f>SUM(E280)</f>
        <v>0</v>
      </c>
      <c r="F279" s="153">
        <f>SUM(F280)</f>
        <v>0</v>
      </c>
    </row>
    <row r="280" spans="1:6" ht="30" customHeight="1" outlineLevel="6">
      <c r="A280" s="151" t="s">
        <v>277</v>
      </c>
      <c r="B280" s="152" t="s">
        <v>562</v>
      </c>
      <c r="C280" s="152" t="s">
        <v>278</v>
      </c>
      <c r="D280" s="153">
        <v>6</v>
      </c>
      <c r="E280" s="153"/>
      <c r="F280" s="153"/>
    </row>
    <row r="281" spans="1:6" ht="171" customHeight="1" outlineLevel="6">
      <c r="A281" s="151" t="s">
        <v>563</v>
      </c>
      <c r="B281" s="152" t="s">
        <v>564</v>
      </c>
      <c r="C281" s="152" t="s">
        <v>270</v>
      </c>
      <c r="D281" s="153">
        <f>SUM(D282)</f>
        <v>73.3</v>
      </c>
      <c r="E281" s="153">
        <f>SUM(E282)</f>
        <v>0</v>
      </c>
      <c r="F281" s="153">
        <f>SUM(F282)</f>
        <v>0</v>
      </c>
    </row>
    <row r="282" spans="1:6" ht="30" customHeight="1" outlineLevel="6">
      <c r="A282" s="151" t="s">
        <v>277</v>
      </c>
      <c r="B282" s="152" t="s">
        <v>564</v>
      </c>
      <c r="C282" s="152" t="s">
        <v>278</v>
      </c>
      <c r="D282" s="153">
        <v>73.3</v>
      </c>
      <c r="E282" s="153"/>
      <c r="F282" s="153"/>
    </row>
    <row r="283" spans="1:6" ht="218.25" customHeight="1" outlineLevel="6">
      <c r="A283" s="151" t="s">
        <v>565</v>
      </c>
      <c r="B283" s="152" t="s">
        <v>566</v>
      </c>
      <c r="C283" s="152" t="s">
        <v>270</v>
      </c>
      <c r="D283" s="153">
        <f>SUM(D284)</f>
        <v>271</v>
      </c>
      <c r="E283" s="153">
        <f>SUM(E284)</f>
        <v>0</v>
      </c>
      <c r="F283" s="153">
        <f>SUM(F284)</f>
        <v>0</v>
      </c>
    </row>
    <row r="284" spans="1:6" ht="30" customHeight="1" outlineLevel="6">
      <c r="A284" s="151" t="s">
        <v>277</v>
      </c>
      <c r="B284" s="152" t="s">
        <v>566</v>
      </c>
      <c r="C284" s="152" t="s">
        <v>278</v>
      </c>
      <c r="D284" s="153">
        <v>271</v>
      </c>
      <c r="E284" s="153"/>
      <c r="F284" s="153"/>
    </row>
    <row r="285" spans="1:6" ht="68.25" customHeight="1" outlineLevel="6">
      <c r="A285" s="160" t="s">
        <v>567</v>
      </c>
      <c r="B285" s="149" t="s">
        <v>568</v>
      </c>
      <c r="C285" s="149" t="s">
        <v>270</v>
      </c>
      <c r="D285" s="150">
        <f>SUM(D286,D291)</f>
        <v>140</v>
      </c>
      <c r="E285" s="150">
        <f>SUM(E286,E291)</f>
        <v>200</v>
      </c>
      <c r="F285" s="150">
        <f>SUM(F286,F291)</f>
        <v>63.5</v>
      </c>
    </row>
    <row r="286" spans="1:6" ht="126.75" customHeight="1" outlineLevel="6">
      <c r="A286" s="160" t="s">
        <v>569</v>
      </c>
      <c r="B286" s="149" t="s">
        <v>570</v>
      </c>
      <c r="C286" s="149" t="s">
        <v>270</v>
      </c>
      <c r="D286" s="150">
        <f>SUM(D287,D289)</f>
        <v>40</v>
      </c>
      <c r="E286" s="150">
        <f>SUM(E287,E289)</f>
        <v>50</v>
      </c>
      <c r="F286" s="150">
        <f>SUM(F287,F289)</f>
        <v>50</v>
      </c>
    </row>
    <row r="287" spans="1:6" ht="159.75" customHeight="1" outlineLevel="6">
      <c r="A287" s="154" t="s">
        <v>571</v>
      </c>
      <c r="B287" s="152" t="s">
        <v>572</v>
      </c>
      <c r="C287" s="152" t="s">
        <v>270</v>
      </c>
      <c r="D287" s="153">
        <f>SUM(D288)</f>
        <v>30</v>
      </c>
      <c r="E287" s="153">
        <f>SUM(E288)</f>
        <v>35</v>
      </c>
      <c r="F287" s="153">
        <f>SUM(F288)</f>
        <v>35</v>
      </c>
    </row>
    <row r="288" spans="1:6" ht="33.75" customHeight="1" outlineLevel="6">
      <c r="A288" s="151" t="s">
        <v>277</v>
      </c>
      <c r="B288" s="152" t="s">
        <v>572</v>
      </c>
      <c r="C288" s="152" t="s">
        <v>278</v>
      </c>
      <c r="D288" s="153">
        <v>30</v>
      </c>
      <c r="E288" s="153">
        <v>35</v>
      </c>
      <c r="F288" s="153">
        <v>35</v>
      </c>
    </row>
    <row r="289" spans="1:6" ht="190.5" customHeight="1" outlineLevel="6">
      <c r="A289" s="154" t="s">
        <v>573</v>
      </c>
      <c r="B289" s="152" t="s">
        <v>574</v>
      </c>
      <c r="C289" s="152" t="s">
        <v>270</v>
      </c>
      <c r="D289" s="153">
        <f>SUM(D290)</f>
        <v>10</v>
      </c>
      <c r="E289" s="153">
        <f>SUM(E290)</f>
        <v>15</v>
      </c>
      <c r="F289" s="153">
        <f>SUM(F290)</f>
        <v>15</v>
      </c>
    </row>
    <row r="290" spans="1:6" ht="29.25" customHeight="1" outlineLevel="6">
      <c r="A290" s="151" t="s">
        <v>277</v>
      </c>
      <c r="B290" s="152" t="s">
        <v>574</v>
      </c>
      <c r="C290" s="152" t="s">
        <v>278</v>
      </c>
      <c r="D290" s="153">
        <v>10</v>
      </c>
      <c r="E290" s="153">
        <v>15</v>
      </c>
      <c r="F290" s="153">
        <v>15</v>
      </c>
    </row>
    <row r="291" spans="1:6" ht="111.75" customHeight="1" outlineLevel="6">
      <c r="A291" s="159" t="s">
        <v>575</v>
      </c>
      <c r="B291" s="149" t="s">
        <v>576</v>
      </c>
      <c r="C291" s="149" t="s">
        <v>270</v>
      </c>
      <c r="D291" s="150">
        <f>SUM(D292,D294)</f>
        <v>100</v>
      </c>
      <c r="E291" s="150">
        <f>SUM(E292,E294)</f>
        <v>150</v>
      </c>
      <c r="F291" s="150">
        <f>SUM(F292,F294)</f>
        <v>13.5</v>
      </c>
    </row>
    <row r="292" spans="1:6" ht="156" customHeight="1" outlineLevel="6">
      <c r="A292" s="154" t="s">
        <v>577</v>
      </c>
      <c r="B292" s="152" t="s">
        <v>578</v>
      </c>
      <c r="C292" s="152" t="s">
        <v>270</v>
      </c>
      <c r="D292" s="153">
        <f>SUM(D293)</f>
        <v>60</v>
      </c>
      <c r="E292" s="153">
        <f>SUM(E293)</f>
        <v>80</v>
      </c>
      <c r="F292" s="153">
        <f>SUM(F293)</f>
        <v>13.5</v>
      </c>
    </row>
    <row r="293" spans="1:6" ht="33" customHeight="1" outlineLevel="6">
      <c r="A293" s="151" t="s">
        <v>277</v>
      </c>
      <c r="B293" s="152" t="s">
        <v>578</v>
      </c>
      <c r="C293" s="152" t="s">
        <v>278</v>
      </c>
      <c r="D293" s="153">
        <v>60</v>
      </c>
      <c r="E293" s="153">
        <v>80</v>
      </c>
      <c r="F293" s="153">
        <v>13.5</v>
      </c>
    </row>
    <row r="294" spans="1:6" ht="157.5" customHeight="1" outlineLevel="6">
      <c r="A294" s="154" t="s">
        <v>579</v>
      </c>
      <c r="B294" s="152" t="s">
        <v>580</v>
      </c>
      <c r="C294" s="152" t="s">
        <v>270</v>
      </c>
      <c r="D294" s="153">
        <f>SUM(D295:D296)</f>
        <v>40</v>
      </c>
      <c r="E294" s="153">
        <f>SUM(E295:E296)</f>
        <v>70</v>
      </c>
      <c r="F294" s="153">
        <f>SUM(F295:F296)</f>
        <v>0</v>
      </c>
    </row>
    <row r="295" spans="1:6" ht="33" customHeight="1" outlineLevel="6">
      <c r="A295" s="151" t="s">
        <v>277</v>
      </c>
      <c r="B295" s="152" t="s">
        <v>580</v>
      </c>
      <c r="C295" s="152" t="s">
        <v>278</v>
      </c>
      <c r="D295" s="153">
        <v>38</v>
      </c>
      <c r="E295" s="153">
        <v>70</v>
      </c>
      <c r="F295" s="153"/>
    </row>
    <row r="296" spans="1:6" ht="22.5" customHeight="1" outlineLevel="6">
      <c r="A296" s="151" t="s">
        <v>279</v>
      </c>
      <c r="B296" s="152" t="s">
        <v>580</v>
      </c>
      <c r="C296" s="152" t="s">
        <v>280</v>
      </c>
      <c r="D296" s="153">
        <v>2</v>
      </c>
      <c r="E296" s="153"/>
      <c r="F296" s="153"/>
    </row>
    <row r="297" spans="1:6" ht="66.75" customHeight="1" outlineLevel="6">
      <c r="A297" s="160" t="s">
        <v>581</v>
      </c>
      <c r="B297" s="149" t="s">
        <v>582</v>
      </c>
      <c r="C297" s="149" t="s">
        <v>270</v>
      </c>
      <c r="D297" s="155">
        <f>SUM(D298)</f>
        <v>214.61775</v>
      </c>
      <c r="E297" s="150">
        <f>SUM(E298)</f>
        <v>0</v>
      </c>
      <c r="F297" s="150">
        <f>SUM(F298)</f>
        <v>0</v>
      </c>
    </row>
    <row r="298" spans="1:6" ht="91.5" customHeight="1" outlineLevel="6">
      <c r="A298" s="148" t="s">
        <v>583</v>
      </c>
      <c r="B298" s="149" t="s">
        <v>584</v>
      </c>
      <c r="C298" s="149" t="s">
        <v>270</v>
      </c>
      <c r="D298" s="155">
        <f>SUM(D299,D301)</f>
        <v>214.61775</v>
      </c>
      <c r="E298" s="150">
        <f>SUM(E299,E301)</f>
        <v>0</v>
      </c>
      <c r="F298" s="150">
        <f>SUM(F299,F301)</f>
        <v>0</v>
      </c>
    </row>
    <row r="299" spans="1:6" ht="185.25" customHeight="1" outlineLevel="6">
      <c r="A299" s="151" t="s">
        <v>585</v>
      </c>
      <c r="B299" s="152" t="s">
        <v>586</v>
      </c>
      <c r="C299" s="152" t="s">
        <v>270</v>
      </c>
      <c r="D299" s="153">
        <f>SUM(D300)</f>
        <v>5.34</v>
      </c>
      <c r="E299" s="153">
        <f>SUM(E300)</f>
        <v>0</v>
      </c>
      <c r="F299" s="153">
        <f>SUM(F300)</f>
        <v>0</v>
      </c>
    </row>
    <row r="300" spans="1:6" ht="28.5" customHeight="1" outlineLevel="6">
      <c r="A300" s="151" t="s">
        <v>277</v>
      </c>
      <c r="B300" s="152" t="s">
        <v>586</v>
      </c>
      <c r="C300" s="152" t="s">
        <v>278</v>
      </c>
      <c r="D300" s="153">
        <v>5.34</v>
      </c>
      <c r="E300" s="161"/>
      <c r="F300" s="161"/>
    </row>
    <row r="301" spans="1:6" ht="28.5" customHeight="1" outlineLevel="6">
      <c r="A301" s="151" t="s">
        <v>281</v>
      </c>
      <c r="B301" s="152" t="s">
        <v>587</v>
      </c>
      <c r="C301" s="152" t="s">
        <v>270</v>
      </c>
      <c r="D301" s="156">
        <f aca="true" t="shared" si="10" ref="D301:F302">SUM(D302)</f>
        <v>209.27775</v>
      </c>
      <c r="E301" s="153">
        <f t="shared" si="10"/>
        <v>0</v>
      </c>
      <c r="F301" s="153">
        <f t="shared" si="10"/>
        <v>0</v>
      </c>
    </row>
    <row r="302" spans="1:6" ht="183" customHeight="1" outlineLevel="6">
      <c r="A302" s="151" t="s">
        <v>588</v>
      </c>
      <c r="B302" s="152" t="s">
        <v>589</v>
      </c>
      <c r="C302" s="152" t="s">
        <v>270</v>
      </c>
      <c r="D302" s="156">
        <f t="shared" si="10"/>
        <v>209.27775</v>
      </c>
      <c r="E302" s="153">
        <f t="shared" si="10"/>
        <v>0</v>
      </c>
      <c r="F302" s="153">
        <f t="shared" si="10"/>
        <v>0</v>
      </c>
    </row>
    <row r="303" spans="1:6" ht="26.25" customHeight="1" outlineLevel="6">
      <c r="A303" s="151" t="s">
        <v>277</v>
      </c>
      <c r="B303" s="152" t="s">
        <v>589</v>
      </c>
      <c r="C303" s="152" t="s">
        <v>278</v>
      </c>
      <c r="D303" s="156">
        <v>209.27775</v>
      </c>
      <c r="E303" s="153"/>
      <c r="F303" s="153"/>
    </row>
    <row r="304" spans="1:6" ht="63">
      <c r="A304" s="148" t="s">
        <v>590</v>
      </c>
      <c r="B304" s="149" t="s">
        <v>591</v>
      </c>
      <c r="C304" s="149" t="s">
        <v>270</v>
      </c>
      <c r="D304" s="150">
        <f>SUM(D305)</f>
        <v>370.117</v>
      </c>
      <c r="E304" s="150">
        <f>SUM(E305)</f>
        <v>180.217</v>
      </c>
      <c r="F304" s="150">
        <f>SUM(F305)</f>
        <v>157.517</v>
      </c>
    </row>
    <row r="305" spans="1:6" ht="15.75" outlineLevel="1">
      <c r="A305" s="148" t="s">
        <v>592</v>
      </c>
      <c r="B305" s="149" t="s">
        <v>593</v>
      </c>
      <c r="C305" s="149" t="s">
        <v>270</v>
      </c>
      <c r="D305" s="150">
        <f>SUM(D306,D308,D310,D312)</f>
        <v>370.117</v>
      </c>
      <c r="E305" s="150">
        <f>SUM(E306,E308,E310,E312)</f>
        <v>180.217</v>
      </c>
      <c r="F305" s="150">
        <f>SUM(F306,F308,F310,F312)</f>
        <v>157.517</v>
      </c>
    </row>
    <row r="306" spans="1:6" ht="110.25" outlineLevel="1">
      <c r="A306" s="151" t="s">
        <v>594</v>
      </c>
      <c r="B306" s="152" t="s">
        <v>595</v>
      </c>
      <c r="C306" s="152" t="s">
        <v>270</v>
      </c>
      <c r="D306" s="153">
        <f>SUM(D307)</f>
        <v>100</v>
      </c>
      <c r="E306" s="153">
        <f>SUM(E307)</f>
        <v>0</v>
      </c>
      <c r="F306" s="153">
        <f>SUM(F307)</f>
        <v>0</v>
      </c>
    </row>
    <row r="307" spans="1:6" ht="63" outlineLevel="1">
      <c r="A307" s="151" t="s">
        <v>296</v>
      </c>
      <c r="B307" s="152" t="s">
        <v>595</v>
      </c>
      <c r="C307" s="152" t="s">
        <v>297</v>
      </c>
      <c r="D307" s="153">
        <v>100</v>
      </c>
      <c r="E307" s="153"/>
      <c r="F307" s="153"/>
    </row>
    <row r="308" spans="1:6" ht="173.25" outlineLevel="1">
      <c r="A308" s="151" t="s">
        <v>596</v>
      </c>
      <c r="B308" s="152" t="s">
        <v>597</v>
      </c>
      <c r="C308" s="152" t="s">
        <v>270</v>
      </c>
      <c r="D308" s="153">
        <f>SUM(D309)</f>
        <v>99.9</v>
      </c>
      <c r="E308" s="153">
        <f>SUM(E309)</f>
        <v>0</v>
      </c>
      <c r="F308" s="153">
        <f>SUM(F309)</f>
        <v>0</v>
      </c>
    </row>
    <row r="309" spans="1:6" ht="28.5" customHeight="1" outlineLevel="1">
      <c r="A309" s="151" t="s">
        <v>277</v>
      </c>
      <c r="B309" s="152" t="s">
        <v>597</v>
      </c>
      <c r="C309" s="152" t="s">
        <v>278</v>
      </c>
      <c r="D309" s="153">
        <v>99.9</v>
      </c>
      <c r="E309" s="153"/>
      <c r="F309" s="153"/>
    </row>
    <row r="310" spans="1:6" ht="126" outlineLevel="5">
      <c r="A310" s="151" t="s">
        <v>598</v>
      </c>
      <c r="B310" s="152" t="s">
        <v>599</v>
      </c>
      <c r="C310" s="152" t="s">
        <v>270</v>
      </c>
      <c r="D310" s="153">
        <f>SUM(D311)</f>
        <v>163.3</v>
      </c>
      <c r="E310" s="153">
        <f>SUM(E311)</f>
        <v>173.3</v>
      </c>
      <c r="F310" s="153">
        <f>SUM(F311)</f>
        <v>150.6</v>
      </c>
    </row>
    <row r="311" spans="1:6" ht="63" outlineLevel="6">
      <c r="A311" s="151" t="s">
        <v>296</v>
      </c>
      <c r="B311" s="152" t="s">
        <v>599</v>
      </c>
      <c r="C311" s="152" t="s">
        <v>297</v>
      </c>
      <c r="D311" s="153">
        <v>163.3</v>
      </c>
      <c r="E311" s="153">
        <v>173.3</v>
      </c>
      <c r="F311" s="153">
        <v>150.6</v>
      </c>
    </row>
    <row r="312" spans="1:6" ht="31.5" outlineLevel="6">
      <c r="A312" s="151" t="s">
        <v>281</v>
      </c>
      <c r="B312" s="152" t="s">
        <v>600</v>
      </c>
      <c r="C312" s="152" t="s">
        <v>270</v>
      </c>
      <c r="D312" s="153">
        <f aca="true" t="shared" si="11" ref="D312:F313">SUM(D313)</f>
        <v>6.917</v>
      </c>
      <c r="E312" s="153">
        <f t="shared" si="11"/>
        <v>6.917</v>
      </c>
      <c r="F312" s="153">
        <f t="shared" si="11"/>
        <v>6.917</v>
      </c>
    </row>
    <row r="313" spans="1:6" ht="123.75" customHeight="1" outlineLevel="5">
      <c r="A313" s="154" t="s">
        <v>601</v>
      </c>
      <c r="B313" s="152" t="s">
        <v>602</v>
      </c>
      <c r="C313" s="152" t="s">
        <v>270</v>
      </c>
      <c r="D313" s="153">
        <f t="shared" si="11"/>
        <v>6.917</v>
      </c>
      <c r="E313" s="153">
        <f t="shared" si="11"/>
        <v>6.917</v>
      </c>
      <c r="F313" s="153">
        <f t="shared" si="11"/>
        <v>6.917</v>
      </c>
    </row>
    <row r="314" spans="1:6" ht="32.25" customHeight="1" outlineLevel="6">
      <c r="A314" s="151" t="s">
        <v>277</v>
      </c>
      <c r="B314" s="152" t="s">
        <v>602</v>
      </c>
      <c r="C314" s="152" t="s">
        <v>278</v>
      </c>
      <c r="D314" s="153">
        <v>6.917</v>
      </c>
      <c r="E314" s="153">
        <v>6.917</v>
      </c>
      <c r="F314" s="153">
        <v>6.917</v>
      </c>
    </row>
    <row r="315" spans="1:6" ht="81" customHeight="1">
      <c r="A315" s="148" t="s">
        <v>603</v>
      </c>
      <c r="B315" s="149" t="s">
        <v>604</v>
      </c>
      <c r="C315" s="149" t="s">
        <v>270</v>
      </c>
      <c r="D315" s="162">
        <f>SUM(D316)</f>
        <v>0</v>
      </c>
      <c r="E315" s="162">
        <f>SUM(E316)</f>
        <v>5</v>
      </c>
      <c r="F315" s="162">
        <f>SUM(F316)</f>
        <v>0</v>
      </c>
    </row>
    <row r="316" spans="1:6" ht="18.75" customHeight="1">
      <c r="A316" s="148" t="s">
        <v>592</v>
      </c>
      <c r="B316" s="149" t="s">
        <v>605</v>
      </c>
      <c r="C316" s="149" t="s">
        <v>270</v>
      </c>
      <c r="D316" s="162">
        <f aca="true" t="shared" si="12" ref="D316:F317">SUM(D317)</f>
        <v>0</v>
      </c>
      <c r="E316" s="162">
        <f t="shared" si="12"/>
        <v>5</v>
      </c>
      <c r="F316" s="162">
        <f t="shared" si="12"/>
        <v>0</v>
      </c>
    </row>
    <row r="317" spans="1:6" ht="157.5" customHeight="1" outlineLevel="4">
      <c r="A317" s="151" t="s">
        <v>606</v>
      </c>
      <c r="B317" s="152" t="s">
        <v>607</v>
      </c>
      <c r="C317" s="152" t="s">
        <v>270</v>
      </c>
      <c r="D317" s="157">
        <f t="shared" si="12"/>
        <v>0</v>
      </c>
      <c r="E317" s="157">
        <f t="shared" si="12"/>
        <v>5</v>
      </c>
      <c r="F317" s="157">
        <f t="shared" si="12"/>
        <v>0</v>
      </c>
    </row>
    <row r="318" spans="1:6" ht="15.75" outlineLevel="6">
      <c r="A318" s="151" t="s">
        <v>608</v>
      </c>
      <c r="B318" s="152" t="s">
        <v>607</v>
      </c>
      <c r="C318" s="152" t="s">
        <v>609</v>
      </c>
      <c r="D318" s="157"/>
      <c r="E318" s="157">
        <v>5</v>
      </c>
      <c r="F318" s="157"/>
    </row>
    <row r="319" spans="1:6" ht="31.5" outlineLevel="6">
      <c r="A319" s="159" t="s">
        <v>610</v>
      </c>
      <c r="B319" s="149" t="s">
        <v>611</v>
      </c>
      <c r="C319" s="149" t="s">
        <v>270</v>
      </c>
      <c r="D319" s="150">
        <f>SUM(D320)</f>
        <v>800</v>
      </c>
      <c r="E319" s="150">
        <f>SUM(E320)</f>
        <v>0</v>
      </c>
      <c r="F319" s="150">
        <f>SUM(F320)</f>
        <v>0</v>
      </c>
    </row>
    <row r="320" spans="1:6" ht="15.75" outlineLevel="6">
      <c r="A320" s="159" t="s">
        <v>592</v>
      </c>
      <c r="B320" s="149" t="s">
        <v>612</v>
      </c>
      <c r="C320" s="149" t="s">
        <v>270</v>
      </c>
      <c r="D320" s="150">
        <f>SUM(D322)</f>
        <v>800</v>
      </c>
      <c r="E320" s="150">
        <f>SUM(E322)</f>
        <v>0</v>
      </c>
      <c r="F320" s="150">
        <f>SUM(F322)</f>
        <v>0</v>
      </c>
    </row>
    <row r="321" spans="1:6" ht="30" customHeight="1" outlineLevel="6">
      <c r="A321" s="151" t="s">
        <v>281</v>
      </c>
      <c r="B321" s="152" t="s">
        <v>613</v>
      </c>
      <c r="C321" s="152" t="s">
        <v>270</v>
      </c>
      <c r="D321" s="153">
        <f>SUM(D322)</f>
        <v>800</v>
      </c>
      <c r="E321" s="153">
        <f>SUM(E322)</f>
        <v>0</v>
      </c>
      <c r="F321" s="153">
        <f>SUM(F322)</f>
        <v>0</v>
      </c>
    </row>
    <row r="322" spans="1:6" ht="96" customHeight="1" outlineLevel="6">
      <c r="A322" s="154" t="s">
        <v>614</v>
      </c>
      <c r="B322" s="152" t="s">
        <v>615</v>
      </c>
      <c r="C322" s="152" t="s">
        <v>270</v>
      </c>
      <c r="D322" s="153">
        <f>SUM(D323:D323)</f>
        <v>800</v>
      </c>
      <c r="E322" s="153">
        <f>SUM(E323:E323)</f>
        <v>0</v>
      </c>
      <c r="F322" s="153">
        <f>SUM(F323:F323)</f>
        <v>0</v>
      </c>
    </row>
    <row r="323" spans="1:6" ht="33.75" customHeight="1" outlineLevel="6">
      <c r="A323" s="154" t="s">
        <v>277</v>
      </c>
      <c r="B323" s="152" t="s">
        <v>615</v>
      </c>
      <c r="C323" s="152" t="s">
        <v>278</v>
      </c>
      <c r="D323" s="153">
        <v>800</v>
      </c>
      <c r="E323" s="153"/>
      <c r="F323" s="153"/>
    </row>
    <row r="324" spans="1:6" ht="22.5" customHeight="1">
      <c r="A324" s="203" t="s">
        <v>616</v>
      </c>
      <c r="B324" s="203"/>
      <c r="C324" s="203"/>
      <c r="D324" s="163">
        <f>SUM(D15,D117,D147,D151,D160,D168,D198,D214,D223,D229,D238,D285,D297,D304,D315,D319)</f>
        <v>160574.45619999996</v>
      </c>
      <c r="E324" s="164">
        <f>SUM(E15,E117,E147,E151,E160,E168,E198,E214,E223,E229,E238,E285,E297,E304,E315,E319)</f>
        <v>165593.885</v>
      </c>
      <c r="F324" s="164">
        <f>SUM(F15,F117,F147,F151,F160,F168,F198,F214,F223,F229,F238,F285,F297,F304,F315,F319)</f>
        <v>131546.588</v>
      </c>
    </row>
    <row r="325" spans="1:6" ht="15">
      <c r="A325" s="165"/>
      <c r="B325" s="165"/>
      <c r="C325" s="165"/>
      <c r="D325" s="165"/>
      <c r="E325" s="165"/>
      <c r="F325" s="165"/>
    </row>
  </sheetData>
  <sheetProtection/>
  <mergeCells count="6">
    <mergeCell ref="A10:F10"/>
    <mergeCell ref="A12:A13"/>
    <mergeCell ref="B12:B13"/>
    <mergeCell ref="C12:C13"/>
    <mergeCell ref="D12:F12"/>
    <mergeCell ref="A324:C324"/>
  </mergeCells>
  <printOptions/>
  <pageMargins left="0.7874015748031497" right="0" top="0.3937007874015748" bottom="0.1968503937007874" header="0" footer="0"/>
  <pageSetup fitToHeight="0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9"/>
  <sheetViews>
    <sheetView showGridLines="0" tabSelected="1" zoomScalePageLayoutView="0" workbookViewId="0" topLeftCell="A1">
      <selection activeCell="M3" sqref="M3"/>
    </sheetView>
  </sheetViews>
  <sheetFormatPr defaultColWidth="9.140625" defaultRowHeight="15" outlineLevelRow="4"/>
  <cols>
    <col min="1" max="1" width="40.7109375" style="0" customWidth="1"/>
    <col min="2" max="2" width="7.7109375" style="0" customWidth="1"/>
    <col min="3" max="3" width="8.57421875" style="0" customWidth="1"/>
    <col min="4" max="4" width="9.7109375" style="0" customWidth="1"/>
    <col min="5" max="5" width="7.7109375" style="0" customWidth="1"/>
    <col min="6" max="6" width="11.7109375" style="0" customWidth="1"/>
    <col min="7" max="11" width="0" style="0" hidden="1" customWidth="1"/>
    <col min="12" max="13" width="11.28125" style="0" customWidth="1"/>
  </cols>
  <sheetData>
    <row r="1" ht="15.75">
      <c r="M1" s="144" t="s">
        <v>245</v>
      </c>
    </row>
    <row r="2" ht="15.75">
      <c r="M2" s="144" t="s">
        <v>17</v>
      </c>
    </row>
    <row r="3" ht="15.75">
      <c r="M3" s="144" t="s">
        <v>796</v>
      </c>
    </row>
    <row r="4" ht="15.75">
      <c r="M4" s="144" t="s">
        <v>617</v>
      </c>
    </row>
    <row r="5" ht="15.75">
      <c r="M5" s="144" t="s">
        <v>17</v>
      </c>
    </row>
    <row r="6" ht="15.75">
      <c r="M6" s="144" t="s">
        <v>244</v>
      </c>
    </row>
    <row r="7" ht="15.75">
      <c r="M7" s="144" t="s">
        <v>17</v>
      </c>
    </row>
    <row r="8" ht="15.75">
      <c r="M8" s="144" t="s">
        <v>246</v>
      </c>
    </row>
    <row r="10" spans="1:13" ht="42.75" customHeight="1">
      <c r="A10" s="180" t="s">
        <v>618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78"/>
    </row>
    <row r="11" spans="1:13" ht="15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3"/>
    </row>
    <row r="12" spans="1:13" ht="42.75" customHeight="1">
      <c r="A12" s="204" t="s">
        <v>265</v>
      </c>
      <c r="B12" s="204" t="s">
        <v>619</v>
      </c>
      <c r="C12" s="204" t="s">
        <v>620</v>
      </c>
      <c r="D12" s="204" t="s">
        <v>266</v>
      </c>
      <c r="E12" s="204" t="s">
        <v>621</v>
      </c>
      <c r="F12" s="206" t="s">
        <v>31</v>
      </c>
      <c r="G12" s="207"/>
      <c r="H12" s="207"/>
      <c r="I12" s="207"/>
      <c r="J12" s="207"/>
      <c r="K12" s="207"/>
      <c r="L12" s="207"/>
      <c r="M12" s="208"/>
    </row>
    <row r="13" spans="1:13" ht="38.25" customHeight="1">
      <c r="A13" s="205"/>
      <c r="B13" s="205"/>
      <c r="C13" s="205"/>
      <c r="D13" s="205"/>
      <c r="E13" s="205"/>
      <c r="F13" s="147" t="s">
        <v>32</v>
      </c>
      <c r="G13" s="147"/>
      <c r="H13" s="147"/>
      <c r="I13" s="147"/>
      <c r="J13" s="147"/>
      <c r="K13" s="147"/>
      <c r="L13" s="147" t="s">
        <v>33</v>
      </c>
      <c r="M13" s="147" t="s">
        <v>34</v>
      </c>
    </row>
    <row r="14" spans="1:13" ht="15.75" customHeight="1">
      <c r="A14" s="147">
        <v>1</v>
      </c>
      <c r="B14" s="147">
        <v>2</v>
      </c>
      <c r="C14" s="147">
        <v>3</v>
      </c>
      <c r="D14" s="147">
        <v>4</v>
      </c>
      <c r="E14" s="147">
        <v>5</v>
      </c>
      <c r="F14" s="147">
        <v>6</v>
      </c>
      <c r="G14" s="147"/>
      <c r="H14" s="147"/>
      <c r="I14" s="147"/>
      <c r="J14" s="147"/>
      <c r="K14" s="147"/>
      <c r="L14" s="147">
        <v>7</v>
      </c>
      <c r="M14" s="147">
        <v>8</v>
      </c>
    </row>
    <row r="15" spans="1:13" ht="47.25">
      <c r="A15" s="159" t="s">
        <v>622</v>
      </c>
      <c r="B15" s="149" t="s">
        <v>623</v>
      </c>
      <c r="C15" s="149" t="s">
        <v>624</v>
      </c>
      <c r="D15" s="149" t="s">
        <v>625</v>
      </c>
      <c r="E15" s="149" t="s">
        <v>270</v>
      </c>
      <c r="F15" s="155">
        <f aca="true" t="shared" si="0" ref="F15:M15">SUM(F16,F64,F68,F96,F111,F134,F155,)</f>
        <v>36263.2922</v>
      </c>
      <c r="G15" s="150">
        <f t="shared" si="0"/>
        <v>28684.100000000002</v>
      </c>
      <c r="H15" s="150">
        <f t="shared" si="0"/>
        <v>0</v>
      </c>
      <c r="I15" s="150">
        <f t="shared" si="0"/>
        <v>28684.100000000002</v>
      </c>
      <c r="J15" s="150">
        <f t="shared" si="0"/>
        <v>0</v>
      </c>
      <c r="K15" s="150">
        <f t="shared" si="0"/>
        <v>28684.100000000002</v>
      </c>
      <c r="L15" s="150">
        <f t="shared" si="0"/>
        <v>49421.111000000004</v>
      </c>
      <c r="M15" s="150">
        <f t="shared" si="0"/>
        <v>24063.882999999998</v>
      </c>
    </row>
    <row r="16" spans="1:13" ht="31.5" outlineLevel="1">
      <c r="A16" s="159" t="s">
        <v>626</v>
      </c>
      <c r="B16" s="149" t="s">
        <v>623</v>
      </c>
      <c r="C16" s="149" t="s">
        <v>627</v>
      </c>
      <c r="D16" s="149" t="s">
        <v>625</v>
      </c>
      <c r="E16" s="149" t="s">
        <v>270</v>
      </c>
      <c r="F16" s="150">
        <f>SUM(F17,F33,F36,)</f>
        <v>18660.047000000002</v>
      </c>
      <c r="G16" s="150">
        <f aca="true" t="shared" si="1" ref="G16:M16">SUM(G17,G33,G36,)</f>
        <v>18740.5</v>
      </c>
      <c r="H16" s="150">
        <f t="shared" si="1"/>
        <v>0</v>
      </c>
      <c r="I16" s="150">
        <f t="shared" si="1"/>
        <v>18740.5</v>
      </c>
      <c r="J16" s="150">
        <f t="shared" si="1"/>
        <v>0</v>
      </c>
      <c r="K16" s="150">
        <f t="shared" si="1"/>
        <v>18740.5</v>
      </c>
      <c r="L16" s="150">
        <f t="shared" si="1"/>
        <v>18611.850000000002</v>
      </c>
      <c r="M16" s="150">
        <f t="shared" si="1"/>
        <v>16596.85</v>
      </c>
    </row>
    <row r="17" spans="1:13" ht="93.75" customHeight="1" outlineLevel="2">
      <c r="A17" s="159" t="s">
        <v>628</v>
      </c>
      <c r="B17" s="149" t="s">
        <v>623</v>
      </c>
      <c r="C17" s="149" t="s">
        <v>629</v>
      </c>
      <c r="D17" s="149" t="s">
        <v>625</v>
      </c>
      <c r="E17" s="149" t="s">
        <v>270</v>
      </c>
      <c r="F17" s="150">
        <f>SUM(F18,F21,F23,F27,F29,F31)</f>
        <v>16740.780000000002</v>
      </c>
      <c r="G17" s="150">
        <f aca="true" t="shared" si="2" ref="G17:M17">SUM(G18,G21,G23,G27,G29,G31)</f>
        <v>17866.1</v>
      </c>
      <c r="H17" s="150">
        <f t="shared" si="2"/>
        <v>0</v>
      </c>
      <c r="I17" s="150">
        <f t="shared" si="2"/>
        <v>17866.1</v>
      </c>
      <c r="J17" s="150">
        <f t="shared" si="2"/>
        <v>0</v>
      </c>
      <c r="K17" s="150">
        <f t="shared" si="2"/>
        <v>17866.1</v>
      </c>
      <c r="L17" s="150">
        <f t="shared" si="2"/>
        <v>17563.933</v>
      </c>
      <c r="M17" s="150">
        <f t="shared" si="2"/>
        <v>16339.932999999999</v>
      </c>
    </row>
    <row r="18" spans="1:13" ht="158.25" customHeight="1" outlineLevel="3">
      <c r="A18" s="166" t="s">
        <v>630</v>
      </c>
      <c r="B18" s="152" t="s">
        <v>623</v>
      </c>
      <c r="C18" s="152" t="s">
        <v>629</v>
      </c>
      <c r="D18" s="152" t="s">
        <v>456</v>
      </c>
      <c r="E18" s="152" t="s">
        <v>270</v>
      </c>
      <c r="F18" s="153">
        <f>SUM(F19:F20)</f>
        <v>363.42</v>
      </c>
      <c r="G18" s="153">
        <f aca="true" t="shared" si="3" ref="G18:M18">SUM(G19:G20)</f>
        <v>383.8</v>
      </c>
      <c r="H18" s="153">
        <f t="shared" si="3"/>
        <v>0</v>
      </c>
      <c r="I18" s="153">
        <f t="shared" si="3"/>
        <v>383.8</v>
      </c>
      <c r="J18" s="153">
        <f t="shared" si="3"/>
        <v>0</v>
      </c>
      <c r="K18" s="153">
        <f t="shared" si="3"/>
        <v>383.8</v>
      </c>
      <c r="L18" s="153">
        <f t="shared" si="3"/>
        <v>386.13300000000004</v>
      </c>
      <c r="M18" s="153">
        <f t="shared" si="3"/>
        <v>386.13300000000004</v>
      </c>
    </row>
    <row r="19" spans="1:13" ht="94.5" customHeight="1" outlineLevel="4">
      <c r="A19" s="154" t="s">
        <v>631</v>
      </c>
      <c r="B19" s="152" t="s">
        <v>623</v>
      </c>
      <c r="C19" s="152" t="s">
        <v>629</v>
      </c>
      <c r="D19" s="152" t="s">
        <v>456</v>
      </c>
      <c r="E19" s="152" t="s">
        <v>276</v>
      </c>
      <c r="F19" s="153">
        <v>304.1</v>
      </c>
      <c r="G19" s="153">
        <v>304.1</v>
      </c>
      <c r="H19" s="153">
        <v>0</v>
      </c>
      <c r="I19" s="153">
        <v>304.1</v>
      </c>
      <c r="J19" s="153">
        <v>0</v>
      </c>
      <c r="K19" s="153">
        <v>304.1</v>
      </c>
      <c r="L19" s="153">
        <v>304.1</v>
      </c>
      <c r="M19" s="153">
        <v>304.1</v>
      </c>
    </row>
    <row r="20" spans="1:13" ht="31.5" customHeight="1" outlineLevel="4">
      <c r="A20" s="154" t="s">
        <v>632</v>
      </c>
      <c r="B20" s="152" t="s">
        <v>623</v>
      </c>
      <c r="C20" s="152" t="s">
        <v>629</v>
      </c>
      <c r="D20" s="152" t="s">
        <v>456</v>
      </c>
      <c r="E20" s="152" t="s">
        <v>278</v>
      </c>
      <c r="F20" s="153">
        <v>59.32</v>
      </c>
      <c r="G20" s="153">
        <v>79.7</v>
      </c>
      <c r="H20" s="153">
        <v>0</v>
      </c>
      <c r="I20" s="153">
        <v>79.7</v>
      </c>
      <c r="J20" s="153">
        <v>0</v>
      </c>
      <c r="K20" s="153">
        <v>79.7</v>
      </c>
      <c r="L20" s="153">
        <v>82.033</v>
      </c>
      <c r="M20" s="153">
        <v>82.033</v>
      </c>
    </row>
    <row r="21" spans="1:13" ht="176.25" customHeight="1" outlineLevel="3">
      <c r="A21" s="154" t="s">
        <v>633</v>
      </c>
      <c r="B21" s="152" t="s">
        <v>623</v>
      </c>
      <c r="C21" s="152" t="s">
        <v>629</v>
      </c>
      <c r="D21" s="152" t="s">
        <v>553</v>
      </c>
      <c r="E21" s="152" t="s">
        <v>270</v>
      </c>
      <c r="F21" s="153">
        <f>SUM(F22)</f>
        <v>1009</v>
      </c>
      <c r="G21" s="153">
        <f aca="true" t="shared" si="4" ref="G21:M21">SUM(G22)</f>
        <v>1009</v>
      </c>
      <c r="H21" s="153">
        <f t="shared" si="4"/>
        <v>0</v>
      </c>
      <c r="I21" s="153">
        <f t="shared" si="4"/>
        <v>1009</v>
      </c>
      <c r="J21" s="153">
        <f t="shared" si="4"/>
        <v>0</v>
      </c>
      <c r="K21" s="153">
        <f t="shared" si="4"/>
        <v>1009</v>
      </c>
      <c r="L21" s="153">
        <f t="shared" si="4"/>
        <v>1009</v>
      </c>
      <c r="M21" s="153">
        <f t="shared" si="4"/>
        <v>1009</v>
      </c>
    </row>
    <row r="22" spans="1:13" ht="95.25" customHeight="1" outlineLevel="4">
      <c r="A22" s="154" t="s">
        <v>631</v>
      </c>
      <c r="B22" s="152" t="s">
        <v>623</v>
      </c>
      <c r="C22" s="152" t="s">
        <v>629</v>
      </c>
      <c r="D22" s="152" t="s">
        <v>553</v>
      </c>
      <c r="E22" s="152" t="s">
        <v>276</v>
      </c>
      <c r="F22" s="153">
        <v>1009</v>
      </c>
      <c r="G22" s="153">
        <v>1009</v>
      </c>
      <c r="H22" s="153">
        <v>0</v>
      </c>
      <c r="I22" s="153">
        <v>1009</v>
      </c>
      <c r="J22" s="153">
        <v>0</v>
      </c>
      <c r="K22" s="153">
        <v>1009</v>
      </c>
      <c r="L22" s="153">
        <v>1009</v>
      </c>
      <c r="M22" s="153">
        <v>1009</v>
      </c>
    </row>
    <row r="23" spans="1:13" ht="173.25" customHeight="1" outlineLevel="3">
      <c r="A23" s="154" t="s">
        <v>634</v>
      </c>
      <c r="B23" s="152" t="s">
        <v>623</v>
      </c>
      <c r="C23" s="152" t="s">
        <v>629</v>
      </c>
      <c r="D23" s="152" t="s">
        <v>555</v>
      </c>
      <c r="E23" s="152" t="s">
        <v>270</v>
      </c>
      <c r="F23" s="153">
        <f>SUM(F24:F26)</f>
        <v>15018.060000000001</v>
      </c>
      <c r="G23" s="153">
        <f aca="true" t="shared" si="5" ref="G23:M23">SUM(G24:G26)</f>
        <v>16123</v>
      </c>
      <c r="H23" s="153">
        <f t="shared" si="5"/>
        <v>0</v>
      </c>
      <c r="I23" s="153">
        <f t="shared" si="5"/>
        <v>16123</v>
      </c>
      <c r="J23" s="153">
        <f t="shared" si="5"/>
        <v>0</v>
      </c>
      <c r="K23" s="153">
        <f t="shared" si="5"/>
        <v>16123</v>
      </c>
      <c r="L23" s="153">
        <f t="shared" si="5"/>
        <v>16168.8</v>
      </c>
      <c r="M23" s="153">
        <f t="shared" si="5"/>
        <v>14944.8</v>
      </c>
    </row>
    <row r="24" spans="1:13" ht="93.75" customHeight="1" outlineLevel="4">
      <c r="A24" s="154" t="s">
        <v>631</v>
      </c>
      <c r="B24" s="152" t="s">
        <v>623</v>
      </c>
      <c r="C24" s="152" t="s">
        <v>629</v>
      </c>
      <c r="D24" s="152" t="s">
        <v>555</v>
      </c>
      <c r="E24" s="152" t="s">
        <v>276</v>
      </c>
      <c r="F24" s="153">
        <v>12629</v>
      </c>
      <c r="G24" s="153">
        <v>12632</v>
      </c>
      <c r="H24" s="153">
        <v>0</v>
      </c>
      <c r="I24" s="153">
        <v>12632</v>
      </c>
      <c r="J24" s="153">
        <v>0</v>
      </c>
      <c r="K24" s="153">
        <v>12632</v>
      </c>
      <c r="L24" s="153">
        <v>12632</v>
      </c>
      <c r="M24" s="153">
        <v>12627</v>
      </c>
    </row>
    <row r="25" spans="1:13" ht="31.5" customHeight="1" outlineLevel="4">
      <c r="A25" s="154" t="s">
        <v>632</v>
      </c>
      <c r="B25" s="152" t="s">
        <v>623</v>
      </c>
      <c r="C25" s="152" t="s">
        <v>629</v>
      </c>
      <c r="D25" s="152" t="s">
        <v>555</v>
      </c>
      <c r="E25" s="152" t="s">
        <v>278</v>
      </c>
      <c r="F25" s="153">
        <v>2351.36</v>
      </c>
      <c r="G25" s="153">
        <v>3470</v>
      </c>
      <c r="H25" s="153">
        <v>0</v>
      </c>
      <c r="I25" s="153">
        <v>3470</v>
      </c>
      <c r="J25" s="153">
        <v>0</v>
      </c>
      <c r="K25" s="153">
        <v>3470</v>
      </c>
      <c r="L25" s="153">
        <v>3474.8</v>
      </c>
      <c r="M25" s="153">
        <v>2255.8</v>
      </c>
    </row>
    <row r="26" spans="1:13" ht="16.5" customHeight="1" outlineLevel="4">
      <c r="A26" s="154" t="s">
        <v>635</v>
      </c>
      <c r="B26" s="152" t="s">
        <v>623</v>
      </c>
      <c r="C26" s="152" t="s">
        <v>629</v>
      </c>
      <c r="D26" s="152" t="s">
        <v>555</v>
      </c>
      <c r="E26" s="152" t="s">
        <v>280</v>
      </c>
      <c r="F26" s="153">
        <v>37.7</v>
      </c>
      <c r="G26" s="153">
        <v>21</v>
      </c>
      <c r="H26" s="153">
        <v>0</v>
      </c>
      <c r="I26" s="153">
        <v>21</v>
      </c>
      <c r="J26" s="153">
        <v>0</v>
      </c>
      <c r="K26" s="153">
        <v>21</v>
      </c>
      <c r="L26" s="153">
        <v>62</v>
      </c>
      <c r="M26" s="153">
        <v>62</v>
      </c>
    </row>
    <row r="27" spans="1:13" ht="189" customHeight="1" outlineLevel="3">
      <c r="A27" s="154" t="s">
        <v>636</v>
      </c>
      <c r="B27" s="152" t="s">
        <v>623</v>
      </c>
      <c r="C27" s="152" t="s">
        <v>629</v>
      </c>
      <c r="D27" s="152" t="s">
        <v>560</v>
      </c>
      <c r="E27" s="152" t="s">
        <v>270</v>
      </c>
      <c r="F27" s="153">
        <f>SUM(F28)</f>
        <v>6</v>
      </c>
      <c r="G27" s="153">
        <f aca="true" t="shared" si="6" ref="G27:M27">SUM(G28)</f>
        <v>6</v>
      </c>
      <c r="H27" s="153">
        <f t="shared" si="6"/>
        <v>0</v>
      </c>
      <c r="I27" s="153">
        <f t="shared" si="6"/>
        <v>6</v>
      </c>
      <c r="J27" s="153">
        <f t="shared" si="6"/>
        <v>0</v>
      </c>
      <c r="K27" s="153">
        <f t="shared" si="6"/>
        <v>6</v>
      </c>
      <c r="L27" s="153">
        <f t="shared" si="6"/>
        <v>0</v>
      </c>
      <c r="M27" s="153">
        <f t="shared" si="6"/>
        <v>0</v>
      </c>
    </row>
    <row r="28" spans="1:13" ht="33" customHeight="1" outlineLevel="4">
      <c r="A28" s="154" t="s">
        <v>632</v>
      </c>
      <c r="B28" s="152" t="s">
        <v>623</v>
      </c>
      <c r="C28" s="152" t="s">
        <v>629</v>
      </c>
      <c r="D28" s="152" t="s">
        <v>560</v>
      </c>
      <c r="E28" s="152" t="s">
        <v>278</v>
      </c>
      <c r="F28" s="153">
        <v>6</v>
      </c>
      <c r="G28" s="153">
        <v>6</v>
      </c>
      <c r="H28" s="153">
        <v>0</v>
      </c>
      <c r="I28" s="153">
        <v>6</v>
      </c>
      <c r="J28" s="153">
        <v>0</v>
      </c>
      <c r="K28" s="153">
        <v>6</v>
      </c>
      <c r="L28" s="153">
        <v>0</v>
      </c>
      <c r="M28" s="153">
        <v>0</v>
      </c>
    </row>
    <row r="29" spans="1:13" ht="145.5" customHeight="1" outlineLevel="3">
      <c r="A29" s="154" t="s">
        <v>637</v>
      </c>
      <c r="B29" s="152" t="s">
        <v>623</v>
      </c>
      <c r="C29" s="152" t="s">
        <v>629</v>
      </c>
      <c r="D29" s="152" t="s">
        <v>564</v>
      </c>
      <c r="E29" s="152" t="s">
        <v>270</v>
      </c>
      <c r="F29" s="153">
        <f>SUM(F30)</f>
        <v>73.3</v>
      </c>
      <c r="G29" s="153">
        <f aca="true" t="shared" si="7" ref="G29:M29">SUM(G30)</f>
        <v>73.3</v>
      </c>
      <c r="H29" s="153">
        <f t="shared" si="7"/>
        <v>0</v>
      </c>
      <c r="I29" s="153">
        <f t="shared" si="7"/>
        <v>73.3</v>
      </c>
      <c r="J29" s="153">
        <f t="shared" si="7"/>
        <v>0</v>
      </c>
      <c r="K29" s="153">
        <f t="shared" si="7"/>
        <v>73.3</v>
      </c>
      <c r="L29" s="153">
        <f t="shared" si="7"/>
        <v>0</v>
      </c>
      <c r="M29" s="153">
        <f t="shared" si="7"/>
        <v>0</v>
      </c>
    </row>
    <row r="30" spans="1:13" ht="30.75" customHeight="1" outlineLevel="4">
      <c r="A30" s="154" t="s">
        <v>632</v>
      </c>
      <c r="B30" s="152" t="s">
        <v>623</v>
      </c>
      <c r="C30" s="152" t="s">
        <v>629</v>
      </c>
      <c r="D30" s="152" t="s">
        <v>564</v>
      </c>
      <c r="E30" s="152" t="s">
        <v>278</v>
      </c>
      <c r="F30" s="153">
        <v>73.3</v>
      </c>
      <c r="G30" s="153">
        <v>73.3</v>
      </c>
      <c r="H30" s="153">
        <v>0</v>
      </c>
      <c r="I30" s="153">
        <v>73.3</v>
      </c>
      <c r="J30" s="153">
        <v>0</v>
      </c>
      <c r="K30" s="153">
        <v>73.3</v>
      </c>
      <c r="L30" s="153">
        <v>0</v>
      </c>
      <c r="M30" s="153">
        <v>0</v>
      </c>
    </row>
    <row r="31" spans="1:13" ht="235.5" customHeight="1" outlineLevel="3">
      <c r="A31" s="154" t="s">
        <v>638</v>
      </c>
      <c r="B31" s="152" t="s">
        <v>623</v>
      </c>
      <c r="C31" s="152" t="s">
        <v>629</v>
      </c>
      <c r="D31" s="152" t="s">
        <v>566</v>
      </c>
      <c r="E31" s="152" t="s">
        <v>270</v>
      </c>
      <c r="F31" s="153">
        <f>SUM(F32)</f>
        <v>271</v>
      </c>
      <c r="G31" s="153">
        <f aca="true" t="shared" si="8" ref="G31:M31">SUM(G32)</f>
        <v>271</v>
      </c>
      <c r="H31" s="153">
        <f t="shared" si="8"/>
        <v>0</v>
      </c>
      <c r="I31" s="153">
        <f t="shared" si="8"/>
        <v>271</v>
      </c>
      <c r="J31" s="153">
        <f t="shared" si="8"/>
        <v>0</v>
      </c>
      <c r="K31" s="153">
        <f t="shared" si="8"/>
        <v>271</v>
      </c>
      <c r="L31" s="153">
        <f t="shared" si="8"/>
        <v>0</v>
      </c>
      <c r="M31" s="153">
        <f t="shared" si="8"/>
        <v>0</v>
      </c>
    </row>
    <row r="32" spans="1:13" ht="33" customHeight="1" outlineLevel="4">
      <c r="A32" s="154" t="s">
        <v>632</v>
      </c>
      <c r="B32" s="152" t="s">
        <v>623</v>
      </c>
      <c r="C32" s="152" t="s">
        <v>629</v>
      </c>
      <c r="D32" s="152" t="s">
        <v>566</v>
      </c>
      <c r="E32" s="152" t="s">
        <v>278</v>
      </c>
      <c r="F32" s="153">
        <v>271</v>
      </c>
      <c r="G32" s="153">
        <v>271</v>
      </c>
      <c r="H32" s="153">
        <v>0</v>
      </c>
      <c r="I32" s="153">
        <v>271</v>
      </c>
      <c r="J32" s="153">
        <v>0</v>
      </c>
      <c r="K32" s="153">
        <v>271</v>
      </c>
      <c r="L32" s="153">
        <v>0</v>
      </c>
      <c r="M32" s="153">
        <v>0</v>
      </c>
    </row>
    <row r="33" spans="1:13" ht="15.75" outlineLevel="2">
      <c r="A33" s="159" t="s">
        <v>639</v>
      </c>
      <c r="B33" s="149" t="s">
        <v>623</v>
      </c>
      <c r="C33" s="149" t="s">
        <v>640</v>
      </c>
      <c r="D33" s="149" t="s">
        <v>625</v>
      </c>
      <c r="E33" s="149" t="s">
        <v>270</v>
      </c>
      <c r="F33" s="150">
        <f>SUM(F34)</f>
        <v>100</v>
      </c>
      <c r="G33" s="150">
        <f aca="true" t="shared" si="9" ref="G33:M34">SUM(G34)</f>
        <v>200</v>
      </c>
      <c r="H33" s="150">
        <f t="shared" si="9"/>
        <v>0</v>
      </c>
      <c r="I33" s="150">
        <f t="shared" si="9"/>
        <v>200</v>
      </c>
      <c r="J33" s="150">
        <f t="shared" si="9"/>
        <v>0</v>
      </c>
      <c r="K33" s="150">
        <f t="shared" si="9"/>
        <v>200</v>
      </c>
      <c r="L33" s="150">
        <f t="shared" si="9"/>
        <v>200</v>
      </c>
      <c r="M33" s="150">
        <f t="shared" si="9"/>
        <v>200</v>
      </c>
    </row>
    <row r="34" spans="1:13" ht="189" outlineLevel="3">
      <c r="A34" s="154" t="s">
        <v>641</v>
      </c>
      <c r="B34" s="152" t="s">
        <v>623</v>
      </c>
      <c r="C34" s="152" t="s">
        <v>640</v>
      </c>
      <c r="D34" s="152" t="s">
        <v>510</v>
      </c>
      <c r="E34" s="152" t="s">
        <v>270</v>
      </c>
      <c r="F34" s="153">
        <f>SUM(F35)</f>
        <v>100</v>
      </c>
      <c r="G34" s="153">
        <f t="shared" si="9"/>
        <v>200</v>
      </c>
      <c r="H34" s="153">
        <f t="shared" si="9"/>
        <v>0</v>
      </c>
      <c r="I34" s="153">
        <f t="shared" si="9"/>
        <v>200</v>
      </c>
      <c r="J34" s="153">
        <f t="shared" si="9"/>
        <v>0</v>
      </c>
      <c r="K34" s="153">
        <f t="shared" si="9"/>
        <v>200</v>
      </c>
      <c r="L34" s="153">
        <f t="shared" si="9"/>
        <v>200</v>
      </c>
      <c r="M34" s="153">
        <f t="shared" si="9"/>
        <v>200</v>
      </c>
    </row>
    <row r="35" spans="1:13" ht="16.5" customHeight="1" outlineLevel="4">
      <c r="A35" s="154" t="s">
        <v>635</v>
      </c>
      <c r="B35" s="152" t="s">
        <v>623</v>
      </c>
      <c r="C35" s="152" t="s">
        <v>640</v>
      </c>
      <c r="D35" s="152" t="s">
        <v>510</v>
      </c>
      <c r="E35" s="152" t="s">
        <v>280</v>
      </c>
      <c r="F35" s="153">
        <v>100</v>
      </c>
      <c r="G35" s="153">
        <v>200</v>
      </c>
      <c r="H35" s="153">
        <v>0</v>
      </c>
      <c r="I35" s="153">
        <v>200</v>
      </c>
      <c r="J35" s="153">
        <v>0</v>
      </c>
      <c r="K35" s="153">
        <v>200</v>
      </c>
      <c r="L35" s="153">
        <v>200</v>
      </c>
      <c r="M35" s="153">
        <v>200</v>
      </c>
    </row>
    <row r="36" spans="1:13" ht="31.5" outlineLevel="2">
      <c r="A36" s="159" t="s">
        <v>642</v>
      </c>
      <c r="B36" s="149" t="s">
        <v>623</v>
      </c>
      <c r="C36" s="149" t="s">
        <v>643</v>
      </c>
      <c r="D36" s="149" t="s">
        <v>625</v>
      </c>
      <c r="E36" s="149" t="s">
        <v>270</v>
      </c>
      <c r="F36" s="150">
        <f>SUM(F37,F40,F42,F44,F46,F48,F50,F52,F54,F56,F58,F60,F62,)</f>
        <v>1819.267</v>
      </c>
      <c r="G36" s="150">
        <f aca="true" t="shared" si="10" ref="G36:M36">SUM(G37,G40,G42,G44,G46,G48,G50,G52,G54,G56,G58,G60,G62,)</f>
        <v>674.4</v>
      </c>
      <c r="H36" s="150">
        <f t="shared" si="10"/>
        <v>0</v>
      </c>
      <c r="I36" s="150">
        <f t="shared" si="10"/>
        <v>674.4</v>
      </c>
      <c r="J36" s="150">
        <f t="shared" si="10"/>
        <v>0</v>
      </c>
      <c r="K36" s="150">
        <f t="shared" si="10"/>
        <v>674.4</v>
      </c>
      <c r="L36" s="150">
        <f t="shared" si="10"/>
        <v>847.917</v>
      </c>
      <c r="M36" s="150">
        <f t="shared" si="10"/>
        <v>56.917</v>
      </c>
    </row>
    <row r="37" spans="1:13" ht="267.75" outlineLevel="2">
      <c r="A37" s="154" t="s">
        <v>644</v>
      </c>
      <c r="B37" s="152" t="s">
        <v>623</v>
      </c>
      <c r="C37" s="152" t="s">
        <v>643</v>
      </c>
      <c r="D37" s="152" t="s">
        <v>474</v>
      </c>
      <c r="E37" s="152" t="s">
        <v>270</v>
      </c>
      <c r="F37" s="153">
        <f>SUM(F38:F39)</f>
        <v>672.25</v>
      </c>
      <c r="G37" s="153">
        <f aca="true" t="shared" si="11" ref="G37:M37">SUM(G38:G39)</f>
        <v>0</v>
      </c>
      <c r="H37" s="153">
        <f t="shared" si="11"/>
        <v>0</v>
      </c>
      <c r="I37" s="153">
        <f t="shared" si="11"/>
        <v>0</v>
      </c>
      <c r="J37" s="153">
        <f t="shared" si="11"/>
        <v>0</v>
      </c>
      <c r="K37" s="153">
        <f t="shared" si="11"/>
        <v>0</v>
      </c>
      <c r="L37" s="153">
        <f t="shared" si="11"/>
        <v>0</v>
      </c>
      <c r="M37" s="153">
        <f t="shared" si="11"/>
        <v>0</v>
      </c>
    </row>
    <row r="38" spans="1:13" ht="93" customHeight="1" outlineLevel="2">
      <c r="A38" s="154" t="s">
        <v>631</v>
      </c>
      <c r="B38" s="152" t="s">
        <v>623</v>
      </c>
      <c r="C38" s="152" t="s">
        <v>643</v>
      </c>
      <c r="D38" s="152" t="s">
        <v>474</v>
      </c>
      <c r="E38" s="152" t="s">
        <v>276</v>
      </c>
      <c r="F38" s="153">
        <v>400</v>
      </c>
      <c r="G38" s="153"/>
      <c r="H38" s="153"/>
      <c r="I38" s="153"/>
      <c r="J38" s="153"/>
      <c r="K38" s="153"/>
      <c r="L38" s="153"/>
      <c r="M38" s="153"/>
    </row>
    <row r="39" spans="1:13" ht="32.25" customHeight="1" outlineLevel="2">
      <c r="A39" s="154" t="s">
        <v>632</v>
      </c>
      <c r="B39" s="152" t="s">
        <v>623</v>
      </c>
      <c r="C39" s="152" t="s">
        <v>643</v>
      </c>
      <c r="D39" s="152" t="s">
        <v>474</v>
      </c>
      <c r="E39" s="152" t="s">
        <v>278</v>
      </c>
      <c r="F39" s="153">
        <v>272.25</v>
      </c>
      <c r="G39" s="153"/>
      <c r="H39" s="153"/>
      <c r="I39" s="153"/>
      <c r="J39" s="153"/>
      <c r="K39" s="153"/>
      <c r="L39" s="153"/>
      <c r="M39" s="153"/>
    </row>
    <row r="40" spans="1:13" ht="207" customHeight="1" outlineLevel="2">
      <c r="A40" s="154" t="s">
        <v>645</v>
      </c>
      <c r="B40" s="152" t="s">
        <v>623</v>
      </c>
      <c r="C40" s="152" t="s">
        <v>643</v>
      </c>
      <c r="D40" s="152" t="s">
        <v>476</v>
      </c>
      <c r="E40" s="152" t="s">
        <v>270</v>
      </c>
      <c r="F40" s="153">
        <f>SUM(F41)</f>
        <v>603.5</v>
      </c>
      <c r="G40" s="153">
        <f aca="true" t="shared" si="12" ref="G40:M40">SUM(G41)</f>
        <v>0</v>
      </c>
      <c r="H40" s="153">
        <f t="shared" si="12"/>
        <v>0</v>
      </c>
      <c r="I40" s="153">
        <f t="shared" si="12"/>
        <v>0</v>
      </c>
      <c r="J40" s="153">
        <f t="shared" si="12"/>
        <v>0</v>
      </c>
      <c r="K40" s="153">
        <f t="shared" si="12"/>
        <v>0</v>
      </c>
      <c r="L40" s="153">
        <f t="shared" si="12"/>
        <v>100</v>
      </c>
      <c r="M40" s="153">
        <f t="shared" si="12"/>
        <v>0</v>
      </c>
    </row>
    <row r="41" spans="1:13" ht="33.75" customHeight="1" outlineLevel="2">
      <c r="A41" s="154" t="s">
        <v>632</v>
      </c>
      <c r="B41" s="152" t="s">
        <v>623</v>
      </c>
      <c r="C41" s="152" t="s">
        <v>643</v>
      </c>
      <c r="D41" s="152" t="s">
        <v>476</v>
      </c>
      <c r="E41" s="152" t="s">
        <v>278</v>
      </c>
      <c r="F41" s="153">
        <v>603.5</v>
      </c>
      <c r="G41" s="153"/>
      <c r="H41" s="153"/>
      <c r="I41" s="153"/>
      <c r="J41" s="153"/>
      <c r="K41" s="153"/>
      <c r="L41" s="153">
        <v>100</v>
      </c>
      <c r="M41" s="153"/>
    </row>
    <row r="42" spans="1:13" ht="141.75" customHeight="1" outlineLevel="3">
      <c r="A42" s="154" t="s">
        <v>646</v>
      </c>
      <c r="B42" s="152" t="s">
        <v>623</v>
      </c>
      <c r="C42" s="152" t="s">
        <v>643</v>
      </c>
      <c r="D42" s="152" t="s">
        <v>525</v>
      </c>
      <c r="E42" s="152" t="s">
        <v>270</v>
      </c>
      <c r="F42" s="153">
        <f>SUM(F43)</f>
        <v>36</v>
      </c>
      <c r="G42" s="153">
        <f aca="true" t="shared" si="13" ref="G42:M42">SUM(G43)</f>
        <v>18</v>
      </c>
      <c r="H42" s="153">
        <f t="shared" si="13"/>
        <v>0</v>
      </c>
      <c r="I42" s="153">
        <f t="shared" si="13"/>
        <v>18</v>
      </c>
      <c r="J42" s="153">
        <f t="shared" si="13"/>
        <v>0</v>
      </c>
      <c r="K42" s="153">
        <f t="shared" si="13"/>
        <v>18</v>
      </c>
      <c r="L42" s="153">
        <f t="shared" si="13"/>
        <v>36</v>
      </c>
      <c r="M42" s="153">
        <f t="shared" si="13"/>
        <v>0</v>
      </c>
    </row>
    <row r="43" spans="1:13" ht="15.75" outlineLevel="4">
      <c r="A43" s="154" t="s">
        <v>635</v>
      </c>
      <c r="B43" s="152" t="s">
        <v>623</v>
      </c>
      <c r="C43" s="152" t="s">
        <v>643</v>
      </c>
      <c r="D43" s="152" t="s">
        <v>525</v>
      </c>
      <c r="E43" s="152" t="s">
        <v>280</v>
      </c>
      <c r="F43" s="153">
        <v>36</v>
      </c>
      <c r="G43" s="153">
        <v>18</v>
      </c>
      <c r="H43" s="153">
        <v>0</v>
      </c>
      <c r="I43" s="153">
        <v>18</v>
      </c>
      <c r="J43" s="153">
        <v>0</v>
      </c>
      <c r="K43" s="153">
        <v>18</v>
      </c>
      <c r="L43" s="153">
        <v>36</v>
      </c>
      <c r="M43" s="153"/>
    </row>
    <row r="44" spans="1:13" ht="207" customHeight="1" outlineLevel="3">
      <c r="A44" s="154" t="s">
        <v>647</v>
      </c>
      <c r="B44" s="152" t="s">
        <v>623</v>
      </c>
      <c r="C44" s="152" t="s">
        <v>643</v>
      </c>
      <c r="D44" s="152" t="s">
        <v>533</v>
      </c>
      <c r="E44" s="152" t="s">
        <v>270</v>
      </c>
      <c r="F44" s="153">
        <f>SUM(F45)</f>
        <v>208.7</v>
      </c>
      <c r="G44" s="153">
        <f aca="true" t="shared" si="14" ref="G44:M44">SUM(G45)</f>
        <v>304.7</v>
      </c>
      <c r="H44" s="153">
        <f t="shared" si="14"/>
        <v>0</v>
      </c>
      <c r="I44" s="153">
        <f t="shared" si="14"/>
        <v>304.7</v>
      </c>
      <c r="J44" s="153">
        <f t="shared" si="14"/>
        <v>0</v>
      </c>
      <c r="K44" s="153">
        <f t="shared" si="14"/>
        <v>304.7</v>
      </c>
      <c r="L44" s="153">
        <f t="shared" si="14"/>
        <v>250</v>
      </c>
      <c r="M44" s="153">
        <f t="shared" si="14"/>
        <v>0</v>
      </c>
    </row>
    <row r="45" spans="1:13" ht="32.25" customHeight="1" outlineLevel="4">
      <c r="A45" s="154" t="s">
        <v>632</v>
      </c>
      <c r="B45" s="152" t="s">
        <v>623</v>
      </c>
      <c r="C45" s="152" t="s">
        <v>643</v>
      </c>
      <c r="D45" s="152" t="s">
        <v>533</v>
      </c>
      <c r="E45" s="152" t="s">
        <v>278</v>
      </c>
      <c r="F45" s="153">
        <v>208.7</v>
      </c>
      <c r="G45" s="153">
        <v>304.7</v>
      </c>
      <c r="H45" s="153">
        <v>0</v>
      </c>
      <c r="I45" s="153">
        <v>304.7</v>
      </c>
      <c r="J45" s="153">
        <v>0</v>
      </c>
      <c r="K45" s="153">
        <v>304.7</v>
      </c>
      <c r="L45" s="153">
        <v>250</v>
      </c>
      <c r="M45" s="153"/>
    </row>
    <row r="46" spans="1:13" ht="143.25" customHeight="1" outlineLevel="3">
      <c r="A46" s="154" t="s">
        <v>648</v>
      </c>
      <c r="B46" s="152" t="s">
        <v>623</v>
      </c>
      <c r="C46" s="152" t="s">
        <v>643</v>
      </c>
      <c r="D46" s="152" t="s">
        <v>535</v>
      </c>
      <c r="E46" s="152" t="s">
        <v>270</v>
      </c>
      <c r="F46" s="153">
        <f>SUM(F47)</f>
        <v>70</v>
      </c>
      <c r="G46" s="153">
        <f aca="true" t="shared" si="15" ref="G46:M46">SUM(G47)</f>
        <v>70</v>
      </c>
      <c r="H46" s="153">
        <f t="shared" si="15"/>
        <v>0</v>
      </c>
      <c r="I46" s="153">
        <f t="shared" si="15"/>
        <v>70</v>
      </c>
      <c r="J46" s="153">
        <f t="shared" si="15"/>
        <v>0</v>
      </c>
      <c r="K46" s="153">
        <f t="shared" si="15"/>
        <v>70</v>
      </c>
      <c r="L46" s="153">
        <f t="shared" si="15"/>
        <v>80</v>
      </c>
      <c r="M46" s="153">
        <f t="shared" si="15"/>
        <v>0</v>
      </c>
    </row>
    <row r="47" spans="1:13" ht="34.5" customHeight="1" outlineLevel="4">
      <c r="A47" s="154" t="s">
        <v>632</v>
      </c>
      <c r="B47" s="152" t="s">
        <v>623</v>
      </c>
      <c r="C47" s="152" t="s">
        <v>643</v>
      </c>
      <c r="D47" s="152" t="s">
        <v>535</v>
      </c>
      <c r="E47" s="152" t="s">
        <v>278</v>
      </c>
      <c r="F47" s="153">
        <v>70</v>
      </c>
      <c r="G47" s="153">
        <v>70</v>
      </c>
      <c r="H47" s="153">
        <v>0</v>
      </c>
      <c r="I47" s="153">
        <v>70</v>
      </c>
      <c r="J47" s="153">
        <v>0</v>
      </c>
      <c r="K47" s="153">
        <v>70</v>
      </c>
      <c r="L47" s="153">
        <v>80</v>
      </c>
      <c r="M47" s="153"/>
    </row>
    <row r="48" spans="1:13" ht="141.75" outlineLevel="3">
      <c r="A48" s="154" t="s">
        <v>649</v>
      </c>
      <c r="B48" s="152" t="s">
        <v>623</v>
      </c>
      <c r="C48" s="152" t="s">
        <v>643</v>
      </c>
      <c r="D48" s="152" t="s">
        <v>537</v>
      </c>
      <c r="E48" s="152" t="s">
        <v>270</v>
      </c>
      <c r="F48" s="153">
        <f>SUM(F49)</f>
        <v>15</v>
      </c>
      <c r="G48" s="153">
        <f aca="true" t="shared" si="16" ref="G48:M48">SUM(G49)</f>
        <v>8</v>
      </c>
      <c r="H48" s="153">
        <f t="shared" si="16"/>
        <v>0</v>
      </c>
      <c r="I48" s="153">
        <f t="shared" si="16"/>
        <v>8</v>
      </c>
      <c r="J48" s="153">
        <f t="shared" si="16"/>
        <v>0</v>
      </c>
      <c r="K48" s="153">
        <f t="shared" si="16"/>
        <v>8</v>
      </c>
      <c r="L48" s="153">
        <f t="shared" si="16"/>
        <v>57</v>
      </c>
      <c r="M48" s="153">
        <f t="shared" si="16"/>
        <v>0</v>
      </c>
    </row>
    <row r="49" spans="1:13" ht="33" customHeight="1" outlineLevel="4">
      <c r="A49" s="154" t="s">
        <v>632</v>
      </c>
      <c r="B49" s="152" t="s">
        <v>623</v>
      </c>
      <c r="C49" s="152" t="s">
        <v>643</v>
      </c>
      <c r="D49" s="152" t="s">
        <v>537</v>
      </c>
      <c r="E49" s="152" t="s">
        <v>278</v>
      </c>
      <c r="F49" s="153">
        <v>15</v>
      </c>
      <c r="G49" s="153">
        <v>8</v>
      </c>
      <c r="H49" s="153">
        <v>0</v>
      </c>
      <c r="I49" s="153">
        <v>8</v>
      </c>
      <c r="J49" s="153">
        <v>0</v>
      </c>
      <c r="K49" s="153">
        <v>8</v>
      </c>
      <c r="L49" s="153">
        <v>57</v>
      </c>
      <c r="M49" s="153"/>
    </row>
    <row r="50" spans="1:13" ht="110.25" customHeight="1" outlineLevel="3">
      <c r="A50" s="154" t="s">
        <v>650</v>
      </c>
      <c r="B50" s="152" t="s">
        <v>623</v>
      </c>
      <c r="C50" s="152" t="s">
        <v>643</v>
      </c>
      <c r="D50" s="152" t="s">
        <v>547</v>
      </c>
      <c r="E50" s="152" t="s">
        <v>270</v>
      </c>
      <c r="F50" s="153">
        <f>SUM(F51)</f>
        <v>26</v>
      </c>
      <c r="G50" s="153">
        <f aca="true" t="shared" si="17" ref="G50:M50">SUM(G51)</f>
        <v>20</v>
      </c>
      <c r="H50" s="153">
        <f t="shared" si="17"/>
        <v>0</v>
      </c>
      <c r="I50" s="153">
        <f t="shared" si="17"/>
        <v>20</v>
      </c>
      <c r="J50" s="153">
        <f t="shared" si="17"/>
        <v>0</v>
      </c>
      <c r="K50" s="153">
        <f t="shared" si="17"/>
        <v>20</v>
      </c>
      <c r="L50" s="153">
        <f t="shared" si="17"/>
        <v>38</v>
      </c>
      <c r="M50" s="153">
        <f t="shared" si="17"/>
        <v>0</v>
      </c>
    </row>
    <row r="51" spans="1:13" ht="32.25" customHeight="1" outlineLevel="4">
      <c r="A51" s="154" t="s">
        <v>632</v>
      </c>
      <c r="B51" s="152" t="s">
        <v>623</v>
      </c>
      <c r="C51" s="152" t="s">
        <v>643</v>
      </c>
      <c r="D51" s="152" t="s">
        <v>547</v>
      </c>
      <c r="E51" s="152" t="s">
        <v>278</v>
      </c>
      <c r="F51" s="153">
        <v>26</v>
      </c>
      <c r="G51" s="153">
        <v>20</v>
      </c>
      <c r="H51" s="153">
        <v>0</v>
      </c>
      <c r="I51" s="153">
        <v>20</v>
      </c>
      <c r="J51" s="153">
        <v>0</v>
      </c>
      <c r="K51" s="153">
        <v>20</v>
      </c>
      <c r="L51" s="153">
        <v>38</v>
      </c>
      <c r="M51" s="153"/>
    </row>
    <row r="52" spans="1:13" ht="111.75" customHeight="1" outlineLevel="3">
      <c r="A52" s="154" t="s">
        <v>651</v>
      </c>
      <c r="B52" s="152" t="s">
        <v>623</v>
      </c>
      <c r="C52" s="152" t="s">
        <v>643</v>
      </c>
      <c r="D52" s="152" t="s">
        <v>549</v>
      </c>
      <c r="E52" s="152" t="s">
        <v>270</v>
      </c>
      <c r="F52" s="153">
        <f>SUM(F53)</f>
        <v>26</v>
      </c>
      <c r="G52" s="153">
        <f aca="true" t="shared" si="18" ref="G52:M52">SUM(G53)</f>
        <v>51.7</v>
      </c>
      <c r="H52" s="153">
        <f t="shared" si="18"/>
        <v>0</v>
      </c>
      <c r="I52" s="153">
        <f t="shared" si="18"/>
        <v>51.7</v>
      </c>
      <c r="J52" s="153">
        <f t="shared" si="18"/>
        <v>0</v>
      </c>
      <c r="K52" s="153">
        <f t="shared" si="18"/>
        <v>51.7</v>
      </c>
      <c r="L52" s="153">
        <f t="shared" si="18"/>
        <v>30</v>
      </c>
      <c r="M52" s="153">
        <f t="shared" si="18"/>
        <v>0</v>
      </c>
    </row>
    <row r="53" spans="1:13" ht="33" customHeight="1" outlineLevel="4">
      <c r="A53" s="154" t="s">
        <v>632</v>
      </c>
      <c r="B53" s="152" t="s">
        <v>623</v>
      </c>
      <c r="C53" s="152" t="s">
        <v>643</v>
      </c>
      <c r="D53" s="152" t="s">
        <v>549</v>
      </c>
      <c r="E53" s="152" t="s">
        <v>278</v>
      </c>
      <c r="F53" s="153">
        <v>26</v>
      </c>
      <c r="G53" s="153">
        <v>51.7</v>
      </c>
      <c r="H53" s="153">
        <v>0</v>
      </c>
      <c r="I53" s="153">
        <v>51.7</v>
      </c>
      <c r="J53" s="153">
        <v>0</v>
      </c>
      <c r="K53" s="153">
        <v>51.7</v>
      </c>
      <c r="L53" s="153">
        <v>30</v>
      </c>
      <c r="M53" s="153"/>
    </row>
    <row r="54" spans="1:13" ht="187.5" customHeight="1" outlineLevel="3">
      <c r="A54" s="154" t="s">
        <v>652</v>
      </c>
      <c r="B54" s="152" t="s">
        <v>623</v>
      </c>
      <c r="C54" s="152" t="s">
        <v>643</v>
      </c>
      <c r="D54" s="152" t="s">
        <v>557</v>
      </c>
      <c r="E54" s="152" t="s">
        <v>270</v>
      </c>
      <c r="F54" s="153">
        <f>SUM(F55)</f>
        <v>15</v>
      </c>
      <c r="G54" s="153">
        <f aca="true" t="shared" si="19" ref="G54:M54">SUM(G55)</f>
        <v>195</v>
      </c>
      <c r="H54" s="153">
        <f t="shared" si="19"/>
        <v>0</v>
      </c>
      <c r="I54" s="153">
        <f t="shared" si="19"/>
        <v>195</v>
      </c>
      <c r="J54" s="153">
        <f t="shared" si="19"/>
        <v>0</v>
      </c>
      <c r="K54" s="153">
        <f t="shared" si="19"/>
        <v>195</v>
      </c>
      <c r="L54" s="153">
        <f t="shared" si="19"/>
        <v>200</v>
      </c>
      <c r="M54" s="153">
        <f t="shared" si="19"/>
        <v>0</v>
      </c>
    </row>
    <row r="55" spans="1:13" ht="30.75" customHeight="1" outlineLevel="4">
      <c r="A55" s="154" t="s">
        <v>632</v>
      </c>
      <c r="B55" s="152" t="s">
        <v>623</v>
      </c>
      <c r="C55" s="152" t="s">
        <v>643</v>
      </c>
      <c r="D55" s="152" t="s">
        <v>557</v>
      </c>
      <c r="E55" s="152" t="s">
        <v>278</v>
      </c>
      <c r="F55" s="153">
        <v>15</v>
      </c>
      <c r="G55" s="153">
        <v>195</v>
      </c>
      <c r="H55" s="153">
        <v>0</v>
      </c>
      <c r="I55" s="153">
        <v>195</v>
      </c>
      <c r="J55" s="153">
        <v>0</v>
      </c>
      <c r="K55" s="153">
        <v>195</v>
      </c>
      <c r="L55" s="153">
        <v>200</v>
      </c>
      <c r="M55" s="153"/>
    </row>
    <row r="56" spans="1:13" ht="174" customHeight="1" outlineLevel="4">
      <c r="A56" s="154" t="s">
        <v>653</v>
      </c>
      <c r="B56" s="152" t="s">
        <v>623</v>
      </c>
      <c r="C56" s="152" t="s">
        <v>643</v>
      </c>
      <c r="D56" s="152" t="s">
        <v>572</v>
      </c>
      <c r="E56" s="152" t="s">
        <v>270</v>
      </c>
      <c r="F56" s="153">
        <f>SUM(F57)</f>
        <v>30</v>
      </c>
      <c r="G56" s="153">
        <f aca="true" t="shared" si="20" ref="G56:M56">SUM(G57)</f>
        <v>0</v>
      </c>
      <c r="H56" s="153">
        <f t="shared" si="20"/>
        <v>0</v>
      </c>
      <c r="I56" s="153">
        <f t="shared" si="20"/>
        <v>0</v>
      </c>
      <c r="J56" s="153">
        <f t="shared" si="20"/>
        <v>0</v>
      </c>
      <c r="K56" s="153">
        <f t="shared" si="20"/>
        <v>0</v>
      </c>
      <c r="L56" s="153">
        <f t="shared" si="20"/>
        <v>35</v>
      </c>
      <c r="M56" s="153">
        <f t="shared" si="20"/>
        <v>35</v>
      </c>
    </row>
    <row r="57" spans="1:13" ht="30.75" customHeight="1" outlineLevel="4">
      <c r="A57" s="154" t="s">
        <v>632</v>
      </c>
      <c r="B57" s="152" t="s">
        <v>623</v>
      </c>
      <c r="C57" s="152" t="s">
        <v>643</v>
      </c>
      <c r="D57" s="152" t="s">
        <v>572</v>
      </c>
      <c r="E57" s="152" t="s">
        <v>278</v>
      </c>
      <c r="F57" s="153">
        <v>30</v>
      </c>
      <c r="G57" s="153"/>
      <c r="H57" s="153"/>
      <c r="I57" s="153"/>
      <c r="J57" s="153"/>
      <c r="K57" s="153"/>
      <c r="L57" s="153">
        <v>35</v>
      </c>
      <c r="M57" s="153">
        <v>35</v>
      </c>
    </row>
    <row r="58" spans="1:13" ht="208.5" customHeight="1" outlineLevel="4">
      <c r="A58" s="154" t="s">
        <v>654</v>
      </c>
      <c r="B58" s="152" t="s">
        <v>623</v>
      </c>
      <c r="C58" s="152" t="s">
        <v>643</v>
      </c>
      <c r="D58" s="152" t="s">
        <v>574</v>
      </c>
      <c r="E58" s="152" t="s">
        <v>270</v>
      </c>
      <c r="F58" s="153">
        <f>SUM(F59)</f>
        <v>10</v>
      </c>
      <c r="G58" s="153">
        <f aca="true" t="shared" si="21" ref="G58:M58">SUM(G59)</f>
        <v>0</v>
      </c>
      <c r="H58" s="153">
        <f t="shared" si="21"/>
        <v>0</v>
      </c>
      <c r="I58" s="153">
        <f t="shared" si="21"/>
        <v>0</v>
      </c>
      <c r="J58" s="153">
        <f t="shared" si="21"/>
        <v>0</v>
      </c>
      <c r="K58" s="153">
        <f t="shared" si="21"/>
        <v>0</v>
      </c>
      <c r="L58" s="153">
        <f t="shared" si="21"/>
        <v>15</v>
      </c>
      <c r="M58" s="153">
        <f t="shared" si="21"/>
        <v>15</v>
      </c>
    </row>
    <row r="59" spans="1:13" ht="30.75" customHeight="1" outlineLevel="4">
      <c r="A59" s="154" t="s">
        <v>632</v>
      </c>
      <c r="B59" s="152" t="s">
        <v>623</v>
      </c>
      <c r="C59" s="152" t="s">
        <v>643</v>
      </c>
      <c r="D59" s="152" t="s">
        <v>574</v>
      </c>
      <c r="E59" s="152" t="s">
        <v>278</v>
      </c>
      <c r="F59" s="153">
        <v>10</v>
      </c>
      <c r="G59" s="153"/>
      <c r="H59" s="153"/>
      <c r="I59" s="153"/>
      <c r="J59" s="153"/>
      <c r="K59" s="153"/>
      <c r="L59" s="153">
        <v>15</v>
      </c>
      <c r="M59" s="153">
        <v>15</v>
      </c>
    </row>
    <row r="60" spans="1:13" ht="190.5" customHeight="1" outlineLevel="4">
      <c r="A60" s="154" t="s">
        <v>655</v>
      </c>
      <c r="B60" s="152" t="s">
        <v>623</v>
      </c>
      <c r="C60" s="152" t="s">
        <v>643</v>
      </c>
      <c r="D60" s="152" t="s">
        <v>597</v>
      </c>
      <c r="E60" s="152" t="s">
        <v>270</v>
      </c>
      <c r="F60" s="153">
        <f>SUM(F61)</f>
        <v>99.9</v>
      </c>
      <c r="G60" s="153">
        <f aca="true" t="shared" si="22" ref="G60:M60">SUM(G61)</f>
        <v>0</v>
      </c>
      <c r="H60" s="153">
        <f t="shared" si="22"/>
        <v>0</v>
      </c>
      <c r="I60" s="153">
        <f t="shared" si="22"/>
        <v>0</v>
      </c>
      <c r="J60" s="153">
        <f t="shared" si="22"/>
        <v>0</v>
      </c>
      <c r="K60" s="153">
        <f t="shared" si="22"/>
        <v>0</v>
      </c>
      <c r="L60" s="153">
        <f t="shared" si="22"/>
        <v>0</v>
      </c>
      <c r="M60" s="153">
        <f t="shared" si="22"/>
        <v>0</v>
      </c>
    </row>
    <row r="61" spans="1:13" ht="30.75" customHeight="1" outlineLevel="4">
      <c r="A61" s="154" t="s">
        <v>632</v>
      </c>
      <c r="B61" s="152" t="s">
        <v>623</v>
      </c>
      <c r="C61" s="152" t="s">
        <v>643</v>
      </c>
      <c r="D61" s="152" t="s">
        <v>597</v>
      </c>
      <c r="E61" s="152" t="s">
        <v>278</v>
      </c>
      <c r="F61" s="153">
        <v>99.9</v>
      </c>
      <c r="G61" s="153"/>
      <c r="H61" s="153"/>
      <c r="I61" s="153"/>
      <c r="J61" s="153"/>
      <c r="K61" s="153"/>
      <c r="L61" s="153"/>
      <c r="M61" s="153"/>
    </row>
    <row r="62" spans="1:13" ht="141.75" outlineLevel="3">
      <c r="A62" s="166" t="s">
        <v>656</v>
      </c>
      <c r="B62" s="152" t="s">
        <v>623</v>
      </c>
      <c r="C62" s="152" t="s">
        <v>643</v>
      </c>
      <c r="D62" s="152" t="s">
        <v>602</v>
      </c>
      <c r="E62" s="152" t="s">
        <v>270</v>
      </c>
      <c r="F62" s="153">
        <f>SUM(F63)</f>
        <v>6.917</v>
      </c>
      <c r="G62" s="153">
        <f aca="true" t="shared" si="23" ref="G62:M62">SUM(G63)</f>
        <v>7</v>
      </c>
      <c r="H62" s="153">
        <f t="shared" si="23"/>
        <v>0</v>
      </c>
      <c r="I62" s="153">
        <f t="shared" si="23"/>
        <v>7</v>
      </c>
      <c r="J62" s="153">
        <f t="shared" si="23"/>
        <v>0</v>
      </c>
      <c r="K62" s="153">
        <f t="shared" si="23"/>
        <v>7</v>
      </c>
      <c r="L62" s="153">
        <f t="shared" si="23"/>
        <v>6.917</v>
      </c>
      <c r="M62" s="153">
        <f t="shared" si="23"/>
        <v>6.917</v>
      </c>
    </row>
    <row r="63" spans="1:13" ht="34.5" customHeight="1" outlineLevel="4">
      <c r="A63" s="154" t="s">
        <v>632</v>
      </c>
      <c r="B63" s="152" t="s">
        <v>623</v>
      </c>
      <c r="C63" s="152" t="s">
        <v>643</v>
      </c>
      <c r="D63" s="152" t="s">
        <v>602</v>
      </c>
      <c r="E63" s="152" t="s">
        <v>278</v>
      </c>
      <c r="F63" s="153">
        <v>6.917</v>
      </c>
      <c r="G63" s="153">
        <v>7</v>
      </c>
      <c r="H63" s="153">
        <v>0</v>
      </c>
      <c r="I63" s="153">
        <v>7</v>
      </c>
      <c r="J63" s="153">
        <v>0</v>
      </c>
      <c r="K63" s="153">
        <v>7</v>
      </c>
      <c r="L63" s="153">
        <v>6.917</v>
      </c>
      <c r="M63" s="153">
        <v>6.917</v>
      </c>
    </row>
    <row r="64" spans="1:13" ht="63" outlineLevel="1">
      <c r="A64" s="159" t="s">
        <v>657</v>
      </c>
      <c r="B64" s="149" t="s">
        <v>623</v>
      </c>
      <c r="C64" s="149" t="s">
        <v>658</v>
      </c>
      <c r="D64" s="149" t="s">
        <v>625</v>
      </c>
      <c r="E64" s="149" t="s">
        <v>270</v>
      </c>
      <c r="F64" s="150">
        <f>SUM(F65)</f>
        <v>70</v>
      </c>
      <c r="G64" s="150">
        <f aca="true" t="shared" si="24" ref="G64:M66">SUM(G65)</f>
        <v>140</v>
      </c>
      <c r="H64" s="150">
        <f t="shared" si="24"/>
        <v>0</v>
      </c>
      <c r="I64" s="150">
        <f t="shared" si="24"/>
        <v>140</v>
      </c>
      <c r="J64" s="150">
        <f t="shared" si="24"/>
        <v>0</v>
      </c>
      <c r="K64" s="150">
        <f t="shared" si="24"/>
        <v>140</v>
      </c>
      <c r="L64" s="150">
        <f t="shared" si="24"/>
        <v>76.8</v>
      </c>
      <c r="M64" s="150">
        <f t="shared" si="24"/>
        <v>154.8</v>
      </c>
    </row>
    <row r="65" spans="1:13" ht="47.25" outlineLevel="2">
      <c r="A65" s="159" t="s">
        <v>659</v>
      </c>
      <c r="B65" s="149" t="s">
        <v>623</v>
      </c>
      <c r="C65" s="149" t="s">
        <v>660</v>
      </c>
      <c r="D65" s="149" t="s">
        <v>625</v>
      </c>
      <c r="E65" s="149" t="s">
        <v>270</v>
      </c>
      <c r="F65" s="150">
        <f>SUM(F66)</f>
        <v>70</v>
      </c>
      <c r="G65" s="150">
        <f t="shared" si="24"/>
        <v>140</v>
      </c>
      <c r="H65" s="150">
        <f t="shared" si="24"/>
        <v>0</v>
      </c>
      <c r="I65" s="150">
        <f t="shared" si="24"/>
        <v>140</v>
      </c>
      <c r="J65" s="150">
        <f t="shared" si="24"/>
        <v>0</v>
      </c>
      <c r="K65" s="150">
        <f t="shared" si="24"/>
        <v>140</v>
      </c>
      <c r="L65" s="150">
        <f t="shared" si="24"/>
        <v>76.8</v>
      </c>
      <c r="M65" s="150">
        <f t="shared" si="24"/>
        <v>154.8</v>
      </c>
    </row>
    <row r="66" spans="1:13" ht="173.25" customHeight="1" outlineLevel="3">
      <c r="A66" s="154" t="s">
        <v>661</v>
      </c>
      <c r="B66" s="152" t="s">
        <v>623</v>
      </c>
      <c r="C66" s="152" t="s">
        <v>660</v>
      </c>
      <c r="D66" s="152" t="s">
        <v>416</v>
      </c>
      <c r="E66" s="152" t="s">
        <v>270</v>
      </c>
      <c r="F66" s="153">
        <f>SUM(F67)</f>
        <v>70</v>
      </c>
      <c r="G66" s="153">
        <f t="shared" si="24"/>
        <v>140</v>
      </c>
      <c r="H66" s="153">
        <f t="shared" si="24"/>
        <v>0</v>
      </c>
      <c r="I66" s="153">
        <f t="shared" si="24"/>
        <v>140</v>
      </c>
      <c r="J66" s="153">
        <f t="shared" si="24"/>
        <v>0</v>
      </c>
      <c r="K66" s="153">
        <f t="shared" si="24"/>
        <v>140</v>
      </c>
      <c r="L66" s="153">
        <f t="shared" si="24"/>
        <v>76.8</v>
      </c>
      <c r="M66" s="153">
        <f t="shared" si="24"/>
        <v>154.8</v>
      </c>
    </row>
    <row r="67" spans="1:13" ht="30.75" customHeight="1" outlineLevel="4">
      <c r="A67" s="154" t="s">
        <v>632</v>
      </c>
      <c r="B67" s="152" t="s">
        <v>623</v>
      </c>
      <c r="C67" s="152" t="s">
        <v>660</v>
      </c>
      <c r="D67" s="152" t="s">
        <v>416</v>
      </c>
      <c r="E67" s="152" t="s">
        <v>278</v>
      </c>
      <c r="F67" s="153">
        <v>70</v>
      </c>
      <c r="G67" s="153">
        <v>140</v>
      </c>
      <c r="H67" s="153">
        <v>0</v>
      </c>
      <c r="I67" s="153">
        <v>140</v>
      </c>
      <c r="J67" s="153">
        <v>0</v>
      </c>
      <c r="K67" s="153">
        <v>140</v>
      </c>
      <c r="L67" s="153">
        <v>76.8</v>
      </c>
      <c r="M67" s="153">
        <v>154.8</v>
      </c>
    </row>
    <row r="68" spans="1:13" ht="17.25" customHeight="1" outlineLevel="1">
      <c r="A68" s="159" t="s">
        <v>662</v>
      </c>
      <c r="B68" s="149" t="s">
        <v>623</v>
      </c>
      <c r="C68" s="149" t="s">
        <v>663</v>
      </c>
      <c r="D68" s="149" t="s">
        <v>625</v>
      </c>
      <c r="E68" s="149" t="s">
        <v>270</v>
      </c>
      <c r="F68" s="150">
        <f aca="true" t="shared" si="25" ref="F68:M68">SUM(F69,F74,F77,F82)</f>
        <v>4958.6630000000005</v>
      </c>
      <c r="G68" s="150">
        <f t="shared" si="25"/>
        <v>6569.900000000001</v>
      </c>
      <c r="H68" s="150">
        <f t="shared" si="25"/>
        <v>0</v>
      </c>
      <c r="I68" s="150">
        <f t="shared" si="25"/>
        <v>6569.900000000001</v>
      </c>
      <c r="J68" s="150">
        <f t="shared" si="25"/>
        <v>0</v>
      </c>
      <c r="K68" s="150">
        <f t="shared" si="25"/>
        <v>6569.900000000001</v>
      </c>
      <c r="L68" s="150">
        <f t="shared" si="25"/>
        <v>5631.271</v>
      </c>
      <c r="M68" s="150">
        <f t="shared" si="25"/>
        <v>4706.032999999999</v>
      </c>
    </row>
    <row r="69" spans="1:13" ht="18" customHeight="1" outlineLevel="2">
      <c r="A69" s="159" t="s">
        <v>664</v>
      </c>
      <c r="B69" s="149" t="s">
        <v>623</v>
      </c>
      <c r="C69" s="149" t="s">
        <v>665</v>
      </c>
      <c r="D69" s="149" t="s">
        <v>625</v>
      </c>
      <c r="E69" s="149" t="s">
        <v>270</v>
      </c>
      <c r="F69" s="150">
        <f>SUM(F70,F72)</f>
        <v>37.314</v>
      </c>
      <c r="G69" s="150">
        <f aca="true" t="shared" si="26" ref="G69:M69">SUM(G70,G72)</f>
        <v>83.3</v>
      </c>
      <c r="H69" s="150">
        <f t="shared" si="26"/>
        <v>0</v>
      </c>
      <c r="I69" s="150">
        <f t="shared" si="26"/>
        <v>83.3</v>
      </c>
      <c r="J69" s="150">
        <f t="shared" si="26"/>
        <v>0</v>
      </c>
      <c r="K69" s="150">
        <f t="shared" si="26"/>
        <v>83.3</v>
      </c>
      <c r="L69" s="150">
        <f t="shared" si="26"/>
        <v>15</v>
      </c>
      <c r="M69" s="150">
        <f t="shared" si="26"/>
        <v>15</v>
      </c>
    </row>
    <row r="70" spans="1:13" ht="269.25" customHeight="1" outlineLevel="3">
      <c r="A70" s="166" t="s">
        <v>666</v>
      </c>
      <c r="B70" s="152" t="s">
        <v>623</v>
      </c>
      <c r="C70" s="152" t="s">
        <v>665</v>
      </c>
      <c r="D70" s="152" t="s">
        <v>423</v>
      </c>
      <c r="E70" s="152" t="s">
        <v>270</v>
      </c>
      <c r="F70" s="153">
        <f>SUM(F71)</f>
        <v>17.1</v>
      </c>
      <c r="G70" s="153">
        <f aca="true" t="shared" si="27" ref="G70:M70">SUM(G71)</f>
        <v>28.5</v>
      </c>
      <c r="H70" s="153">
        <f t="shared" si="27"/>
        <v>0</v>
      </c>
      <c r="I70" s="153">
        <f t="shared" si="27"/>
        <v>28.5</v>
      </c>
      <c r="J70" s="153">
        <f t="shared" si="27"/>
        <v>0</v>
      </c>
      <c r="K70" s="153">
        <f t="shared" si="27"/>
        <v>28.5</v>
      </c>
      <c r="L70" s="153">
        <f t="shared" si="27"/>
        <v>15</v>
      </c>
      <c r="M70" s="153">
        <f t="shared" si="27"/>
        <v>15</v>
      </c>
    </row>
    <row r="71" spans="1:13" ht="33" customHeight="1" outlineLevel="4">
      <c r="A71" s="154" t="s">
        <v>632</v>
      </c>
      <c r="B71" s="152" t="s">
        <v>623</v>
      </c>
      <c r="C71" s="152" t="s">
        <v>665</v>
      </c>
      <c r="D71" s="152" t="s">
        <v>423</v>
      </c>
      <c r="E71" s="152" t="s">
        <v>278</v>
      </c>
      <c r="F71" s="153">
        <v>17.1</v>
      </c>
      <c r="G71" s="153">
        <v>28.5</v>
      </c>
      <c r="H71" s="153">
        <v>0</v>
      </c>
      <c r="I71" s="153">
        <v>28.5</v>
      </c>
      <c r="J71" s="153">
        <v>0</v>
      </c>
      <c r="K71" s="153">
        <v>28.5</v>
      </c>
      <c r="L71" s="153">
        <v>15</v>
      </c>
      <c r="M71" s="153">
        <v>15</v>
      </c>
    </row>
    <row r="72" spans="1:13" ht="284.25" customHeight="1" outlineLevel="3">
      <c r="A72" s="166" t="s">
        <v>667</v>
      </c>
      <c r="B72" s="152" t="s">
        <v>623</v>
      </c>
      <c r="C72" s="152" t="s">
        <v>665</v>
      </c>
      <c r="D72" s="152" t="s">
        <v>427</v>
      </c>
      <c r="E72" s="152" t="s">
        <v>270</v>
      </c>
      <c r="F72" s="153">
        <f>SUM(F73)</f>
        <v>20.214</v>
      </c>
      <c r="G72" s="153">
        <f aca="true" t="shared" si="28" ref="G72:M72">SUM(G73)</f>
        <v>54.8</v>
      </c>
      <c r="H72" s="153">
        <f t="shared" si="28"/>
        <v>0</v>
      </c>
      <c r="I72" s="153">
        <f t="shared" si="28"/>
        <v>54.8</v>
      </c>
      <c r="J72" s="153">
        <f t="shared" si="28"/>
        <v>0</v>
      </c>
      <c r="K72" s="153">
        <f t="shared" si="28"/>
        <v>54.8</v>
      </c>
      <c r="L72" s="153">
        <f t="shared" si="28"/>
        <v>0</v>
      </c>
      <c r="M72" s="153">
        <f t="shared" si="28"/>
        <v>0</v>
      </c>
    </row>
    <row r="73" spans="1:13" ht="33" customHeight="1" outlineLevel="4">
      <c r="A73" s="154" t="s">
        <v>632</v>
      </c>
      <c r="B73" s="152" t="s">
        <v>623</v>
      </c>
      <c r="C73" s="152" t="s">
        <v>665</v>
      </c>
      <c r="D73" s="152" t="s">
        <v>427</v>
      </c>
      <c r="E73" s="152" t="s">
        <v>278</v>
      </c>
      <c r="F73" s="153">
        <v>20.214</v>
      </c>
      <c r="G73" s="153">
        <v>54.8</v>
      </c>
      <c r="H73" s="153">
        <v>0</v>
      </c>
      <c r="I73" s="153">
        <v>54.8</v>
      </c>
      <c r="J73" s="153">
        <v>0</v>
      </c>
      <c r="K73" s="153">
        <v>54.8</v>
      </c>
      <c r="L73" s="153"/>
      <c r="M73" s="153"/>
    </row>
    <row r="74" spans="1:13" ht="15.75" outlineLevel="2">
      <c r="A74" s="159" t="s">
        <v>668</v>
      </c>
      <c r="B74" s="149" t="s">
        <v>623</v>
      </c>
      <c r="C74" s="149" t="s">
        <v>669</v>
      </c>
      <c r="D74" s="149" t="s">
        <v>625</v>
      </c>
      <c r="E74" s="149" t="s">
        <v>270</v>
      </c>
      <c r="F74" s="150">
        <f>SUM(F75)</f>
        <v>1000</v>
      </c>
      <c r="G74" s="150">
        <f aca="true" t="shared" si="29" ref="G74:M75">SUM(G75)</f>
        <v>1000</v>
      </c>
      <c r="H74" s="150">
        <f t="shared" si="29"/>
        <v>0</v>
      </c>
      <c r="I74" s="150">
        <f t="shared" si="29"/>
        <v>1000</v>
      </c>
      <c r="J74" s="150">
        <f t="shared" si="29"/>
        <v>0</v>
      </c>
      <c r="K74" s="150">
        <f t="shared" si="29"/>
        <v>1000</v>
      </c>
      <c r="L74" s="150">
        <f t="shared" si="29"/>
        <v>1000</v>
      </c>
      <c r="M74" s="150">
        <f t="shared" si="29"/>
        <v>1000</v>
      </c>
    </row>
    <row r="75" spans="1:13" ht="204" customHeight="1" outlineLevel="3">
      <c r="A75" s="154" t="s">
        <v>670</v>
      </c>
      <c r="B75" s="152" t="s">
        <v>623</v>
      </c>
      <c r="C75" s="152" t="s">
        <v>669</v>
      </c>
      <c r="D75" s="152" t="s">
        <v>498</v>
      </c>
      <c r="E75" s="152" t="s">
        <v>270</v>
      </c>
      <c r="F75" s="153">
        <f>SUM(F76)</f>
        <v>1000</v>
      </c>
      <c r="G75" s="153">
        <f t="shared" si="29"/>
        <v>1000</v>
      </c>
      <c r="H75" s="153">
        <f t="shared" si="29"/>
        <v>0</v>
      </c>
      <c r="I75" s="153">
        <f t="shared" si="29"/>
        <v>1000</v>
      </c>
      <c r="J75" s="153">
        <f t="shared" si="29"/>
        <v>0</v>
      </c>
      <c r="K75" s="153">
        <f t="shared" si="29"/>
        <v>1000</v>
      </c>
      <c r="L75" s="153">
        <f t="shared" si="29"/>
        <v>1000</v>
      </c>
      <c r="M75" s="153">
        <f t="shared" si="29"/>
        <v>1000</v>
      </c>
    </row>
    <row r="76" spans="1:13" ht="15.75" outlineLevel="4">
      <c r="A76" s="154" t="s">
        <v>635</v>
      </c>
      <c r="B76" s="152" t="s">
        <v>623</v>
      </c>
      <c r="C76" s="152" t="s">
        <v>669</v>
      </c>
      <c r="D76" s="152" t="s">
        <v>498</v>
      </c>
      <c r="E76" s="152" t="s">
        <v>280</v>
      </c>
      <c r="F76" s="153">
        <v>1000</v>
      </c>
      <c r="G76" s="153">
        <v>1000</v>
      </c>
      <c r="H76" s="153">
        <v>0</v>
      </c>
      <c r="I76" s="153">
        <v>1000</v>
      </c>
      <c r="J76" s="153">
        <v>0</v>
      </c>
      <c r="K76" s="153">
        <v>1000</v>
      </c>
      <c r="L76" s="153">
        <v>1000</v>
      </c>
      <c r="M76" s="153">
        <v>1000</v>
      </c>
    </row>
    <row r="77" spans="1:13" ht="31.5" outlineLevel="2">
      <c r="A77" s="159" t="s">
        <v>671</v>
      </c>
      <c r="B77" s="149" t="s">
        <v>623</v>
      </c>
      <c r="C77" s="149" t="s">
        <v>672</v>
      </c>
      <c r="D77" s="149" t="s">
        <v>625</v>
      </c>
      <c r="E77" s="149" t="s">
        <v>270</v>
      </c>
      <c r="F77" s="150">
        <f>SUM(F78,F80)</f>
        <v>3796.349</v>
      </c>
      <c r="G77" s="150">
        <f aca="true" t="shared" si="30" ref="G77:M77">SUM(G78,G80)</f>
        <v>5301.6</v>
      </c>
      <c r="H77" s="150">
        <f t="shared" si="30"/>
        <v>0</v>
      </c>
      <c r="I77" s="150">
        <f t="shared" si="30"/>
        <v>5301.6</v>
      </c>
      <c r="J77" s="150">
        <f t="shared" si="30"/>
        <v>0</v>
      </c>
      <c r="K77" s="150">
        <f t="shared" si="30"/>
        <v>5301.6</v>
      </c>
      <c r="L77" s="150">
        <f t="shared" si="30"/>
        <v>4421.271</v>
      </c>
      <c r="M77" s="150">
        <f t="shared" si="30"/>
        <v>3632.533</v>
      </c>
    </row>
    <row r="78" spans="1:13" ht="141.75" customHeight="1" outlineLevel="3">
      <c r="A78" s="154" t="s">
        <v>673</v>
      </c>
      <c r="B78" s="152" t="s">
        <v>623</v>
      </c>
      <c r="C78" s="152" t="s">
        <v>672</v>
      </c>
      <c r="D78" s="152" t="s">
        <v>492</v>
      </c>
      <c r="E78" s="152" t="s">
        <v>270</v>
      </c>
      <c r="F78" s="153">
        <f>SUM(F79)</f>
        <v>2945.349</v>
      </c>
      <c r="G78" s="153">
        <f aca="true" t="shared" si="31" ref="G78:M78">SUM(G79)</f>
        <v>4501.6</v>
      </c>
      <c r="H78" s="153">
        <f t="shared" si="31"/>
        <v>0</v>
      </c>
      <c r="I78" s="153">
        <f t="shared" si="31"/>
        <v>4501.6</v>
      </c>
      <c r="J78" s="153">
        <f t="shared" si="31"/>
        <v>0</v>
      </c>
      <c r="K78" s="153">
        <f t="shared" si="31"/>
        <v>4501.6</v>
      </c>
      <c r="L78" s="153">
        <f t="shared" si="31"/>
        <v>0</v>
      </c>
      <c r="M78" s="153">
        <f t="shared" si="31"/>
        <v>0</v>
      </c>
    </row>
    <row r="79" spans="1:13" ht="30.75" customHeight="1" outlineLevel="4">
      <c r="A79" s="154" t="s">
        <v>632</v>
      </c>
      <c r="B79" s="152" t="s">
        <v>623</v>
      </c>
      <c r="C79" s="152" t="s">
        <v>672</v>
      </c>
      <c r="D79" s="152" t="s">
        <v>492</v>
      </c>
      <c r="E79" s="152" t="s">
        <v>278</v>
      </c>
      <c r="F79" s="153">
        <v>2945.349</v>
      </c>
      <c r="G79" s="153">
        <v>4501.6</v>
      </c>
      <c r="H79" s="153">
        <v>0</v>
      </c>
      <c r="I79" s="153">
        <v>4501.6</v>
      </c>
      <c r="J79" s="153">
        <v>0</v>
      </c>
      <c r="K79" s="153">
        <v>4501.6</v>
      </c>
      <c r="L79" s="153"/>
      <c r="M79" s="153"/>
    </row>
    <row r="80" spans="1:13" ht="174" customHeight="1" outlineLevel="3">
      <c r="A80" s="154" t="s">
        <v>674</v>
      </c>
      <c r="B80" s="152" t="s">
        <v>623</v>
      </c>
      <c r="C80" s="152" t="s">
        <v>672</v>
      </c>
      <c r="D80" s="152" t="s">
        <v>494</v>
      </c>
      <c r="E80" s="152" t="s">
        <v>270</v>
      </c>
      <c r="F80" s="153">
        <f aca="true" t="shared" si="32" ref="F80:M80">SUM(F81)</f>
        <v>851</v>
      </c>
      <c r="G80" s="153">
        <f t="shared" si="32"/>
        <v>800</v>
      </c>
      <c r="H80" s="153">
        <f t="shared" si="32"/>
        <v>0</v>
      </c>
      <c r="I80" s="153">
        <f t="shared" si="32"/>
        <v>800</v>
      </c>
      <c r="J80" s="153">
        <f t="shared" si="32"/>
        <v>0</v>
      </c>
      <c r="K80" s="153">
        <f t="shared" si="32"/>
        <v>800</v>
      </c>
      <c r="L80" s="153">
        <f t="shared" si="32"/>
        <v>4421.271</v>
      </c>
      <c r="M80" s="153">
        <f t="shared" si="32"/>
        <v>3632.533</v>
      </c>
    </row>
    <row r="81" spans="1:13" ht="33.75" customHeight="1" outlineLevel="4">
      <c r="A81" s="154" t="s">
        <v>632</v>
      </c>
      <c r="B81" s="152" t="s">
        <v>623</v>
      </c>
      <c r="C81" s="152" t="s">
        <v>672</v>
      </c>
      <c r="D81" s="152" t="s">
        <v>494</v>
      </c>
      <c r="E81" s="152" t="s">
        <v>278</v>
      </c>
      <c r="F81" s="153">
        <v>851</v>
      </c>
      <c r="G81" s="153">
        <v>800</v>
      </c>
      <c r="H81" s="153">
        <v>0</v>
      </c>
      <c r="I81" s="153">
        <v>800</v>
      </c>
      <c r="J81" s="153">
        <v>0</v>
      </c>
      <c r="K81" s="153">
        <v>800</v>
      </c>
      <c r="L81" s="153">
        <v>4421.271</v>
      </c>
      <c r="M81" s="153">
        <v>3632.533</v>
      </c>
    </row>
    <row r="82" spans="1:13" ht="31.5" outlineLevel="2">
      <c r="A82" s="159" t="s">
        <v>675</v>
      </c>
      <c r="B82" s="149" t="s">
        <v>623</v>
      </c>
      <c r="C82" s="149" t="s">
        <v>676</v>
      </c>
      <c r="D82" s="149" t="s">
        <v>625</v>
      </c>
      <c r="E82" s="149" t="s">
        <v>270</v>
      </c>
      <c r="F82" s="150">
        <f>SUM(F83,F85,F87,F89,F91,F93)</f>
        <v>125</v>
      </c>
      <c r="G82" s="150">
        <f aca="true" t="shared" si="33" ref="G82:M82">SUM(G83,G85,G87,G89,G91,G93)</f>
        <v>185</v>
      </c>
      <c r="H82" s="150">
        <f t="shared" si="33"/>
        <v>0</v>
      </c>
      <c r="I82" s="150">
        <f t="shared" si="33"/>
        <v>185</v>
      </c>
      <c r="J82" s="150">
        <f t="shared" si="33"/>
        <v>0</v>
      </c>
      <c r="K82" s="150">
        <f t="shared" si="33"/>
        <v>185</v>
      </c>
      <c r="L82" s="150">
        <f t="shared" si="33"/>
        <v>195</v>
      </c>
      <c r="M82" s="150">
        <f t="shared" si="33"/>
        <v>58.5</v>
      </c>
    </row>
    <row r="83" spans="1:13" ht="190.5" customHeight="1" outlineLevel="3">
      <c r="A83" s="154" t="s">
        <v>677</v>
      </c>
      <c r="B83" s="152" t="s">
        <v>623</v>
      </c>
      <c r="C83" s="152" t="s">
        <v>676</v>
      </c>
      <c r="D83" s="152" t="s">
        <v>480</v>
      </c>
      <c r="E83" s="152" t="s">
        <v>270</v>
      </c>
      <c r="F83" s="153">
        <f>SUM(F84)</f>
        <v>5</v>
      </c>
      <c r="G83" s="153">
        <f aca="true" t="shared" si="34" ref="G83:M83">SUM(G84)</f>
        <v>5</v>
      </c>
      <c r="H83" s="153">
        <f t="shared" si="34"/>
        <v>0</v>
      </c>
      <c r="I83" s="153">
        <f t="shared" si="34"/>
        <v>5</v>
      </c>
      <c r="J83" s="153">
        <f t="shared" si="34"/>
        <v>0</v>
      </c>
      <c r="K83" s="153">
        <f t="shared" si="34"/>
        <v>5</v>
      </c>
      <c r="L83" s="153">
        <f t="shared" si="34"/>
        <v>5</v>
      </c>
      <c r="M83" s="153">
        <f t="shared" si="34"/>
        <v>5</v>
      </c>
    </row>
    <row r="84" spans="1:13" ht="32.25" customHeight="1" outlineLevel="4">
      <c r="A84" s="154" t="s">
        <v>632</v>
      </c>
      <c r="B84" s="152" t="s">
        <v>623</v>
      </c>
      <c r="C84" s="152" t="s">
        <v>676</v>
      </c>
      <c r="D84" s="152" t="s">
        <v>480</v>
      </c>
      <c r="E84" s="152" t="s">
        <v>278</v>
      </c>
      <c r="F84" s="153">
        <v>5</v>
      </c>
      <c r="G84" s="153">
        <v>5</v>
      </c>
      <c r="H84" s="153">
        <v>0</v>
      </c>
      <c r="I84" s="153">
        <v>5</v>
      </c>
      <c r="J84" s="153">
        <v>0</v>
      </c>
      <c r="K84" s="153">
        <v>5</v>
      </c>
      <c r="L84" s="153">
        <v>5</v>
      </c>
      <c r="M84" s="153">
        <v>5</v>
      </c>
    </row>
    <row r="85" spans="1:13" ht="156.75" customHeight="1" outlineLevel="3">
      <c r="A85" s="154" t="s">
        <v>678</v>
      </c>
      <c r="B85" s="152" t="s">
        <v>623</v>
      </c>
      <c r="C85" s="152" t="s">
        <v>676</v>
      </c>
      <c r="D85" s="152" t="s">
        <v>482</v>
      </c>
      <c r="E85" s="152" t="s">
        <v>270</v>
      </c>
      <c r="F85" s="153">
        <f>SUM(F86)</f>
        <v>5</v>
      </c>
      <c r="G85" s="153">
        <f aca="true" t="shared" si="35" ref="G85:M85">SUM(G86)</f>
        <v>10</v>
      </c>
      <c r="H85" s="153">
        <f t="shared" si="35"/>
        <v>0</v>
      </c>
      <c r="I85" s="153">
        <f t="shared" si="35"/>
        <v>10</v>
      </c>
      <c r="J85" s="153">
        <f t="shared" si="35"/>
        <v>0</v>
      </c>
      <c r="K85" s="153">
        <f t="shared" si="35"/>
        <v>10</v>
      </c>
      <c r="L85" s="153">
        <f t="shared" si="35"/>
        <v>10</v>
      </c>
      <c r="M85" s="153">
        <f t="shared" si="35"/>
        <v>10</v>
      </c>
    </row>
    <row r="86" spans="1:13" ht="33" customHeight="1" outlineLevel="4">
      <c r="A86" s="154" t="s">
        <v>632</v>
      </c>
      <c r="B86" s="152" t="s">
        <v>623</v>
      </c>
      <c r="C86" s="152" t="s">
        <v>676</v>
      </c>
      <c r="D86" s="152" t="s">
        <v>482</v>
      </c>
      <c r="E86" s="152" t="s">
        <v>278</v>
      </c>
      <c r="F86" s="153">
        <v>5</v>
      </c>
      <c r="G86" s="153">
        <v>10</v>
      </c>
      <c r="H86" s="153">
        <v>0</v>
      </c>
      <c r="I86" s="153">
        <v>10</v>
      </c>
      <c r="J86" s="153">
        <v>0</v>
      </c>
      <c r="K86" s="153">
        <v>10</v>
      </c>
      <c r="L86" s="153">
        <v>10</v>
      </c>
      <c r="M86" s="153">
        <v>10</v>
      </c>
    </row>
    <row r="87" spans="1:13" ht="189.75" customHeight="1" outlineLevel="3">
      <c r="A87" s="154" t="s">
        <v>679</v>
      </c>
      <c r="B87" s="152" t="s">
        <v>623</v>
      </c>
      <c r="C87" s="152" t="s">
        <v>676</v>
      </c>
      <c r="D87" s="152" t="s">
        <v>484</v>
      </c>
      <c r="E87" s="152" t="s">
        <v>270</v>
      </c>
      <c r="F87" s="153">
        <f>SUM(F88)</f>
        <v>5</v>
      </c>
      <c r="G87" s="153">
        <f aca="true" t="shared" si="36" ref="G87:M87">SUM(G88)</f>
        <v>10</v>
      </c>
      <c r="H87" s="153">
        <f t="shared" si="36"/>
        <v>0</v>
      </c>
      <c r="I87" s="153">
        <f t="shared" si="36"/>
        <v>10</v>
      </c>
      <c r="J87" s="153">
        <f t="shared" si="36"/>
        <v>0</v>
      </c>
      <c r="K87" s="153">
        <f t="shared" si="36"/>
        <v>10</v>
      </c>
      <c r="L87" s="153">
        <f t="shared" si="36"/>
        <v>10</v>
      </c>
      <c r="M87" s="153">
        <f t="shared" si="36"/>
        <v>10</v>
      </c>
    </row>
    <row r="88" spans="1:13" ht="15.75" outlineLevel="4">
      <c r="A88" s="154" t="s">
        <v>635</v>
      </c>
      <c r="B88" s="152" t="s">
        <v>623</v>
      </c>
      <c r="C88" s="152" t="s">
        <v>676</v>
      </c>
      <c r="D88" s="152" t="s">
        <v>484</v>
      </c>
      <c r="E88" s="152" t="s">
        <v>280</v>
      </c>
      <c r="F88" s="153">
        <v>5</v>
      </c>
      <c r="G88" s="153">
        <v>10</v>
      </c>
      <c r="H88" s="153">
        <v>0</v>
      </c>
      <c r="I88" s="153">
        <v>10</v>
      </c>
      <c r="J88" s="153">
        <v>0</v>
      </c>
      <c r="K88" s="153">
        <v>10</v>
      </c>
      <c r="L88" s="153">
        <v>10</v>
      </c>
      <c r="M88" s="153">
        <v>10</v>
      </c>
    </row>
    <row r="89" spans="1:13" ht="191.25" customHeight="1" outlineLevel="3">
      <c r="A89" s="154" t="s">
        <v>680</v>
      </c>
      <c r="B89" s="152" t="s">
        <v>623</v>
      </c>
      <c r="C89" s="152" t="s">
        <v>676</v>
      </c>
      <c r="D89" s="152" t="s">
        <v>486</v>
      </c>
      <c r="E89" s="152" t="s">
        <v>270</v>
      </c>
      <c r="F89" s="153">
        <f>SUM(F90)</f>
        <v>10</v>
      </c>
      <c r="G89" s="153">
        <f aca="true" t="shared" si="37" ref="G89:M89">SUM(G90)</f>
        <v>20</v>
      </c>
      <c r="H89" s="153">
        <f t="shared" si="37"/>
        <v>0</v>
      </c>
      <c r="I89" s="153">
        <f t="shared" si="37"/>
        <v>20</v>
      </c>
      <c r="J89" s="153">
        <f t="shared" si="37"/>
        <v>0</v>
      </c>
      <c r="K89" s="153">
        <f t="shared" si="37"/>
        <v>20</v>
      </c>
      <c r="L89" s="153">
        <f t="shared" si="37"/>
        <v>20</v>
      </c>
      <c r="M89" s="153">
        <f t="shared" si="37"/>
        <v>20</v>
      </c>
    </row>
    <row r="90" spans="1:13" ht="15.75" outlineLevel="4">
      <c r="A90" s="154" t="s">
        <v>635</v>
      </c>
      <c r="B90" s="152" t="s">
        <v>623</v>
      </c>
      <c r="C90" s="152" t="s">
        <v>676</v>
      </c>
      <c r="D90" s="152" t="s">
        <v>486</v>
      </c>
      <c r="E90" s="152" t="s">
        <v>280</v>
      </c>
      <c r="F90" s="153">
        <v>10</v>
      </c>
      <c r="G90" s="153">
        <v>20</v>
      </c>
      <c r="H90" s="153">
        <v>0</v>
      </c>
      <c r="I90" s="153">
        <v>20</v>
      </c>
      <c r="J90" s="153">
        <v>0</v>
      </c>
      <c r="K90" s="153">
        <v>20</v>
      </c>
      <c r="L90" s="153">
        <v>20</v>
      </c>
      <c r="M90" s="153">
        <v>20</v>
      </c>
    </row>
    <row r="91" spans="1:13" ht="158.25" customHeight="1" outlineLevel="3">
      <c r="A91" s="154" t="s">
        <v>681</v>
      </c>
      <c r="B91" s="152" t="s">
        <v>623</v>
      </c>
      <c r="C91" s="152" t="s">
        <v>676</v>
      </c>
      <c r="D91" s="152" t="s">
        <v>578</v>
      </c>
      <c r="E91" s="152" t="s">
        <v>270</v>
      </c>
      <c r="F91" s="153">
        <f>SUM(F92)</f>
        <v>60</v>
      </c>
      <c r="G91" s="153">
        <f aca="true" t="shared" si="38" ref="G91:M91">SUM(G92)</f>
        <v>140</v>
      </c>
      <c r="H91" s="153">
        <f t="shared" si="38"/>
        <v>0</v>
      </c>
      <c r="I91" s="153">
        <f t="shared" si="38"/>
        <v>140</v>
      </c>
      <c r="J91" s="153">
        <f t="shared" si="38"/>
        <v>0</v>
      </c>
      <c r="K91" s="153">
        <f t="shared" si="38"/>
        <v>140</v>
      </c>
      <c r="L91" s="153">
        <f t="shared" si="38"/>
        <v>80</v>
      </c>
      <c r="M91" s="153">
        <f t="shared" si="38"/>
        <v>13.5</v>
      </c>
    </row>
    <row r="92" spans="1:13" ht="32.25" customHeight="1" outlineLevel="4">
      <c r="A92" s="154" t="s">
        <v>632</v>
      </c>
      <c r="B92" s="152" t="s">
        <v>623</v>
      </c>
      <c r="C92" s="152" t="s">
        <v>676</v>
      </c>
      <c r="D92" s="152" t="s">
        <v>578</v>
      </c>
      <c r="E92" s="152" t="s">
        <v>278</v>
      </c>
      <c r="F92" s="153">
        <v>60</v>
      </c>
      <c r="G92" s="153">
        <v>140</v>
      </c>
      <c r="H92" s="153">
        <v>0</v>
      </c>
      <c r="I92" s="153">
        <v>140</v>
      </c>
      <c r="J92" s="153">
        <v>0</v>
      </c>
      <c r="K92" s="153">
        <v>140</v>
      </c>
      <c r="L92" s="153">
        <v>80</v>
      </c>
      <c r="M92" s="153">
        <v>13.5</v>
      </c>
    </row>
    <row r="93" spans="1:13" ht="159.75" customHeight="1" outlineLevel="4">
      <c r="A93" s="154" t="s">
        <v>579</v>
      </c>
      <c r="B93" s="152" t="s">
        <v>623</v>
      </c>
      <c r="C93" s="152" t="s">
        <v>676</v>
      </c>
      <c r="D93" s="152" t="s">
        <v>580</v>
      </c>
      <c r="E93" s="152" t="s">
        <v>270</v>
      </c>
      <c r="F93" s="153">
        <f>SUM(F94:F95)</f>
        <v>40</v>
      </c>
      <c r="G93" s="153">
        <f aca="true" t="shared" si="39" ref="G93:M93">SUM(G94:G95)</f>
        <v>0</v>
      </c>
      <c r="H93" s="153">
        <f t="shared" si="39"/>
        <v>0</v>
      </c>
      <c r="I93" s="153">
        <f t="shared" si="39"/>
        <v>0</v>
      </c>
      <c r="J93" s="153">
        <f t="shared" si="39"/>
        <v>0</v>
      </c>
      <c r="K93" s="153">
        <f t="shared" si="39"/>
        <v>0</v>
      </c>
      <c r="L93" s="153">
        <f t="shared" si="39"/>
        <v>70</v>
      </c>
      <c r="M93" s="153">
        <f t="shared" si="39"/>
        <v>0</v>
      </c>
    </row>
    <row r="94" spans="1:13" ht="30" customHeight="1" outlineLevel="4">
      <c r="A94" s="154" t="s">
        <v>632</v>
      </c>
      <c r="B94" s="152" t="s">
        <v>623</v>
      </c>
      <c r="C94" s="152" t="s">
        <v>676</v>
      </c>
      <c r="D94" s="152" t="s">
        <v>580</v>
      </c>
      <c r="E94" s="152" t="s">
        <v>278</v>
      </c>
      <c r="F94" s="153">
        <v>38</v>
      </c>
      <c r="G94" s="153"/>
      <c r="H94" s="153"/>
      <c r="I94" s="153"/>
      <c r="J94" s="153"/>
      <c r="K94" s="153"/>
      <c r="L94" s="153">
        <v>70</v>
      </c>
      <c r="M94" s="153"/>
    </row>
    <row r="95" spans="1:13" ht="20.25" customHeight="1" outlineLevel="4">
      <c r="A95" s="154" t="s">
        <v>635</v>
      </c>
      <c r="B95" s="152" t="s">
        <v>623</v>
      </c>
      <c r="C95" s="152" t="s">
        <v>676</v>
      </c>
      <c r="D95" s="152" t="s">
        <v>580</v>
      </c>
      <c r="E95" s="152" t="s">
        <v>280</v>
      </c>
      <c r="F95" s="153">
        <v>2</v>
      </c>
      <c r="G95" s="153"/>
      <c r="H95" s="153"/>
      <c r="I95" s="153"/>
      <c r="J95" s="153"/>
      <c r="K95" s="153"/>
      <c r="L95" s="153"/>
      <c r="M95" s="153"/>
    </row>
    <row r="96" spans="1:13" ht="30" customHeight="1" outlineLevel="4">
      <c r="A96" s="159" t="s">
        <v>682</v>
      </c>
      <c r="B96" s="149" t="s">
        <v>623</v>
      </c>
      <c r="C96" s="149" t="s">
        <v>683</v>
      </c>
      <c r="D96" s="149" t="s">
        <v>625</v>
      </c>
      <c r="E96" s="149" t="s">
        <v>270</v>
      </c>
      <c r="F96" s="150">
        <f>SUM(F97)</f>
        <v>8040.03</v>
      </c>
      <c r="G96" s="150">
        <f aca="true" t="shared" si="40" ref="G96:M96">SUM(G97)</f>
        <v>0</v>
      </c>
      <c r="H96" s="150">
        <f t="shared" si="40"/>
        <v>0</v>
      </c>
      <c r="I96" s="150">
        <f t="shared" si="40"/>
        <v>0</v>
      </c>
      <c r="J96" s="150">
        <f t="shared" si="40"/>
        <v>0</v>
      </c>
      <c r="K96" s="150">
        <f t="shared" si="40"/>
        <v>0</v>
      </c>
      <c r="L96" s="150">
        <f t="shared" si="40"/>
        <v>22161.29</v>
      </c>
      <c r="M96" s="150">
        <f t="shared" si="40"/>
        <v>0</v>
      </c>
    </row>
    <row r="97" spans="1:13" ht="18" customHeight="1" outlineLevel="4">
      <c r="A97" s="159" t="s">
        <v>684</v>
      </c>
      <c r="B97" s="149" t="s">
        <v>623</v>
      </c>
      <c r="C97" s="149" t="s">
        <v>685</v>
      </c>
      <c r="D97" s="149" t="s">
        <v>625</v>
      </c>
      <c r="E97" s="149" t="s">
        <v>270</v>
      </c>
      <c r="F97" s="150">
        <f>SUM(F98,F100,F102,F104,F106,F108)</f>
        <v>8040.03</v>
      </c>
      <c r="G97" s="150">
        <f aca="true" t="shared" si="41" ref="G97:M97">SUM(G98,G100,G102,G104,G106,G108)</f>
        <v>0</v>
      </c>
      <c r="H97" s="150">
        <f t="shared" si="41"/>
        <v>0</v>
      </c>
      <c r="I97" s="150">
        <f t="shared" si="41"/>
        <v>0</v>
      </c>
      <c r="J97" s="150">
        <f t="shared" si="41"/>
        <v>0</v>
      </c>
      <c r="K97" s="150">
        <f t="shared" si="41"/>
        <v>0</v>
      </c>
      <c r="L97" s="150">
        <f t="shared" si="41"/>
        <v>22161.29</v>
      </c>
      <c r="M97" s="150">
        <f t="shared" si="41"/>
        <v>0</v>
      </c>
    </row>
    <row r="98" spans="1:13" ht="207.75" customHeight="1" outlineLevel="4">
      <c r="A98" s="154" t="s">
        <v>686</v>
      </c>
      <c r="B98" s="152" t="s">
        <v>623</v>
      </c>
      <c r="C98" s="152" t="s">
        <v>685</v>
      </c>
      <c r="D98" s="152" t="s">
        <v>397</v>
      </c>
      <c r="E98" s="152" t="s">
        <v>270</v>
      </c>
      <c r="F98" s="153">
        <f>SUM(F99)</f>
        <v>4.3</v>
      </c>
      <c r="G98" s="153">
        <f aca="true" t="shared" si="42" ref="G98:M98">SUM(G99)</f>
        <v>0</v>
      </c>
      <c r="H98" s="153">
        <f t="shared" si="42"/>
        <v>0</v>
      </c>
      <c r="I98" s="153">
        <f t="shared" si="42"/>
        <v>0</v>
      </c>
      <c r="J98" s="153">
        <f t="shared" si="42"/>
        <v>0</v>
      </c>
      <c r="K98" s="153">
        <f t="shared" si="42"/>
        <v>0</v>
      </c>
      <c r="L98" s="153">
        <f t="shared" si="42"/>
        <v>0</v>
      </c>
      <c r="M98" s="153">
        <f t="shared" si="42"/>
        <v>0</v>
      </c>
    </row>
    <row r="99" spans="1:13" ht="34.5" customHeight="1" outlineLevel="4">
      <c r="A99" s="154" t="s">
        <v>632</v>
      </c>
      <c r="B99" s="152" t="s">
        <v>623</v>
      </c>
      <c r="C99" s="152" t="s">
        <v>685</v>
      </c>
      <c r="D99" s="152" t="s">
        <v>397</v>
      </c>
      <c r="E99" s="152" t="s">
        <v>278</v>
      </c>
      <c r="F99" s="153">
        <v>4.3</v>
      </c>
      <c r="G99" s="153"/>
      <c r="H99" s="153"/>
      <c r="I99" s="153"/>
      <c r="J99" s="153"/>
      <c r="K99" s="153"/>
      <c r="L99" s="153"/>
      <c r="M99" s="153"/>
    </row>
    <row r="100" spans="1:13" ht="252" customHeight="1" outlineLevel="4">
      <c r="A100" s="154" t="s">
        <v>687</v>
      </c>
      <c r="B100" s="152" t="s">
        <v>623</v>
      </c>
      <c r="C100" s="152" t="s">
        <v>685</v>
      </c>
      <c r="D100" s="152" t="s">
        <v>399</v>
      </c>
      <c r="E100" s="152" t="s">
        <v>270</v>
      </c>
      <c r="F100" s="153">
        <f>SUM(F101)</f>
        <v>54.9</v>
      </c>
      <c r="G100" s="153">
        <f aca="true" t="shared" si="43" ref="G100:M100">SUM(G101)</f>
        <v>0</v>
      </c>
      <c r="H100" s="153">
        <f t="shared" si="43"/>
        <v>0</v>
      </c>
      <c r="I100" s="153">
        <f t="shared" si="43"/>
        <v>0</v>
      </c>
      <c r="J100" s="153">
        <f t="shared" si="43"/>
        <v>0</v>
      </c>
      <c r="K100" s="153">
        <f t="shared" si="43"/>
        <v>0</v>
      </c>
      <c r="L100" s="153">
        <f t="shared" si="43"/>
        <v>0</v>
      </c>
      <c r="M100" s="153">
        <f t="shared" si="43"/>
        <v>0</v>
      </c>
    </row>
    <row r="101" spans="1:13" ht="30" customHeight="1" outlineLevel="4">
      <c r="A101" s="154" t="s">
        <v>632</v>
      </c>
      <c r="B101" s="152" t="s">
        <v>623</v>
      </c>
      <c r="C101" s="152" t="s">
        <v>685</v>
      </c>
      <c r="D101" s="152" t="s">
        <v>399</v>
      </c>
      <c r="E101" s="152" t="s">
        <v>278</v>
      </c>
      <c r="F101" s="153">
        <v>54.9</v>
      </c>
      <c r="G101" s="153"/>
      <c r="H101" s="153"/>
      <c r="I101" s="153"/>
      <c r="J101" s="153"/>
      <c r="K101" s="153"/>
      <c r="L101" s="153"/>
      <c r="M101" s="153"/>
    </row>
    <row r="102" spans="1:13" ht="218.25" customHeight="1" outlineLevel="4">
      <c r="A102" s="154" t="s">
        <v>688</v>
      </c>
      <c r="B102" s="152" t="s">
        <v>623</v>
      </c>
      <c r="C102" s="152" t="s">
        <v>685</v>
      </c>
      <c r="D102" s="152" t="s">
        <v>401</v>
      </c>
      <c r="E102" s="152" t="s">
        <v>270</v>
      </c>
      <c r="F102" s="153">
        <f>SUM(F103)</f>
        <v>149</v>
      </c>
      <c r="G102" s="153">
        <f aca="true" t="shared" si="44" ref="G102:M102">SUM(G103)</f>
        <v>0</v>
      </c>
      <c r="H102" s="153">
        <f t="shared" si="44"/>
        <v>0</v>
      </c>
      <c r="I102" s="153">
        <f t="shared" si="44"/>
        <v>0</v>
      </c>
      <c r="J102" s="153">
        <f t="shared" si="44"/>
        <v>0</v>
      </c>
      <c r="K102" s="153">
        <f t="shared" si="44"/>
        <v>0</v>
      </c>
      <c r="L102" s="153">
        <f t="shared" si="44"/>
        <v>0</v>
      </c>
      <c r="M102" s="153">
        <f t="shared" si="44"/>
        <v>0</v>
      </c>
    </row>
    <row r="103" spans="1:13" ht="30" customHeight="1" outlineLevel="4">
      <c r="A103" s="154" t="s">
        <v>632</v>
      </c>
      <c r="B103" s="152" t="s">
        <v>623</v>
      </c>
      <c r="C103" s="152" t="s">
        <v>685</v>
      </c>
      <c r="D103" s="152" t="s">
        <v>401</v>
      </c>
      <c r="E103" s="152" t="s">
        <v>278</v>
      </c>
      <c r="F103" s="153">
        <v>149</v>
      </c>
      <c r="G103" s="153"/>
      <c r="H103" s="153"/>
      <c r="I103" s="153"/>
      <c r="J103" s="153"/>
      <c r="K103" s="153"/>
      <c r="L103" s="153"/>
      <c r="M103" s="153"/>
    </row>
    <row r="104" spans="1:13" ht="267" customHeight="1" outlineLevel="4">
      <c r="A104" s="154" t="s">
        <v>689</v>
      </c>
      <c r="B104" s="152" t="s">
        <v>623</v>
      </c>
      <c r="C104" s="152" t="s">
        <v>685</v>
      </c>
      <c r="D104" s="152" t="s">
        <v>403</v>
      </c>
      <c r="E104" s="152" t="s">
        <v>270</v>
      </c>
      <c r="F104" s="153">
        <f>SUM(F105)</f>
        <v>149</v>
      </c>
      <c r="G104" s="153">
        <f aca="true" t="shared" si="45" ref="G104:M104">SUM(G105)</f>
        <v>0</v>
      </c>
      <c r="H104" s="153">
        <f t="shared" si="45"/>
        <v>0</v>
      </c>
      <c r="I104" s="153">
        <f t="shared" si="45"/>
        <v>0</v>
      </c>
      <c r="J104" s="153">
        <f t="shared" si="45"/>
        <v>0</v>
      </c>
      <c r="K104" s="153">
        <f t="shared" si="45"/>
        <v>0</v>
      </c>
      <c r="L104" s="153">
        <f t="shared" si="45"/>
        <v>0</v>
      </c>
      <c r="M104" s="153">
        <f t="shared" si="45"/>
        <v>0</v>
      </c>
    </row>
    <row r="105" spans="1:13" ht="30" customHeight="1" outlineLevel="4">
      <c r="A105" s="154" t="s">
        <v>632</v>
      </c>
      <c r="B105" s="152" t="s">
        <v>623</v>
      </c>
      <c r="C105" s="152" t="s">
        <v>685</v>
      </c>
      <c r="D105" s="152" t="s">
        <v>403</v>
      </c>
      <c r="E105" s="152" t="s">
        <v>278</v>
      </c>
      <c r="F105" s="153">
        <v>149</v>
      </c>
      <c r="G105" s="153"/>
      <c r="H105" s="153"/>
      <c r="I105" s="153"/>
      <c r="J105" s="153"/>
      <c r="K105" s="153"/>
      <c r="L105" s="153"/>
      <c r="M105" s="153"/>
    </row>
    <row r="106" spans="1:13" ht="237.75" customHeight="1" outlineLevel="4">
      <c r="A106" s="154" t="s">
        <v>690</v>
      </c>
      <c r="B106" s="152" t="s">
        <v>623</v>
      </c>
      <c r="C106" s="152" t="s">
        <v>685</v>
      </c>
      <c r="D106" s="152" t="s">
        <v>405</v>
      </c>
      <c r="E106" s="152" t="s">
        <v>270</v>
      </c>
      <c r="F106" s="153">
        <f>SUM(F107)</f>
        <v>101.1</v>
      </c>
      <c r="G106" s="153">
        <f aca="true" t="shared" si="46" ref="G106:M106">SUM(G107)</f>
        <v>0</v>
      </c>
      <c r="H106" s="153">
        <f t="shared" si="46"/>
        <v>0</v>
      </c>
      <c r="I106" s="153">
        <f t="shared" si="46"/>
        <v>0</v>
      </c>
      <c r="J106" s="153">
        <f t="shared" si="46"/>
        <v>0</v>
      </c>
      <c r="K106" s="153">
        <f t="shared" si="46"/>
        <v>0</v>
      </c>
      <c r="L106" s="153">
        <f t="shared" si="46"/>
        <v>221.7</v>
      </c>
      <c r="M106" s="153">
        <f t="shared" si="46"/>
        <v>0</v>
      </c>
    </row>
    <row r="107" spans="1:13" ht="30" customHeight="1" outlineLevel="4">
      <c r="A107" s="154" t="s">
        <v>691</v>
      </c>
      <c r="B107" s="152" t="s">
        <v>623</v>
      </c>
      <c r="C107" s="152" t="s">
        <v>685</v>
      </c>
      <c r="D107" s="152" t="s">
        <v>405</v>
      </c>
      <c r="E107" s="152" t="s">
        <v>407</v>
      </c>
      <c r="F107" s="153">
        <v>101.1</v>
      </c>
      <c r="G107" s="153"/>
      <c r="H107" s="153"/>
      <c r="I107" s="153"/>
      <c r="J107" s="153"/>
      <c r="K107" s="153"/>
      <c r="L107" s="153">
        <v>221.7</v>
      </c>
      <c r="M107" s="153"/>
    </row>
    <row r="108" spans="1:13" ht="186" customHeight="1" outlineLevel="4">
      <c r="A108" s="167" t="s">
        <v>692</v>
      </c>
      <c r="B108" s="152" t="s">
        <v>623</v>
      </c>
      <c r="C108" s="152" t="s">
        <v>685</v>
      </c>
      <c r="D108" s="152" t="s">
        <v>410</v>
      </c>
      <c r="E108" s="152" t="s">
        <v>270</v>
      </c>
      <c r="F108" s="153">
        <f>SUM(F109:F110)</f>
        <v>7581.73</v>
      </c>
      <c r="G108" s="153">
        <f aca="true" t="shared" si="47" ref="G108:M108">SUM(G109:G110)</f>
        <v>0</v>
      </c>
      <c r="H108" s="153">
        <f t="shared" si="47"/>
        <v>0</v>
      </c>
      <c r="I108" s="153">
        <f t="shared" si="47"/>
        <v>0</v>
      </c>
      <c r="J108" s="153">
        <f t="shared" si="47"/>
        <v>0</v>
      </c>
      <c r="K108" s="153">
        <f t="shared" si="47"/>
        <v>0</v>
      </c>
      <c r="L108" s="153">
        <f t="shared" si="47"/>
        <v>21939.59</v>
      </c>
      <c r="M108" s="153">
        <f t="shared" si="47"/>
        <v>0</v>
      </c>
    </row>
    <row r="109" spans="1:13" ht="30" customHeight="1" outlineLevel="4">
      <c r="A109" s="154" t="s">
        <v>632</v>
      </c>
      <c r="B109" s="152" t="s">
        <v>623</v>
      </c>
      <c r="C109" s="152" t="s">
        <v>685</v>
      </c>
      <c r="D109" s="152" t="s">
        <v>410</v>
      </c>
      <c r="E109" s="152" t="s">
        <v>278</v>
      </c>
      <c r="F109" s="153">
        <v>5000</v>
      </c>
      <c r="G109" s="153"/>
      <c r="H109" s="153"/>
      <c r="I109" s="153"/>
      <c r="J109" s="153"/>
      <c r="K109" s="153"/>
      <c r="L109" s="153"/>
      <c r="M109" s="153"/>
    </row>
    <row r="110" spans="1:13" ht="62.25" customHeight="1" outlineLevel="4">
      <c r="A110" s="154" t="s">
        <v>691</v>
      </c>
      <c r="B110" s="152" t="s">
        <v>623</v>
      </c>
      <c r="C110" s="152" t="s">
        <v>685</v>
      </c>
      <c r="D110" s="152" t="s">
        <v>410</v>
      </c>
      <c r="E110" s="152" t="s">
        <v>407</v>
      </c>
      <c r="F110" s="153">
        <v>2581.73</v>
      </c>
      <c r="G110" s="153"/>
      <c r="H110" s="153"/>
      <c r="I110" s="153"/>
      <c r="J110" s="153"/>
      <c r="K110" s="153"/>
      <c r="L110" s="153">
        <v>21939.59</v>
      </c>
      <c r="M110" s="153"/>
    </row>
    <row r="111" spans="1:13" ht="15.75" outlineLevel="1">
      <c r="A111" s="159" t="s">
        <v>693</v>
      </c>
      <c r="B111" s="149" t="s">
        <v>623</v>
      </c>
      <c r="C111" s="149" t="s">
        <v>694</v>
      </c>
      <c r="D111" s="149" t="s">
        <v>625</v>
      </c>
      <c r="E111" s="149" t="s">
        <v>270</v>
      </c>
      <c r="F111" s="150">
        <f aca="true" t="shared" si="48" ref="F111:M111">SUM(F112,F117)</f>
        <v>130.3</v>
      </c>
      <c r="G111" s="150">
        <f t="shared" si="48"/>
        <v>173</v>
      </c>
      <c r="H111" s="150">
        <f t="shared" si="48"/>
        <v>0</v>
      </c>
      <c r="I111" s="150">
        <f t="shared" si="48"/>
        <v>173</v>
      </c>
      <c r="J111" s="150">
        <f t="shared" si="48"/>
        <v>0</v>
      </c>
      <c r="K111" s="150">
        <f t="shared" si="48"/>
        <v>173</v>
      </c>
      <c r="L111" s="150">
        <f t="shared" si="48"/>
        <v>229.2</v>
      </c>
      <c r="M111" s="150">
        <f t="shared" si="48"/>
        <v>203.9</v>
      </c>
    </row>
    <row r="112" spans="1:13" ht="47.25" outlineLevel="2">
      <c r="A112" s="159" t="s">
        <v>695</v>
      </c>
      <c r="B112" s="149" t="s">
        <v>623</v>
      </c>
      <c r="C112" s="149" t="s">
        <v>696</v>
      </c>
      <c r="D112" s="149" t="s">
        <v>625</v>
      </c>
      <c r="E112" s="149" t="s">
        <v>270</v>
      </c>
      <c r="F112" s="150">
        <f>SUM(F113,F115)</f>
        <v>40</v>
      </c>
      <c r="G112" s="150">
        <f aca="true" t="shared" si="49" ref="G112:M112">SUM(G113,G115)</f>
        <v>60</v>
      </c>
      <c r="H112" s="150">
        <f t="shared" si="49"/>
        <v>0</v>
      </c>
      <c r="I112" s="150">
        <f t="shared" si="49"/>
        <v>60</v>
      </c>
      <c r="J112" s="150">
        <f t="shared" si="49"/>
        <v>0</v>
      </c>
      <c r="K112" s="150">
        <f t="shared" si="49"/>
        <v>60</v>
      </c>
      <c r="L112" s="150">
        <f t="shared" si="49"/>
        <v>60</v>
      </c>
      <c r="M112" s="150">
        <f t="shared" si="49"/>
        <v>60</v>
      </c>
    </row>
    <row r="113" spans="1:13" ht="158.25" customHeight="1" outlineLevel="3">
      <c r="A113" s="154" t="s">
        <v>697</v>
      </c>
      <c r="B113" s="152" t="s">
        <v>623</v>
      </c>
      <c r="C113" s="152" t="s">
        <v>696</v>
      </c>
      <c r="D113" s="152" t="s">
        <v>520</v>
      </c>
      <c r="E113" s="152" t="s">
        <v>270</v>
      </c>
      <c r="F113" s="153">
        <f>SUM(F114)</f>
        <v>10</v>
      </c>
      <c r="G113" s="153">
        <f aca="true" t="shared" si="50" ref="G113:M113">SUM(G114)</f>
        <v>60</v>
      </c>
      <c r="H113" s="153">
        <f t="shared" si="50"/>
        <v>0</v>
      </c>
      <c r="I113" s="153">
        <f t="shared" si="50"/>
        <v>60</v>
      </c>
      <c r="J113" s="153">
        <f t="shared" si="50"/>
        <v>0</v>
      </c>
      <c r="K113" s="153">
        <f t="shared" si="50"/>
        <v>60</v>
      </c>
      <c r="L113" s="153">
        <f t="shared" si="50"/>
        <v>60</v>
      </c>
      <c r="M113" s="153">
        <f t="shared" si="50"/>
        <v>60</v>
      </c>
    </row>
    <row r="114" spans="1:13" ht="32.25" customHeight="1" outlineLevel="4">
      <c r="A114" s="154" t="s">
        <v>632</v>
      </c>
      <c r="B114" s="152" t="s">
        <v>623</v>
      </c>
      <c r="C114" s="152" t="s">
        <v>696</v>
      </c>
      <c r="D114" s="152" t="s">
        <v>520</v>
      </c>
      <c r="E114" s="152" t="s">
        <v>278</v>
      </c>
      <c r="F114" s="153">
        <v>10</v>
      </c>
      <c r="G114" s="153">
        <v>60</v>
      </c>
      <c r="H114" s="153">
        <v>0</v>
      </c>
      <c r="I114" s="153">
        <v>60</v>
      </c>
      <c r="J114" s="153">
        <v>0</v>
      </c>
      <c r="K114" s="153">
        <v>60</v>
      </c>
      <c r="L114" s="153">
        <v>60</v>
      </c>
      <c r="M114" s="153">
        <v>60</v>
      </c>
    </row>
    <row r="115" spans="1:13" ht="271.5" customHeight="1" outlineLevel="4">
      <c r="A115" s="154" t="s">
        <v>522</v>
      </c>
      <c r="B115" s="152" t="s">
        <v>623</v>
      </c>
      <c r="C115" s="152" t="s">
        <v>696</v>
      </c>
      <c r="D115" s="152" t="s">
        <v>523</v>
      </c>
      <c r="E115" s="152" t="s">
        <v>270</v>
      </c>
      <c r="F115" s="153">
        <f>SUM(F116)</f>
        <v>30</v>
      </c>
      <c r="G115" s="153">
        <f aca="true" t="shared" si="51" ref="G115:M115">SUM(G116)</f>
        <v>0</v>
      </c>
      <c r="H115" s="153">
        <f t="shared" si="51"/>
        <v>0</v>
      </c>
      <c r="I115" s="153">
        <f t="shared" si="51"/>
        <v>0</v>
      </c>
      <c r="J115" s="153">
        <f t="shared" si="51"/>
        <v>0</v>
      </c>
      <c r="K115" s="153">
        <f t="shared" si="51"/>
        <v>0</v>
      </c>
      <c r="L115" s="153">
        <f t="shared" si="51"/>
        <v>0</v>
      </c>
      <c r="M115" s="153">
        <f t="shared" si="51"/>
        <v>0</v>
      </c>
    </row>
    <row r="116" spans="1:13" ht="32.25" customHeight="1" outlineLevel="4">
      <c r="A116" s="154" t="s">
        <v>632</v>
      </c>
      <c r="B116" s="152" t="s">
        <v>623</v>
      </c>
      <c r="C116" s="152" t="s">
        <v>696</v>
      </c>
      <c r="D116" s="152" t="s">
        <v>523</v>
      </c>
      <c r="E116" s="152" t="s">
        <v>278</v>
      </c>
      <c r="F116" s="153">
        <v>30</v>
      </c>
      <c r="G116" s="153"/>
      <c r="H116" s="153"/>
      <c r="I116" s="153"/>
      <c r="J116" s="153"/>
      <c r="K116" s="153"/>
      <c r="L116" s="153"/>
      <c r="M116" s="153"/>
    </row>
    <row r="117" spans="1:13" ht="31.5" outlineLevel="2">
      <c r="A117" s="159" t="s">
        <v>698</v>
      </c>
      <c r="B117" s="149" t="s">
        <v>623</v>
      </c>
      <c r="C117" s="149" t="s">
        <v>699</v>
      </c>
      <c r="D117" s="149" t="s">
        <v>625</v>
      </c>
      <c r="E117" s="149" t="s">
        <v>270</v>
      </c>
      <c r="F117" s="150">
        <f>SUM(F118,F120,F122,F124,F126,F128,F130,F132)</f>
        <v>90.3</v>
      </c>
      <c r="G117" s="150">
        <f aca="true" t="shared" si="52" ref="G117:M117">SUM(G118,G120,G122,G124,G126,G128,G130,G132)</f>
        <v>113</v>
      </c>
      <c r="H117" s="150">
        <f t="shared" si="52"/>
        <v>0</v>
      </c>
      <c r="I117" s="150">
        <f t="shared" si="52"/>
        <v>113</v>
      </c>
      <c r="J117" s="150">
        <f t="shared" si="52"/>
        <v>0</v>
      </c>
      <c r="K117" s="150">
        <f t="shared" si="52"/>
        <v>113</v>
      </c>
      <c r="L117" s="150">
        <f t="shared" si="52"/>
        <v>169.2</v>
      </c>
      <c r="M117" s="150">
        <f t="shared" si="52"/>
        <v>143.9</v>
      </c>
    </row>
    <row r="118" spans="1:13" ht="175.5" customHeight="1" outlineLevel="3">
      <c r="A118" s="154" t="s">
        <v>700</v>
      </c>
      <c r="B118" s="152" t="s">
        <v>623</v>
      </c>
      <c r="C118" s="152" t="s">
        <v>699</v>
      </c>
      <c r="D118" s="152" t="s">
        <v>443</v>
      </c>
      <c r="E118" s="152" t="s">
        <v>270</v>
      </c>
      <c r="F118" s="153">
        <f>SUM(F119)</f>
        <v>28</v>
      </c>
      <c r="G118" s="153">
        <f aca="true" t="shared" si="53" ref="G118:M118">SUM(G119)</f>
        <v>46</v>
      </c>
      <c r="H118" s="153">
        <f t="shared" si="53"/>
        <v>0</v>
      </c>
      <c r="I118" s="153">
        <f t="shared" si="53"/>
        <v>46</v>
      </c>
      <c r="J118" s="153">
        <f t="shared" si="53"/>
        <v>0</v>
      </c>
      <c r="K118" s="153">
        <f t="shared" si="53"/>
        <v>46</v>
      </c>
      <c r="L118" s="153">
        <f t="shared" si="53"/>
        <v>40</v>
      </c>
      <c r="M118" s="153">
        <f t="shared" si="53"/>
        <v>30</v>
      </c>
    </row>
    <row r="119" spans="1:13" ht="33" customHeight="1" outlineLevel="4">
      <c r="A119" s="154" t="s">
        <v>632</v>
      </c>
      <c r="B119" s="152" t="s">
        <v>623</v>
      </c>
      <c r="C119" s="152" t="s">
        <v>699</v>
      </c>
      <c r="D119" s="152" t="s">
        <v>443</v>
      </c>
      <c r="E119" s="152" t="s">
        <v>278</v>
      </c>
      <c r="F119" s="153">
        <v>28</v>
      </c>
      <c r="G119" s="153">
        <v>46</v>
      </c>
      <c r="H119" s="153">
        <v>0</v>
      </c>
      <c r="I119" s="153">
        <v>46</v>
      </c>
      <c r="J119" s="153">
        <v>0</v>
      </c>
      <c r="K119" s="153">
        <v>46</v>
      </c>
      <c r="L119" s="153">
        <v>40</v>
      </c>
      <c r="M119" s="153">
        <v>30</v>
      </c>
    </row>
    <row r="120" spans="1:13" ht="159" customHeight="1" outlineLevel="3">
      <c r="A120" s="154" t="s">
        <v>701</v>
      </c>
      <c r="B120" s="152" t="s">
        <v>623</v>
      </c>
      <c r="C120" s="152" t="s">
        <v>699</v>
      </c>
      <c r="D120" s="152" t="s">
        <v>445</v>
      </c>
      <c r="E120" s="152" t="s">
        <v>270</v>
      </c>
      <c r="F120" s="153">
        <f>SUM(F121)</f>
        <v>23.3</v>
      </c>
      <c r="G120" s="153">
        <f aca="true" t="shared" si="54" ref="G120:M120">SUM(G121)</f>
        <v>28</v>
      </c>
      <c r="H120" s="153">
        <f t="shared" si="54"/>
        <v>0</v>
      </c>
      <c r="I120" s="153">
        <f t="shared" si="54"/>
        <v>28</v>
      </c>
      <c r="J120" s="153">
        <f t="shared" si="54"/>
        <v>0</v>
      </c>
      <c r="K120" s="153">
        <f t="shared" si="54"/>
        <v>28</v>
      </c>
      <c r="L120" s="153">
        <f t="shared" si="54"/>
        <v>36</v>
      </c>
      <c r="M120" s="153">
        <f t="shared" si="54"/>
        <v>30</v>
      </c>
    </row>
    <row r="121" spans="1:13" ht="30.75" customHeight="1" outlineLevel="4">
      <c r="A121" s="154" t="s">
        <v>632</v>
      </c>
      <c r="B121" s="152" t="s">
        <v>623</v>
      </c>
      <c r="C121" s="152" t="s">
        <v>699</v>
      </c>
      <c r="D121" s="152" t="s">
        <v>445</v>
      </c>
      <c r="E121" s="152" t="s">
        <v>278</v>
      </c>
      <c r="F121" s="153">
        <v>23.3</v>
      </c>
      <c r="G121" s="153">
        <v>28</v>
      </c>
      <c r="H121" s="153">
        <v>0</v>
      </c>
      <c r="I121" s="153">
        <v>28</v>
      </c>
      <c r="J121" s="153">
        <v>0</v>
      </c>
      <c r="K121" s="153">
        <v>28</v>
      </c>
      <c r="L121" s="153">
        <v>36</v>
      </c>
      <c r="M121" s="153">
        <v>30</v>
      </c>
    </row>
    <row r="122" spans="1:13" ht="187.5" customHeight="1" outlineLevel="3">
      <c r="A122" s="154" t="s">
        <v>702</v>
      </c>
      <c r="B122" s="152" t="s">
        <v>623</v>
      </c>
      <c r="C122" s="152" t="s">
        <v>699</v>
      </c>
      <c r="D122" s="152" t="s">
        <v>447</v>
      </c>
      <c r="E122" s="152" t="s">
        <v>270</v>
      </c>
      <c r="F122" s="153">
        <f>SUM(F123)</f>
        <v>5</v>
      </c>
      <c r="G122" s="153">
        <f aca="true" t="shared" si="55" ref="G122:M122">SUM(G123)</f>
        <v>15</v>
      </c>
      <c r="H122" s="153">
        <f t="shared" si="55"/>
        <v>0</v>
      </c>
      <c r="I122" s="153">
        <f t="shared" si="55"/>
        <v>15</v>
      </c>
      <c r="J122" s="153">
        <f t="shared" si="55"/>
        <v>0</v>
      </c>
      <c r="K122" s="153">
        <f t="shared" si="55"/>
        <v>15</v>
      </c>
      <c r="L122" s="153">
        <f t="shared" si="55"/>
        <v>8.2</v>
      </c>
      <c r="M122" s="153">
        <f t="shared" si="55"/>
        <v>8</v>
      </c>
    </row>
    <row r="123" spans="1:13" ht="31.5" customHeight="1" outlineLevel="4">
      <c r="A123" s="154" t="s">
        <v>632</v>
      </c>
      <c r="B123" s="152" t="s">
        <v>623</v>
      </c>
      <c r="C123" s="152" t="s">
        <v>699</v>
      </c>
      <c r="D123" s="152" t="s">
        <v>447</v>
      </c>
      <c r="E123" s="152" t="s">
        <v>278</v>
      </c>
      <c r="F123" s="153">
        <v>5</v>
      </c>
      <c r="G123" s="153">
        <v>15</v>
      </c>
      <c r="H123" s="153">
        <v>0</v>
      </c>
      <c r="I123" s="153">
        <v>15</v>
      </c>
      <c r="J123" s="153">
        <v>0</v>
      </c>
      <c r="K123" s="153">
        <v>15</v>
      </c>
      <c r="L123" s="153">
        <v>8.2</v>
      </c>
      <c r="M123" s="153">
        <v>8</v>
      </c>
    </row>
    <row r="124" spans="1:13" ht="191.25" customHeight="1" outlineLevel="3">
      <c r="A124" s="154" t="s">
        <v>703</v>
      </c>
      <c r="B124" s="152" t="s">
        <v>623</v>
      </c>
      <c r="C124" s="152" t="s">
        <v>699</v>
      </c>
      <c r="D124" s="152" t="s">
        <v>449</v>
      </c>
      <c r="E124" s="152" t="s">
        <v>270</v>
      </c>
      <c r="F124" s="153">
        <f>SUM(F125)</f>
        <v>6</v>
      </c>
      <c r="G124" s="153">
        <f aca="true" t="shared" si="56" ref="G124:M124">SUM(G125)</f>
        <v>17</v>
      </c>
      <c r="H124" s="153">
        <f t="shared" si="56"/>
        <v>0</v>
      </c>
      <c r="I124" s="153">
        <f t="shared" si="56"/>
        <v>17</v>
      </c>
      <c r="J124" s="153">
        <f t="shared" si="56"/>
        <v>0</v>
      </c>
      <c r="K124" s="153">
        <f t="shared" si="56"/>
        <v>17</v>
      </c>
      <c r="L124" s="153">
        <f t="shared" si="56"/>
        <v>20</v>
      </c>
      <c r="M124" s="153">
        <f t="shared" si="56"/>
        <v>20</v>
      </c>
    </row>
    <row r="125" spans="1:13" ht="31.5" customHeight="1" outlineLevel="4">
      <c r="A125" s="154" t="s">
        <v>632</v>
      </c>
      <c r="B125" s="152" t="s">
        <v>623</v>
      </c>
      <c r="C125" s="152" t="s">
        <v>699</v>
      </c>
      <c r="D125" s="152" t="s">
        <v>449</v>
      </c>
      <c r="E125" s="152" t="s">
        <v>278</v>
      </c>
      <c r="F125" s="153">
        <v>6</v>
      </c>
      <c r="G125" s="153">
        <v>17</v>
      </c>
      <c r="H125" s="153">
        <v>0</v>
      </c>
      <c r="I125" s="153">
        <v>17</v>
      </c>
      <c r="J125" s="153">
        <v>0</v>
      </c>
      <c r="K125" s="153">
        <v>17</v>
      </c>
      <c r="L125" s="153">
        <v>20</v>
      </c>
      <c r="M125" s="153">
        <v>20</v>
      </c>
    </row>
    <row r="126" spans="1:13" ht="189.75" customHeight="1" outlineLevel="3">
      <c r="A126" s="154" t="s">
        <v>704</v>
      </c>
      <c r="B126" s="152" t="s">
        <v>623</v>
      </c>
      <c r="C126" s="152" t="s">
        <v>699</v>
      </c>
      <c r="D126" s="152" t="s">
        <v>451</v>
      </c>
      <c r="E126" s="152" t="s">
        <v>270</v>
      </c>
      <c r="F126" s="153">
        <f>SUM(F127)</f>
        <v>1</v>
      </c>
      <c r="G126" s="153">
        <f aca="true" t="shared" si="57" ref="G126:M126">SUM(G127)</f>
        <v>1</v>
      </c>
      <c r="H126" s="153">
        <f t="shared" si="57"/>
        <v>0</v>
      </c>
      <c r="I126" s="153">
        <f t="shared" si="57"/>
        <v>1</v>
      </c>
      <c r="J126" s="153">
        <f t="shared" si="57"/>
        <v>0</v>
      </c>
      <c r="K126" s="153">
        <f t="shared" si="57"/>
        <v>1</v>
      </c>
      <c r="L126" s="153">
        <f t="shared" si="57"/>
        <v>3</v>
      </c>
      <c r="M126" s="153">
        <f t="shared" si="57"/>
        <v>3</v>
      </c>
    </row>
    <row r="127" spans="1:13" ht="30" customHeight="1" outlineLevel="4">
      <c r="A127" s="154" t="s">
        <v>632</v>
      </c>
      <c r="B127" s="152" t="s">
        <v>623</v>
      </c>
      <c r="C127" s="152" t="s">
        <v>699</v>
      </c>
      <c r="D127" s="152" t="s">
        <v>451</v>
      </c>
      <c r="E127" s="152" t="s">
        <v>278</v>
      </c>
      <c r="F127" s="153">
        <v>1</v>
      </c>
      <c r="G127" s="153">
        <v>1</v>
      </c>
      <c r="H127" s="153">
        <v>0</v>
      </c>
      <c r="I127" s="153">
        <v>1</v>
      </c>
      <c r="J127" s="153">
        <v>0</v>
      </c>
      <c r="K127" s="153">
        <v>1</v>
      </c>
      <c r="L127" s="153">
        <v>3</v>
      </c>
      <c r="M127" s="153">
        <v>3</v>
      </c>
    </row>
    <row r="128" spans="1:13" ht="173.25" customHeight="1" outlineLevel="3">
      <c r="A128" s="154" t="s">
        <v>705</v>
      </c>
      <c r="B128" s="152" t="s">
        <v>623</v>
      </c>
      <c r="C128" s="152" t="s">
        <v>699</v>
      </c>
      <c r="D128" s="152" t="s">
        <v>453</v>
      </c>
      <c r="E128" s="152" t="s">
        <v>270</v>
      </c>
      <c r="F128" s="153">
        <f>SUM(F129)</f>
        <v>5</v>
      </c>
      <c r="G128" s="153">
        <f aca="true" t="shared" si="58" ref="G128:M128">SUM(G129)</f>
        <v>1</v>
      </c>
      <c r="H128" s="153">
        <f t="shared" si="58"/>
        <v>0</v>
      </c>
      <c r="I128" s="153">
        <f t="shared" si="58"/>
        <v>1</v>
      </c>
      <c r="J128" s="153">
        <f t="shared" si="58"/>
        <v>0</v>
      </c>
      <c r="K128" s="153">
        <f t="shared" si="58"/>
        <v>1</v>
      </c>
      <c r="L128" s="153">
        <f t="shared" si="58"/>
        <v>15</v>
      </c>
      <c r="M128" s="153">
        <f t="shared" si="58"/>
        <v>15</v>
      </c>
    </row>
    <row r="129" spans="1:13" ht="32.25" customHeight="1" outlineLevel="4">
      <c r="A129" s="154" t="s">
        <v>632</v>
      </c>
      <c r="B129" s="152" t="s">
        <v>623</v>
      </c>
      <c r="C129" s="152" t="s">
        <v>699</v>
      </c>
      <c r="D129" s="152" t="s">
        <v>453</v>
      </c>
      <c r="E129" s="152" t="s">
        <v>278</v>
      </c>
      <c r="F129" s="153">
        <v>5</v>
      </c>
      <c r="G129" s="153">
        <v>1</v>
      </c>
      <c r="H129" s="153">
        <v>0</v>
      </c>
      <c r="I129" s="153">
        <v>1</v>
      </c>
      <c r="J129" s="153">
        <v>0</v>
      </c>
      <c r="K129" s="153">
        <v>1</v>
      </c>
      <c r="L129" s="153">
        <v>15</v>
      </c>
      <c r="M129" s="153">
        <v>15</v>
      </c>
    </row>
    <row r="130" spans="1:13" ht="221.25" customHeight="1" outlineLevel="3">
      <c r="A130" s="154" t="s">
        <v>706</v>
      </c>
      <c r="B130" s="152" t="s">
        <v>623</v>
      </c>
      <c r="C130" s="152" t="s">
        <v>699</v>
      </c>
      <c r="D130" s="152" t="s">
        <v>460</v>
      </c>
      <c r="E130" s="152" t="s">
        <v>270</v>
      </c>
      <c r="F130" s="153">
        <f>SUM(F131)</f>
        <v>7</v>
      </c>
      <c r="G130" s="153">
        <f aca="true" t="shared" si="59" ref="G130:M130">SUM(G131)</f>
        <v>5</v>
      </c>
      <c r="H130" s="153">
        <f t="shared" si="59"/>
        <v>0</v>
      </c>
      <c r="I130" s="153">
        <f t="shared" si="59"/>
        <v>5</v>
      </c>
      <c r="J130" s="153">
        <f t="shared" si="59"/>
        <v>0</v>
      </c>
      <c r="K130" s="153">
        <f t="shared" si="59"/>
        <v>5</v>
      </c>
      <c r="L130" s="153">
        <f t="shared" si="59"/>
        <v>17</v>
      </c>
      <c r="M130" s="153">
        <f t="shared" si="59"/>
        <v>17</v>
      </c>
    </row>
    <row r="131" spans="1:13" ht="30.75" customHeight="1" outlineLevel="4">
      <c r="A131" s="154" t="s">
        <v>632</v>
      </c>
      <c r="B131" s="152" t="s">
        <v>623</v>
      </c>
      <c r="C131" s="152" t="s">
        <v>699</v>
      </c>
      <c r="D131" s="152" t="s">
        <v>460</v>
      </c>
      <c r="E131" s="152" t="s">
        <v>278</v>
      </c>
      <c r="F131" s="153">
        <v>7</v>
      </c>
      <c r="G131" s="153">
        <v>5</v>
      </c>
      <c r="H131" s="153">
        <v>0</v>
      </c>
      <c r="I131" s="153">
        <v>5</v>
      </c>
      <c r="J131" s="153">
        <v>0</v>
      </c>
      <c r="K131" s="153">
        <v>5</v>
      </c>
      <c r="L131" s="153">
        <v>17</v>
      </c>
      <c r="M131" s="153">
        <v>17</v>
      </c>
    </row>
    <row r="132" spans="1:13" ht="204" customHeight="1" outlineLevel="4">
      <c r="A132" s="154" t="s">
        <v>461</v>
      </c>
      <c r="B132" s="152" t="s">
        <v>623</v>
      </c>
      <c r="C132" s="152" t="s">
        <v>699</v>
      </c>
      <c r="D132" s="152" t="s">
        <v>462</v>
      </c>
      <c r="E132" s="152" t="s">
        <v>270</v>
      </c>
      <c r="F132" s="153">
        <f>SUM(F133)</f>
        <v>15</v>
      </c>
      <c r="G132" s="153">
        <f aca="true" t="shared" si="60" ref="G132:M132">SUM(G133)</f>
        <v>0</v>
      </c>
      <c r="H132" s="153">
        <f t="shared" si="60"/>
        <v>0</v>
      </c>
      <c r="I132" s="153">
        <f t="shared" si="60"/>
        <v>0</v>
      </c>
      <c r="J132" s="153">
        <f t="shared" si="60"/>
        <v>0</v>
      </c>
      <c r="K132" s="153">
        <f t="shared" si="60"/>
        <v>0</v>
      </c>
      <c r="L132" s="153">
        <f t="shared" si="60"/>
        <v>30</v>
      </c>
      <c r="M132" s="153">
        <f t="shared" si="60"/>
        <v>20.9</v>
      </c>
    </row>
    <row r="133" spans="1:13" ht="30" customHeight="1" outlineLevel="4">
      <c r="A133" s="154" t="s">
        <v>632</v>
      </c>
      <c r="B133" s="152" t="s">
        <v>623</v>
      </c>
      <c r="C133" s="152" t="s">
        <v>699</v>
      </c>
      <c r="D133" s="152" t="s">
        <v>462</v>
      </c>
      <c r="E133" s="152" t="s">
        <v>278</v>
      </c>
      <c r="F133" s="153">
        <v>15</v>
      </c>
      <c r="G133" s="153"/>
      <c r="H133" s="153"/>
      <c r="I133" s="153"/>
      <c r="J133" s="153"/>
      <c r="K133" s="153"/>
      <c r="L133" s="153">
        <v>30</v>
      </c>
      <c r="M133" s="153">
        <v>20.9</v>
      </c>
    </row>
    <row r="134" spans="1:13" ht="15.75" outlineLevel="1">
      <c r="A134" s="159" t="s">
        <v>707</v>
      </c>
      <c r="B134" s="149" t="s">
        <v>623</v>
      </c>
      <c r="C134" s="149" t="s">
        <v>708</v>
      </c>
      <c r="D134" s="149" t="s">
        <v>625</v>
      </c>
      <c r="E134" s="149" t="s">
        <v>270</v>
      </c>
      <c r="F134" s="155">
        <f aca="true" t="shared" si="61" ref="F134:M134">SUM(F135,F152,)</f>
        <v>2329.7522000000004</v>
      </c>
      <c r="G134" s="150">
        <f t="shared" si="61"/>
        <v>627.9000000000001</v>
      </c>
      <c r="H134" s="150">
        <f t="shared" si="61"/>
        <v>0</v>
      </c>
      <c r="I134" s="150">
        <f t="shared" si="61"/>
        <v>627.9000000000001</v>
      </c>
      <c r="J134" s="150">
        <f t="shared" si="61"/>
        <v>0</v>
      </c>
      <c r="K134" s="150">
        <f t="shared" si="61"/>
        <v>627.9000000000001</v>
      </c>
      <c r="L134" s="150">
        <f t="shared" si="61"/>
        <v>191.3</v>
      </c>
      <c r="M134" s="150">
        <f t="shared" si="61"/>
        <v>168.6</v>
      </c>
    </row>
    <row r="135" spans="1:13" ht="31.5" outlineLevel="2">
      <c r="A135" s="159" t="s">
        <v>709</v>
      </c>
      <c r="B135" s="149" t="s">
        <v>623</v>
      </c>
      <c r="C135" s="149" t="s">
        <v>710</v>
      </c>
      <c r="D135" s="149" t="s">
        <v>625</v>
      </c>
      <c r="E135" s="149" t="s">
        <v>270</v>
      </c>
      <c r="F135" s="155">
        <f>SUM(F136,F138,F140,F142,F144,F146,F148,F150)</f>
        <v>2166.4522</v>
      </c>
      <c r="G135" s="155">
        <f aca="true" t="shared" si="62" ref="G135:M135">SUM(G136,G138,G140,G142,G144,G146,G148,G150)</f>
        <v>454.6</v>
      </c>
      <c r="H135" s="155">
        <f t="shared" si="62"/>
        <v>0</v>
      </c>
      <c r="I135" s="155">
        <f t="shared" si="62"/>
        <v>454.6</v>
      </c>
      <c r="J135" s="155">
        <f t="shared" si="62"/>
        <v>0</v>
      </c>
      <c r="K135" s="155">
        <f t="shared" si="62"/>
        <v>454.6</v>
      </c>
      <c r="L135" s="150">
        <f t="shared" si="62"/>
        <v>18</v>
      </c>
      <c r="M135" s="150">
        <f t="shared" si="62"/>
        <v>18</v>
      </c>
    </row>
    <row r="136" spans="1:13" ht="204.75" outlineLevel="2">
      <c r="A136" s="154" t="s">
        <v>711</v>
      </c>
      <c r="B136" s="152" t="s">
        <v>623</v>
      </c>
      <c r="C136" s="152" t="s">
        <v>710</v>
      </c>
      <c r="D136" s="152" t="s">
        <v>380</v>
      </c>
      <c r="E136" s="152" t="s">
        <v>270</v>
      </c>
      <c r="F136" s="153">
        <f>SUM(F137)</f>
        <v>355.154</v>
      </c>
      <c r="G136" s="153">
        <f aca="true" t="shared" si="63" ref="G136:M136">SUM(G137)</f>
        <v>0</v>
      </c>
      <c r="H136" s="153">
        <f t="shared" si="63"/>
        <v>0</v>
      </c>
      <c r="I136" s="153">
        <f t="shared" si="63"/>
        <v>0</v>
      </c>
      <c r="J136" s="153">
        <f t="shared" si="63"/>
        <v>0</v>
      </c>
      <c r="K136" s="153">
        <f t="shared" si="63"/>
        <v>0</v>
      </c>
      <c r="L136" s="153">
        <f t="shared" si="63"/>
        <v>0</v>
      </c>
      <c r="M136" s="153">
        <f t="shared" si="63"/>
        <v>0</v>
      </c>
    </row>
    <row r="137" spans="1:13" ht="31.5" outlineLevel="2">
      <c r="A137" s="154" t="s">
        <v>712</v>
      </c>
      <c r="B137" s="152" t="s">
        <v>623</v>
      </c>
      <c r="C137" s="152" t="s">
        <v>710</v>
      </c>
      <c r="D137" s="152" t="s">
        <v>380</v>
      </c>
      <c r="E137" s="152" t="s">
        <v>288</v>
      </c>
      <c r="F137" s="153">
        <v>355.154</v>
      </c>
      <c r="G137" s="153"/>
      <c r="H137" s="153"/>
      <c r="I137" s="153"/>
      <c r="J137" s="153"/>
      <c r="K137" s="153"/>
      <c r="L137" s="153"/>
      <c r="M137" s="153"/>
    </row>
    <row r="138" spans="1:13" ht="189.75" customHeight="1" outlineLevel="3">
      <c r="A138" s="154" t="s">
        <v>713</v>
      </c>
      <c r="B138" s="152" t="s">
        <v>623</v>
      </c>
      <c r="C138" s="152" t="s">
        <v>710</v>
      </c>
      <c r="D138" s="152" t="s">
        <v>382</v>
      </c>
      <c r="E138" s="152" t="s">
        <v>270</v>
      </c>
      <c r="F138" s="153">
        <f>SUM(F139)</f>
        <v>741.9</v>
      </c>
      <c r="G138" s="153">
        <f aca="true" t="shared" si="64" ref="G138:M138">SUM(G139)</f>
        <v>323.2</v>
      </c>
      <c r="H138" s="153">
        <f t="shared" si="64"/>
        <v>0</v>
      </c>
      <c r="I138" s="153">
        <f t="shared" si="64"/>
        <v>323.2</v>
      </c>
      <c r="J138" s="153">
        <f t="shared" si="64"/>
        <v>0</v>
      </c>
      <c r="K138" s="153">
        <f t="shared" si="64"/>
        <v>323.2</v>
      </c>
      <c r="L138" s="153">
        <f t="shared" si="64"/>
        <v>0</v>
      </c>
      <c r="M138" s="153">
        <f t="shared" si="64"/>
        <v>0</v>
      </c>
    </row>
    <row r="139" spans="1:13" ht="31.5" outlineLevel="4">
      <c r="A139" s="154" t="s">
        <v>712</v>
      </c>
      <c r="B139" s="152" t="s">
        <v>623</v>
      </c>
      <c r="C139" s="152" t="s">
        <v>710</v>
      </c>
      <c r="D139" s="152" t="s">
        <v>382</v>
      </c>
      <c r="E139" s="152" t="s">
        <v>288</v>
      </c>
      <c r="F139" s="153">
        <v>741.9</v>
      </c>
      <c r="G139" s="153">
        <v>323.2</v>
      </c>
      <c r="H139" s="153">
        <v>0</v>
      </c>
      <c r="I139" s="153">
        <v>323.2</v>
      </c>
      <c r="J139" s="153">
        <v>0</v>
      </c>
      <c r="K139" s="153">
        <v>323.2</v>
      </c>
      <c r="L139" s="153"/>
      <c r="M139" s="153"/>
    </row>
    <row r="140" spans="1:13" ht="191.25" customHeight="1" outlineLevel="4">
      <c r="A140" s="154" t="s">
        <v>384</v>
      </c>
      <c r="B140" s="152" t="s">
        <v>623</v>
      </c>
      <c r="C140" s="152" t="s">
        <v>710</v>
      </c>
      <c r="D140" s="152" t="s">
        <v>385</v>
      </c>
      <c r="E140" s="152" t="s">
        <v>270</v>
      </c>
      <c r="F140" s="156">
        <f>SUM(F141)</f>
        <v>353.69626</v>
      </c>
      <c r="G140" s="153">
        <f aca="true" t="shared" si="65" ref="G140:M140">SUM(G141)</f>
        <v>0</v>
      </c>
      <c r="H140" s="153">
        <f t="shared" si="65"/>
        <v>0</v>
      </c>
      <c r="I140" s="153">
        <f t="shared" si="65"/>
        <v>0</v>
      </c>
      <c r="J140" s="153">
        <f t="shared" si="65"/>
        <v>0</v>
      </c>
      <c r="K140" s="153">
        <f t="shared" si="65"/>
        <v>0</v>
      </c>
      <c r="L140" s="153">
        <f t="shared" si="65"/>
        <v>0</v>
      </c>
      <c r="M140" s="153">
        <f t="shared" si="65"/>
        <v>0</v>
      </c>
    </row>
    <row r="141" spans="1:13" ht="31.5" outlineLevel="4">
      <c r="A141" s="154" t="s">
        <v>712</v>
      </c>
      <c r="B141" s="152" t="s">
        <v>623</v>
      </c>
      <c r="C141" s="152" t="s">
        <v>710</v>
      </c>
      <c r="D141" s="152" t="s">
        <v>385</v>
      </c>
      <c r="E141" s="152" t="s">
        <v>288</v>
      </c>
      <c r="F141" s="156">
        <v>353.69626</v>
      </c>
      <c r="G141" s="153"/>
      <c r="H141" s="153"/>
      <c r="I141" s="153"/>
      <c r="J141" s="153"/>
      <c r="K141" s="153"/>
      <c r="L141" s="153"/>
      <c r="M141" s="153"/>
    </row>
    <row r="142" spans="1:13" ht="282" customHeight="1" outlineLevel="3">
      <c r="A142" s="154" t="s">
        <v>714</v>
      </c>
      <c r="B142" s="152" t="s">
        <v>623</v>
      </c>
      <c r="C142" s="152" t="s">
        <v>710</v>
      </c>
      <c r="D142" s="152" t="s">
        <v>390</v>
      </c>
      <c r="E142" s="152" t="s">
        <v>270</v>
      </c>
      <c r="F142" s="153">
        <f>SUM(F143)</f>
        <v>118.8</v>
      </c>
      <c r="G142" s="153">
        <f aca="true" t="shared" si="66" ref="G142:M142">SUM(G143)</f>
        <v>113.4</v>
      </c>
      <c r="H142" s="153">
        <f t="shared" si="66"/>
        <v>0</v>
      </c>
      <c r="I142" s="153">
        <f t="shared" si="66"/>
        <v>113.4</v>
      </c>
      <c r="J142" s="153">
        <f t="shared" si="66"/>
        <v>0</v>
      </c>
      <c r="K142" s="153">
        <f t="shared" si="66"/>
        <v>113.4</v>
      </c>
      <c r="L142" s="153">
        <f t="shared" si="66"/>
        <v>0</v>
      </c>
      <c r="M142" s="153">
        <f t="shared" si="66"/>
        <v>0</v>
      </c>
    </row>
    <row r="143" spans="1:13" ht="31.5" outlineLevel="4">
      <c r="A143" s="154" t="s">
        <v>712</v>
      </c>
      <c r="B143" s="152" t="s">
        <v>623</v>
      </c>
      <c r="C143" s="152" t="s">
        <v>710</v>
      </c>
      <c r="D143" s="152" t="s">
        <v>390</v>
      </c>
      <c r="E143" s="152" t="s">
        <v>288</v>
      </c>
      <c r="F143" s="153">
        <v>118.8</v>
      </c>
      <c r="G143" s="153">
        <v>113.4</v>
      </c>
      <c r="H143" s="153">
        <v>0</v>
      </c>
      <c r="I143" s="153">
        <v>113.4</v>
      </c>
      <c r="J143" s="153">
        <v>0</v>
      </c>
      <c r="K143" s="153">
        <v>113.4</v>
      </c>
      <c r="L143" s="153"/>
      <c r="M143" s="153"/>
    </row>
    <row r="144" spans="1:13" ht="267.75" customHeight="1" outlineLevel="4">
      <c r="A144" s="154" t="s">
        <v>715</v>
      </c>
      <c r="B144" s="152" t="s">
        <v>623</v>
      </c>
      <c r="C144" s="152" t="s">
        <v>710</v>
      </c>
      <c r="D144" s="152" t="s">
        <v>393</v>
      </c>
      <c r="E144" s="152" t="s">
        <v>270</v>
      </c>
      <c r="F144" s="156">
        <f>SUM(F145)</f>
        <v>364.28419</v>
      </c>
      <c r="G144" s="153">
        <f aca="true" t="shared" si="67" ref="G144:M144">SUM(G145)</f>
        <v>0</v>
      </c>
      <c r="H144" s="153">
        <f t="shared" si="67"/>
        <v>0</v>
      </c>
      <c r="I144" s="153">
        <f t="shared" si="67"/>
        <v>0</v>
      </c>
      <c r="J144" s="153">
        <f t="shared" si="67"/>
        <v>0</v>
      </c>
      <c r="K144" s="153">
        <f t="shared" si="67"/>
        <v>0</v>
      </c>
      <c r="L144" s="153">
        <f t="shared" si="67"/>
        <v>0</v>
      </c>
      <c r="M144" s="153">
        <f t="shared" si="67"/>
        <v>0</v>
      </c>
    </row>
    <row r="145" spans="1:13" ht="31.5" outlineLevel="4">
      <c r="A145" s="154" t="s">
        <v>712</v>
      </c>
      <c r="B145" s="152" t="s">
        <v>623</v>
      </c>
      <c r="C145" s="152" t="s">
        <v>710</v>
      </c>
      <c r="D145" s="152" t="s">
        <v>393</v>
      </c>
      <c r="E145" s="152" t="s">
        <v>288</v>
      </c>
      <c r="F145" s="156">
        <v>364.28419</v>
      </c>
      <c r="G145" s="153"/>
      <c r="H145" s="153"/>
      <c r="I145" s="153"/>
      <c r="J145" s="153"/>
      <c r="K145" s="153"/>
      <c r="L145" s="153"/>
      <c r="M145" s="153"/>
    </row>
    <row r="146" spans="1:13" ht="219.75" customHeight="1" outlineLevel="3">
      <c r="A146" s="154" t="s">
        <v>716</v>
      </c>
      <c r="B146" s="152" t="s">
        <v>623</v>
      </c>
      <c r="C146" s="152" t="s">
        <v>710</v>
      </c>
      <c r="D146" s="152" t="s">
        <v>466</v>
      </c>
      <c r="E146" s="152" t="s">
        <v>270</v>
      </c>
      <c r="F146" s="153">
        <f>SUM(F147)</f>
        <v>18</v>
      </c>
      <c r="G146" s="153">
        <f aca="true" t="shared" si="68" ref="G146:M146">SUM(G147)</f>
        <v>18</v>
      </c>
      <c r="H146" s="153">
        <f t="shared" si="68"/>
        <v>0</v>
      </c>
      <c r="I146" s="153">
        <f t="shared" si="68"/>
        <v>18</v>
      </c>
      <c r="J146" s="153">
        <f t="shared" si="68"/>
        <v>0</v>
      </c>
      <c r="K146" s="153">
        <f t="shared" si="68"/>
        <v>18</v>
      </c>
      <c r="L146" s="153">
        <f t="shared" si="68"/>
        <v>18</v>
      </c>
      <c r="M146" s="153">
        <f t="shared" si="68"/>
        <v>18</v>
      </c>
    </row>
    <row r="147" spans="1:13" ht="31.5" outlineLevel="4">
      <c r="A147" s="154" t="s">
        <v>712</v>
      </c>
      <c r="B147" s="152" t="s">
        <v>623</v>
      </c>
      <c r="C147" s="152" t="s">
        <v>710</v>
      </c>
      <c r="D147" s="152" t="s">
        <v>466</v>
      </c>
      <c r="E147" s="152" t="s">
        <v>288</v>
      </c>
      <c r="F147" s="153">
        <v>18</v>
      </c>
      <c r="G147" s="153">
        <v>18</v>
      </c>
      <c r="H147" s="153">
        <v>0</v>
      </c>
      <c r="I147" s="153">
        <v>18</v>
      </c>
      <c r="J147" s="153">
        <v>0</v>
      </c>
      <c r="K147" s="153">
        <v>18</v>
      </c>
      <c r="L147" s="153">
        <v>18</v>
      </c>
      <c r="M147" s="153">
        <v>18</v>
      </c>
    </row>
    <row r="148" spans="1:13" ht="202.5" customHeight="1" outlineLevel="4">
      <c r="A148" s="154" t="s">
        <v>717</v>
      </c>
      <c r="B148" s="152" t="s">
        <v>623</v>
      </c>
      <c r="C148" s="152" t="s">
        <v>710</v>
      </c>
      <c r="D148" s="152" t="s">
        <v>586</v>
      </c>
      <c r="E148" s="152" t="s">
        <v>270</v>
      </c>
      <c r="F148" s="153">
        <f>SUM(F149)</f>
        <v>5.34</v>
      </c>
      <c r="G148" s="153">
        <f aca="true" t="shared" si="69" ref="G148:M148">SUM(G149)</f>
        <v>0</v>
      </c>
      <c r="H148" s="153">
        <f t="shared" si="69"/>
        <v>0</v>
      </c>
      <c r="I148" s="153">
        <f t="shared" si="69"/>
        <v>0</v>
      </c>
      <c r="J148" s="153">
        <f t="shared" si="69"/>
        <v>0</v>
      </c>
      <c r="K148" s="153">
        <f t="shared" si="69"/>
        <v>0</v>
      </c>
      <c r="L148" s="153">
        <f t="shared" si="69"/>
        <v>0</v>
      </c>
      <c r="M148" s="153">
        <f t="shared" si="69"/>
        <v>0</v>
      </c>
    </row>
    <row r="149" spans="1:13" ht="33" customHeight="1" outlineLevel="4">
      <c r="A149" s="154" t="s">
        <v>632</v>
      </c>
      <c r="B149" s="152" t="s">
        <v>623</v>
      </c>
      <c r="C149" s="152" t="s">
        <v>710</v>
      </c>
      <c r="D149" s="152" t="s">
        <v>586</v>
      </c>
      <c r="E149" s="152" t="s">
        <v>278</v>
      </c>
      <c r="F149" s="153">
        <v>5.34</v>
      </c>
      <c r="G149" s="153"/>
      <c r="H149" s="153"/>
      <c r="I149" s="153"/>
      <c r="J149" s="153"/>
      <c r="K149" s="153"/>
      <c r="L149" s="153"/>
      <c r="M149" s="153"/>
    </row>
    <row r="150" spans="1:13" ht="190.5" customHeight="1" outlineLevel="4">
      <c r="A150" s="154" t="s">
        <v>718</v>
      </c>
      <c r="B150" s="152" t="s">
        <v>623</v>
      </c>
      <c r="C150" s="152" t="s">
        <v>710</v>
      </c>
      <c r="D150" s="152" t="s">
        <v>589</v>
      </c>
      <c r="E150" s="152" t="s">
        <v>270</v>
      </c>
      <c r="F150" s="156">
        <f>SUM(F151)</f>
        <v>209.27775</v>
      </c>
      <c r="G150" s="153">
        <f aca="true" t="shared" si="70" ref="G150:M150">SUM(G151)</f>
        <v>0</v>
      </c>
      <c r="H150" s="153">
        <f t="shared" si="70"/>
        <v>0</v>
      </c>
      <c r="I150" s="153">
        <f t="shared" si="70"/>
        <v>0</v>
      </c>
      <c r="J150" s="153">
        <f t="shared" si="70"/>
        <v>0</v>
      </c>
      <c r="K150" s="153">
        <f t="shared" si="70"/>
        <v>0</v>
      </c>
      <c r="L150" s="153">
        <f t="shared" si="70"/>
        <v>0</v>
      </c>
      <c r="M150" s="153">
        <f t="shared" si="70"/>
        <v>0</v>
      </c>
    </row>
    <row r="151" spans="1:13" ht="47.25" outlineLevel="4">
      <c r="A151" s="154" t="s">
        <v>632</v>
      </c>
      <c r="B151" s="152" t="s">
        <v>623</v>
      </c>
      <c r="C151" s="152" t="s">
        <v>710</v>
      </c>
      <c r="D151" s="152" t="s">
        <v>589</v>
      </c>
      <c r="E151" s="152" t="s">
        <v>278</v>
      </c>
      <c r="F151" s="156">
        <v>209.27775</v>
      </c>
      <c r="G151" s="153"/>
      <c r="H151" s="153"/>
      <c r="I151" s="153"/>
      <c r="J151" s="153"/>
      <c r="K151" s="153"/>
      <c r="L151" s="153"/>
      <c r="M151" s="153"/>
    </row>
    <row r="152" spans="1:13" ht="31.5" outlineLevel="2">
      <c r="A152" s="159" t="s">
        <v>719</v>
      </c>
      <c r="B152" s="149" t="s">
        <v>623</v>
      </c>
      <c r="C152" s="149" t="s">
        <v>720</v>
      </c>
      <c r="D152" s="149" t="s">
        <v>625</v>
      </c>
      <c r="E152" s="149" t="s">
        <v>270</v>
      </c>
      <c r="F152" s="150">
        <f>SUM(F153)</f>
        <v>163.3</v>
      </c>
      <c r="G152" s="150">
        <f aca="true" t="shared" si="71" ref="G152:M153">SUM(G153)</f>
        <v>173.3</v>
      </c>
      <c r="H152" s="150">
        <f t="shared" si="71"/>
        <v>0</v>
      </c>
      <c r="I152" s="150">
        <f t="shared" si="71"/>
        <v>173.3</v>
      </c>
      <c r="J152" s="150">
        <f t="shared" si="71"/>
        <v>0</v>
      </c>
      <c r="K152" s="150">
        <f t="shared" si="71"/>
        <v>173.3</v>
      </c>
      <c r="L152" s="150">
        <f t="shared" si="71"/>
        <v>173.3</v>
      </c>
      <c r="M152" s="150">
        <f t="shared" si="71"/>
        <v>150.6</v>
      </c>
    </row>
    <row r="153" spans="1:13" ht="124.5" customHeight="1" outlineLevel="3">
      <c r="A153" s="154" t="s">
        <v>721</v>
      </c>
      <c r="B153" s="152" t="s">
        <v>623</v>
      </c>
      <c r="C153" s="152" t="s">
        <v>720</v>
      </c>
      <c r="D153" s="152" t="s">
        <v>599</v>
      </c>
      <c r="E153" s="152" t="s">
        <v>270</v>
      </c>
      <c r="F153" s="153">
        <f>SUM(F154)</f>
        <v>163.3</v>
      </c>
      <c r="G153" s="153">
        <f t="shared" si="71"/>
        <v>173.3</v>
      </c>
      <c r="H153" s="153">
        <f t="shared" si="71"/>
        <v>0</v>
      </c>
      <c r="I153" s="153">
        <f t="shared" si="71"/>
        <v>173.3</v>
      </c>
      <c r="J153" s="153">
        <f t="shared" si="71"/>
        <v>0</v>
      </c>
      <c r="K153" s="153">
        <f t="shared" si="71"/>
        <v>173.3</v>
      </c>
      <c r="L153" s="153">
        <f t="shared" si="71"/>
        <v>173.3</v>
      </c>
      <c r="M153" s="153">
        <f t="shared" si="71"/>
        <v>150.6</v>
      </c>
    </row>
    <row r="154" spans="1:13" ht="65.25" customHeight="1" outlineLevel="4">
      <c r="A154" s="154" t="s">
        <v>722</v>
      </c>
      <c r="B154" s="152" t="s">
        <v>623</v>
      </c>
      <c r="C154" s="152" t="s">
        <v>720</v>
      </c>
      <c r="D154" s="152" t="s">
        <v>599</v>
      </c>
      <c r="E154" s="152" t="s">
        <v>297</v>
      </c>
      <c r="F154" s="153">
        <v>163.3</v>
      </c>
      <c r="G154" s="153">
        <v>173.3</v>
      </c>
      <c r="H154" s="153">
        <v>0</v>
      </c>
      <c r="I154" s="153">
        <v>173.3</v>
      </c>
      <c r="J154" s="153">
        <v>0</v>
      </c>
      <c r="K154" s="153">
        <v>173.3</v>
      </c>
      <c r="L154" s="153">
        <v>173.3</v>
      </c>
      <c r="M154" s="153">
        <v>150.6</v>
      </c>
    </row>
    <row r="155" spans="1:13" ht="31.5" outlineLevel="1">
      <c r="A155" s="159" t="s">
        <v>723</v>
      </c>
      <c r="B155" s="149" t="s">
        <v>623</v>
      </c>
      <c r="C155" s="149" t="s">
        <v>724</v>
      </c>
      <c r="D155" s="149" t="s">
        <v>625</v>
      </c>
      <c r="E155" s="149" t="s">
        <v>270</v>
      </c>
      <c r="F155" s="150">
        <f>SUM(F156)</f>
        <v>2074.5</v>
      </c>
      <c r="G155" s="150">
        <f aca="true" t="shared" si="72" ref="G155:M155">SUM(G156)</f>
        <v>2432.8</v>
      </c>
      <c r="H155" s="150">
        <f t="shared" si="72"/>
        <v>0</v>
      </c>
      <c r="I155" s="150">
        <f t="shared" si="72"/>
        <v>2432.8</v>
      </c>
      <c r="J155" s="150">
        <f t="shared" si="72"/>
        <v>0</v>
      </c>
      <c r="K155" s="150">
        <f t="shared" si="72"/>
        <v>2432.8</v>
      </c>
      <c r="L155" s="150">
        <f t="shared" si="72"/>
        <v>2519.4</v>
      </c>
      <c r="M155" s="150">
        <f t="shared" si="72"/>
        <v>2233.7</v>
      </c>
    </row>
    <row r="156" spans="1:13" ht="15.75" outlineLevel="2">
      <c r="A156" s="159" t="s">
        <v>725</v>
      </c>
      <c r="B156" s="149" t="s">
        <v>623</v>
      </c>
      <c r="C156" s="149" t="s">
        <v>726</v>
      </c>
      <c r="D156" s="149" t="s">
        <v>625</v>
      </c>
      <c r="E156" s="149" t="s">
        <v>270</v>
      </c>
      <c r="F156" s="150">
        <f>SUM(F157,F159,F161)</f>
        <v>2074.5</v>
      </c>
      <c r="G156" s="150">
        <f aca="true" t="shared" si="73" ref="G156:M156">SUM(G157,G159,G161)</f>
        <v>2432.8</v>
      </c>
      <c r="H156" s="150">
        <f t="shared" si="73"/>
        <v>0</v>
      </c>
      <c r="I156" s="150">
        <f t="shared" si="73"/>
        <v>2432.8</v>
      </c>
      <c r="J156" s="150">
        <f t="shared" si="73"/>
        <v>0</v>
      </c>
      <c r="K156" s="150">
        <f t="shared" si="73"/>
        <v>2432.8</v>
      </c>
      <c r="L156" s="150">
        <f t="shared" si="73"/>
        <v>2519.4</v>
      </c>
      <c r="M156" s="150">
        <f t="shared" si="73"/>
        <v>2233.7</v>
      </c>
    </row>
    <row r="157" spans="1:13" ht="172.5" customHeight="1" outlineLevel="3">
      <c r="A157" s="154" t="s">
        <v>727</v>
      </c>
      <c r="B157" s="152" t="s">
        <v>623</v>
      </c>
      <c r="C157" s="152" t="s">
        <v>726</v>
      </c>
      <c r="D157" s="152" t="s">
        <v>433</v>
      </c>
      <c r="E157" s="152" t="s">
        <v>270</v>
      </c>
      <c r="F157" s="153">
        <f>SUM(F158)</f>
        <v>1939.5</v>
      </c>
      <c r="G157" s="153">
        <f aca="true" t="shared" si="74" ref="G157:M157">SUM(G158)</f>
        <v>2042.8</v>
      </c>
      <c r="H157" s="153">
        <f t="shared" si="74"/>
        <v>0</v>
      </c>
      <c r="I157" s="153">
        <f t="shared" si="74"/>
        <v>2042.8</v>
      </c>
      <c r="J157" s="153">
        <f t="shared" si="74"/>
        <v>0</v>
      </c>
      <c r="K157" s="153">
        <f t="shared" si="74"/>
        <v>2042.8</v>
      </c>
      <c r="L157" s="153">
        <f t="shared" si="74"/>
        <v>2103.4</v>
      </c>
      <c r="M157" s="153">
        <f t="shared" si="74"/>
        <v>1857.7</v>
      </c>
    </row>
    <row r="158" spans="1:13" ht="63.75" customHeight="1" outlineLevel="4">
      <c r="A158" s="154" t="s">
        <v>722</v>
      </c>
      <c r="B158" s="152" t="s">
        <v>623</v>
      </c>
      <c r="C158" s="152" t="s">
        <v>726</v>
      </c>
      <c r="D158" s="152" t="s">
        <v>433</v>
      </c>
      <c r="E158" s="152" t="s">
        <v>297</v>
      </c>
      <c r="F158" s="153">
        <v>1939.5</v>
      </c>
      <c r="G158" s="153">
        <v>2042.8</v>
      </c>
      <c r="H158" s="153">
        <v>0</v>
      </c>
      <c r="I158" s="153">
        <v>2042.8</v>
      </c>
      <c r="J158" s="153">
        <v>0</v>
      </c>
      <c r="K158" s="153">
        <v>2042.8</v>
      </c>
      <c r="L158" s="153">
        <v>2103.4</v>
      </c>
      <c r="M158" s="153">
        <v>1857.7</v>
      </c>
    </row>
    <row r="159" spans="1:13" ht="188.25" customHeight="1" outlineLevel="3">
      <c r="A159" s="154" t="s">
        <v>728</v>
      </c>
      <c r="B159" s="152" t="s">
        <v>623</v>
      </c>
      <c r="C159" s="152" t="s">
        <v>726</v>
      </c>
      <c r="D159" s="152" t="s">
        <v>435</v>
      </c>
      <c r="E159" s="152" t="s">
        <v>270</v>
      </c>
      <c r="F159" s="153">
        <f>SUM(F160)</f>
        <v>5</v>
      </c>
      <c r="G159" s="153">
        <f aca="true" t="shared" si="75" ref="G159:M159">SUM(G160)</f>
        <v>140</v>
      </c>
      <c r="H159" s="153">
        <f t="shared" si="75"/>
        <v>0</v>
      </c>
      <c r="I159" s="153">
        <f t="shared" si="75"/>
        <v>140</v>
      </c>
      <c r="J159" s="153">
        <f t="shared" si="75"/>
        <v>0</v>
      </c>
      <c r="K159" s="153">
        <f t="shared" si="75"/>
        <v>140</v>
      </c>
      <c r="L159" s="153">
        <f t="shared" si="75"/>
        <v>126</v>
      </c>
      <c r="M159" s="153">
        <f t="shared" si="75"/>
        <v>126</v>
      </c>
    </row>
    <row r="160" spans="1:13" ht="62.25" customHeight="1" outlineLevel="4">
      <c r="A160" s="154" t="s">
        <v>722</v>
      </c>
      <c r="B160" s="152" t="s">
        <v>623</v>
      </c>
      <c r="C160" s="152" t="s">
        <v>726</v>
      </c>
      <c r="D160" s="152" t="s">
        <v>435</v>
      </c>
      <c r="E160" s="152" t="s">
        <v>297</v>
      </c>
      <c r="F160" s="153">
        <v>5</v>
      </c>
      <c r="G160" s="153">
        <v>140</v>
      </c>
      <c r="H160" s="153">
        <v>0</v>
      </c>
      <c r="I160" s="153">
        <v>140</v>
      </c>
      <c r="J160" s="153">
        <v>0</v>
      </c>
      <c r="K160" s="153">
        <v>140</v>
      </c>
      <c r="L160" s="153">
        <v>126</v>
      </c>
      <c r="M160" s="153">
        <v>126</v>
      </c>
    </row>
    <row r="161" spans="1:13" ht="139.5" customHeight="1" outlineLevel="3">
      <c r="A161" s="154" t="s">
        <v>729</v>
      </c>
      <c r="B161" s="152" t="s">
        <v>623</v>
      </c>
      <c r="C161" s="152" t="s">
        <v>726</v>
      </c>
      <c r="D161" s="152" t="s">
        <v>437</v>
      </c>
      <c r="E161" s="152" t="s">
        <v>270</v>
      </c>
      <c r="F161" s="153">
        <f>SUM(F162)</f>
        <v>130</v>
      </c>
      <c r="G161" s="153">
        <f aca="true" t="shared" si="76" ref="G161:M161">SUM(G162)</f>
        <v>250</v>
      </c>
      <c r="H161" s="153">
        <f t="shared" si="76"/>
        <v>0</v>
      </c>
      <c r="I161" s="153">
        <f t="shared" si="76"/>
        <v>250</v>
      </c>
      <c r="J161" s="153">
        <f t="shared" si="76"/>
        <v>0</v>
      </c>
      <c r="K161" s="153">
        <f t="shared" si="76"/>
        <v>250</v>
      </c>
      <c r="L161" s="153">
        <f t="shared" si="76"/>
        <v>290</v>
      </c>
      <c r="M161" s="153">
        <f t="shared" si="76"/>
        <v>250</v>
      </c>
    </row>
    <row r="162" spans="1:13" ht="31.5" customHeight="1" outlineLevel="4">
      <c r="A162" s="154" t="s">
        <v>632</v>
      </c>
      <c r="B162" s="152" t="s">
        <v>623</v>
      </c>
      <c r="C162" s="152" t="s">
        <v>726</v>
      </c>
      <c r="D162" s="152" t="s">
        <v>437</v>
      </c>
      <c r="E162" s="152" t="s">
        <v>278</v>
      </c>
      <c r="F162" s="153">
        <v>130</v>
      </c>
      <c r="G162" s="153">
        <v>250</v>
      </c>
      <c r="H162" s="153">
        <v>0</v>
      </c>
      <c r="I162" s="153">
        <v>250</v>
      </c>
      <c r="J162" s="153">
        <v>0</v>
      </c>
      <c r="K162" s="153">
        <v>250</v>
      </c>
      <c r="L162" s="153">
        <v>290</v>
      </c>
      <c r="M162" s="153">
        <v>250</v>
      </c>
    </row>
    <row r="163" spans="1:13" ht="63">
      <c r="A163" s="159" t="s">
        <v>730</v>
      </c>
      <c r="B163" s="149" t="s">
        <v>731</v>
      </c>
      <c r="C163" s="149" t="s">
        <v>624</v>
      </c>
      <c r="D163" s="149" t="s">
        <v>625</v>
      </c>
      <c r="E163" s="149" t="s">
        <v>270</v>
      </c>
      <c r="F163" s="150">
        <f aca="true" t="shared" si="77" ref="F163:M163">SUM(F164,F179)</f>
        <v>4593</v>
      </c>
      <c r="G163" s="150">
        <f t="shared" si="77"/>
        <v>4394.2</v>
      </c>
      <c r="H163" s="150">
        <f t="shared" si="77"/>
        <v>0</v>
      </c>
      <c r="I163" s="150">
        <f t="shared" si="77"/>
        <v>4394.2</v>
      </c>
      <c r="J163" s="150">
        <f t="shared" si="77"/>
        <v>0</v>
      </c>
      <c r="K163" s="150">
        <f t="shared" si="77"/>
        <v>4394.2</v>
      </c>
      <c r="L163" s="150">
        <f t="shared" si="77"/>
        <v>4747.799999999999</v>
      </c>
      <c r="M163" s="150">
        <f t="shared" si="77"/>
        <v>4176.099999999999</v>
      </c>
    </row>
    <row r="164" spans="1:13" ht="31.5" outlineLevel="1">
      <c r="A164" s="159" t="s">
        <v>626</v>
      </c>
      <c r="B164" s="149" t="s">
        <v>731</v>
      </c>
      <c r="C164" s="149" t="s">
        <v>627</v>
      </c>
      <c r="D164" s="149" t="s">
        <v>625</v>
      </c>
      <c r="E164" s="149" t="s">
        <v>270</v>
      </c>
      <c r="F164" s="150">
        <f>SUM(F165,F172)</f>
        <v>3774.5</v>
      </c>
      <c r="G164" s="150">
        <f aca="true" t="shared" si="78" ref="G164:M164">SUM(G165,G172)</f>
        <v>3821.7</v>
      </c>
      <c r="H164" s="150">
        <f t="shared" si="78"/>
        <v>0</v>
      </c>
      <c r="I164" s="150">
        <f t="shared" si="78"/>
        <v>3821.7</v>
      </c>
      <c r="J164" s="150">
        <f t="shared" si="78"/>
        <v>0</v>
      </c>
      <c r="K164" s="150">
        <f t="shared" si="78"/>
        <v>3821.7</v>
      </c>
      <c r="L164" s="150">
        <f t="shared" si="78"/>
        <v>3929.2999999999997</v>
      </c>
      <c r="M164" s="150">
        <f t="shared" si="78"/>
        <v>3523.2</v>
      </c>
    </row>
    <row r="165" spans="1:13" ht="78.75" outlineLevel="2">
      <c r="A165" s="159" t="s">
        <v>732</v>
      </c>
      <c r="B165" s="149" t="s">
        <v>731</v>
      </c>
      <c r="C165" s="149" t="s">
        <v>733</v>
      </c>
      <c r="D165" s="149" t="s">
        <v>625</v>
      </c>
      <c r="E165" s="149" t="s">
        <v>270</v>
      </c>
      <c r="F165" s="150">
        <f>SUM(F166,F170)</f>
        <v>3574.5</v>
      </c>
      <c r="G165" s="150">
        <f aca="true" t="shared" si="79" ref="G165:M165">SUM(G166,G170)</f>
        <v>3677.7</v>
      </c>
      <c r="H165" s="150">
        <f t="shared" si="79"/>
        <v>0</v>
      </c>
      <c r="I165" s="150">
        <f t="shared" si="79"/>
        <v>3677.7</v>
      </c>
      <c r="J165" s="150">
        <f t="shared" si="79"/>
        <v>0</v>
      </c>
      <c r="K165" s="150">
        <f t="shared" si="79"/>
        <v>3677.7</v>
      </c>
      <c r="L165" s="150">
        <f t="shared" si="79"/>
        <v>3701.6</v>
      </c>
      <c r="M165" s="150">
        <f t="shared" si="79"/>
        <v>3354.5</v>
      </c>
    </row>
    <row r="166" spans="1:13" ht="220.5" outlineLevel="3">
      <c r="A166" s="154" t="s">
        <v>734</v>
      </c>
      <c r="B166" s="152" t="s">
        <v>731</v>
      </c>
      <c r="C166" s="152" t="s">
        <v>733</v>
      </c>
      <c r="D166" s="152" t="s">
        <v>514</v>
      </c>
      <c r="E166" s="152" t="s">
        <v>270</v>
      </c>
      <c r="F166" s="153">
        <f>SUM(F167,F168,F169)</f>
        <v>3568.5</v>
      </c>
      <c r="G166" s="153">
        <f aca="true" t="shared" si="80" ref="G166:M166">SUM(G167,G168,G169)</f>
        <v>3671.7</v>
      </c>
      <c r="H166" s="153">
        <f t="shared" si="80"/>
        <v>0</v>
      </c>
      <c r="I166" s="153">
        <f t="shared" si="80"/>
        <v>3671.7</v>
      </c>
      <c r="J166" s="153">
        <f t="shared" si="80"/>
        <v>0</v>
      </c>
      <c r="K166" s="153">
        <f t="shared" si="80"/>
        <v>3671.7</v>
      </c>
      <c r="L166" s="153">
        <f t="shared" si="80"/>
        <v>3701.6</v>
      </c>
      <c r="M166" s="153">
        <f t="shared" si="80"/>
        <v>3354.5</v>
      </c>
    </row>
    <row r="167" spans="1:13" ht="96" customHeight="1" outlineLevel="4">
      <c r="A167" s="154" t="s">
        <v>631</v>
      </c>
      <c r="B167" s="152" t="s">
        <v>731</v>
      </c>
      <c r="C167" s="152" t="s">
        <v>733</v>
      </c>
      <c r="D167" s="152" t="s">
        <v>514</v>
      </c>
      <c r="E167" s="152" t="s">
        <v>276</v>
      </c>
      <c r="F167" s="153">
        <v>3351.5</v>
      </c>
      <c r="G167" s="153">
        <v>3354.5</v>
      </c>
      <c r="H167" s="153">
        <v>0</v>
      </c>
      <c r="I167" s="153">
        <v>3354.5</v>
      </c>
      <c r="J167" s="153">
        <v>0</v>
      </c>
      <c r="K167" s="153">
        <v>3354.5</v>
      </c>
      <c r="L167" s="153">
        <v>3354.5</v>
      </c>
      <c r="M167" s="153">
        <v>3351.5</v>
      </c>
    </row>
    <row r="168" spans="1:13" ht="33" customHeight="1" outlineLevel="4">
      <c r="A168" s="154" t="s">
        <v>632</v>
      </c>
      <c r="B168" s="152" t="s">
        <v>731</v>
      </c>
      <c r="C168" s="152" t="s">
        <v>733</v>
      </c>
      <c r="D168" s="152" t="s">
        <v>514</v>
      </c>
      <c r="E168" s="152" t="s">
        <v>278</v>
      </c>
      <c r="F168" s="153">
        <v>215</v>
      </c>
      <c r="G168" s="153">
        <v>315.2</v>
      </c>
      <c r="H168" s="153">
        <v>0</v>
      </c>
      <c r="I168" s="153">
        <v>315.2</v>
      </c>
      <c r="J168" s="153">
        <v>0</v>
      </c>
      <c r="K168" s="153">
        <v>315.2</v>
      </c>
      <c r="L168" s="153">
        <v>345.1</v>
      </c>
      <c r="M168" s="153">
        <v>2.5</v>
      </c>
    </row>
    <row r="169" spans="1:13" ht="15.75" outlineLevel="4">
      <c r="A169" s="154" t="s">
        <v>635</v>
      </c>
      <c r="B169" s="152" t="s">
        <v>731</v>
      </c>
      <c r="C169" s="152" t="s">
        <v>733</v>
      </c>
      <c r="D169" s="152" t="s">
        <v>514</v>
      </c>
      <c r="E169" s="152" t="s">
        <v>280</v>
      </c>
      <c r="F169" s="153">
        <v>2</v>
      </c>
      <c r="G169" s="153">
        <v>2</v>
      </c>
      <c r="H169" s="153">
        <v>0</v>
      </c>
      <c r="I169" s="153">
        <v>2</v>
      </c>
      <c r="J169" s="153">
        <v>0</v>
      </c>
      <c r="K169" s="153">
        <v>2</v>
      </c>
      <c r="L169" s="153">
        <v>2</v>
      </c>
      <c r="M169" s="153">
        <v>0.5</v>
      </c>
    </row>
    <row r="170" spans="1:13" ht="202.5" customHeight="1" outlineLevel="3">
      <c r="A170" s="154" t="s">
        <v>735</v>
      </c>
      <c r="B170" s="152" t="s">
        <v>731</v>
      </c>
      <c r="C170" s="152" t="s">
        <v>733</v>
      </c>
      <c r="D170" s="152" t="s">
        <v>562</v>
      </c>
      <c r="E170" s="152" t="s">
        <v>270</v>
      </c>
      <c r="F170" s="153">
        <f>SUM(F171)</f>
        <v>6</v>
      </c>
      <c r="G170" s="153">
        <f aca="true" t="shared" si="81" ref="G170:M170">SUM(G171)</f>
        <v>6</v>
      </c>
      <c r="H170" s="153">
        <f t="shared" si="81"/>
        <v>0</v>
      </c>
      <c r="I170" s="153">
        <f t="shared" si="81"/>
        <v>6</v>
      </c>
      <c r="J170" s="153">
        <f t="shared" si="81"/>
        <v>0</v>
      </c>
      <c r="K170" s="153">
        <f t="shared" si="81"/>
        <v>6</v>
      </c>
      <c r="L170" s="153">
        <f t="shared" si="81"/>
        <v>0</v>
      </c>
      <c r="M170" s="153">
        <f t="shared" si="81"/>
        <v>0</v>
      </c>
    </row>
    <row r="171" spans="1:13" ht="30.75" customHeight="1" outlineLevel="4">
      <c r="A171" s="154" t="s">
        <v>632</v>
      </c>
      <c r="B171" s="152" t="s">
        <v>731</v>
      </c>
      <c r="C171" s="152" t="s">
        <v>733</v>
      </c>
      <c r="D171" s="152" t="s">
        <v>562</v>
      </c>
      <c r="E171" s="152" t="s">
        <v>278</v>
      </c>
      <c r="F171" s="153">
        <v>6</v>
      </c>
      <c r="G171" s="153">
        <v>6</v>
      </c>
      <c r="H171" s="153">
        <v>0</v>
      </c>
      <c r="I171" s="153">
        <v>6</v>
      </c>
      <c r="J171" s="153">
        <v>0</v>
      </c>
      <c r="K171" s="153">
        <v>6</v>
      </c>
      <c r="L171" s="153">
        <v>0</v>
      </c>
      <c r="M171" s="153">
        <v>0</v>
      </c>
    </row>
    <row r="172" spans="1:13" ht="31.5" outlineLevel="2">
      <c r="A172" s="159" t="s">
        <v>642</v>
      </c>
      <c r="B172" s="149" t="s">
        <v>731</v>
      </c>
      <c r="C172" s="149" t="s">
        <v>643</v>
      </c>
      <c r="D172" s="149" t="s">
        <v>625</v>
      </c>
      <c r="E172" s="149" t="s">
        <v>270</v>
      </c>
      <c r="F172" s="150">
        <f>SUM(F173,F175,F177)</f>
        <v>200</v>
      </c>
      <c r="G172" s="150">
        <f aca="true" t="shared" si="82" ref="G172:M172">SUM(G173,G175,G177)</f>
        <v>144</v>
      </c>
      <c r="H172" s="150">
        <f t="shared" si="82"/>
        <v>0</v>
      </c>
      <c r="I172" s="150">
        <f t="shared" si="82"/>
        <v>144</v>
      </c>
      <c r="J172" s="150">
        <f t="shared" si="82"/>
        <v>0</v>
      </c>
      <c r="K172" s="150">
        <f t="shared" si="82"/>
        <v>144</v>
      </c>
      <c r="L172" s="150">
        <f t="shared" si="82"/>
        <v>227.7</v>
      </c>
      <c r="M172" s="150">
        <f t="shared" si="82"/>
        <v>168.7</v>
      </c>
    </row>
    <row r="173" spans="1:13" ht="174.75" customHeight="1" outlineLevel="3">
      <c r="A173" s="154" t="s">
        <v>736</v>
      </c>
      <c r="B173" s="152" t="s">
        <v>731</v>
      </c>
      <c r="C173" s="152" t="s">
        <v>643</v>
      </c>
      <c r="D173" s="152" t="s">
        <v>541</v>
      </c>
      <c r="E173" s="152" t="s">
        <v>270</v>
      </c>
      <c r="F173" s="153">
        <f>SUM(F174)</f>
        <v>120</v>
      </c>
      <c r="G173" s="153">
        <f aca="true" t="shared" si="83" ref="G173:M173">SUM(G174)</f>
        <v>144</v>
      </c>
      <c r="H173" s="153">
        <f t="shared" si="83"/>
        <v>0</v>
      </c>
      <c r="I173" s="153">
        <f t="shared" si="83"/>
        <v>144</v>
      </c>
      <c r="J173" s="153">
        <f t="shared" si="83"/>
        <v>0</v>
      </c>
      <c r="K173" s="153">
        <f t="shared" si="83"/>
        <v>144</v>
      </c>
      <c r="L173" s="153">
        <f t="shared" si="83"/>
        <v>152.7</v>
      </c>
      <c r="M173" s="153">
        <f t="shared" si="83"/>
        <v>113.7</v>
      </c>
    </row>
    <row r="174" spans="1:13" ht="30.75" customHeight="1" outlineLevel="4">
      <c r="A174" s="154" t="s">
        <v>632</v>
      </c>
      <c r="B174" s="152" t="s">
        <v>731</v>
      </c>
      <c r="C174" s="152" t="s">
        <v>643</v>
      </c>
      <c r="D174" s="152" t="s">
        <v>541</v>
      </c>
      <c r="E174" s="152" t="s">
        <v>278</v>
      </c>
      <c r="F174" s="153">
        <v>120</v>
      </c>
      <c r="G174" s="153">
        <v>144</v>
      </c>
      <c r="H174" s="153">
        <v>0</v>
      </c>
      <c r="I174" s="153">
        <v>144</v>
      </c>
      <c r="J174" s="153">
        <v>0</v>
      </c>
      <c r="K174" s="153">
        <v>144</v>
      </c>
      <c r="L174" s="153">
        <v>152.7</v>
      </c>
      <c r="M174" s="153">
        <v>113.7</v>
      </c>
    </row>
    <row r="175" spans="1:13" ht="189" outlineLevel="4">
      <c r="A175" s="154" t="s">
        <v>542</v>
      </c>
      <c r="B175" s="152" t="s">
        <v>731</v>
      </c>
      <c r="C175" s="152" t="s">
        <v>643</v>
      </c>
      <c r="D175" s="152" t="s">
        <v>543</v>
      </c>
      <c r="E175" s="152" t="s">
        <v>270</v>
      </c>
      <c r="F175" s="153">
        <f>SUM(F176)</f>
        <v>80</v>
      </c>
      <c r="G175" s="153">
        <f aca="true" t="shared" si="84" ref="G175:M175">SUM(G176)</f>
        <v>0</v>
      </c>
      <c r="H175" s="153">
        <f t="shared" si="84"/>
        <v>0</v>
      </c>
      <c r="I175" s="153">
        <f t="shared" si="84"/>
        <v>0</v>
      </c>
      <c r="J175" s="153">
        <f t="shared" si="84"/>
        <v>0</v>
      </c>
      <c r="K175" s="153">
        <f t="shared" si="84"/>
        <v>0</v>
      </c>
      <c r="L175" s="153">
        <f t="shared" si="84"/>
        <v>70</v>
      </c>
      <c r="M175" s="153">
        <f t="shared" si="84"/>
        <v>55</v>
      </c>
    </row>
    <row r="176" spans="1:13" ht="30.75" customHeight="1" outlineLevel="4">
      <c r="A176" s="154" t="s">
        <v>632</v>
      </c>
      <c r="B176" s="152" t="s">
        <v>731</v>
      </c>
      <c r="C176" s="152" t="s">
        <v>643</v>
      </c>
      <c r="D176" s="152" t="s">
        <v>543</v>
      </c>
      <c r="E176" s="152" t="s">
        <v>278</v>
      </c>
      <c r="F176" s="153">
        <v>80</v>
      </c>
      <c r="G176" s="153"/>
      <c r="H176" s="153"/>
      <c r="I176" s="153"/>
      <c r="J176" s="153"/>
      <c r="K176" s="153"/>
      <c r="L176" s="153">
        <v>70</v>
      </c>
      <c r="M176" s="153">
        <v>55</v>
      </c>
    </row>
    <row r="177" spans="1:13" ht="174" customHeight="1" outlineLevel="3">
      <c r="A177" s="154" t="s">
        <v>737</v>
      </c>
      <c r="B177" s="152" t="s">
        <v>731</v>
      </c>
      <c r="C177" s="152" t="s">
        <v>643</v>
      </c>
      <c r="D177" s="152" t="s">
        <v>607</v>
      </c>
      <c r="E177" s="152" t="s">
        <v>270</v>
      </c>
      <c r="F177" s="153">
        <f>SUM(F178)</f>
        <v>0</v>
      </c>
      <c r="G177" s="153">
        <f aca="true" t="shared" si="85" ref="G177:M177">SUM(G178)</f>
        <v>0</v>
      </c>
      <c r="H177" s="153">
        <f t="shared" si="85"/>
        <v>0</v>
      </c>
      <c r="I177" s="153">
        <f t="shared" si="85"/>
        <v>0</v>
      </c>
      <c r="J177" s="153">
        <f t="shared" si="85"/>
        <v>0</v>
      </c>
      <c r="K177" s="153">
        <f t="shared" si="85"/>
        <v>0</v>
      </c>
      <c r="L177" s="153">
        <f t="shared" si="85"/>
        <v>5</v>
      </c>
      <c r="M177" s="153">
        <f t="shared" si="85"/>
        <v>0</v>
      </c>
    </row>
    <row r="178" spans="1:13" ht="15.75" outlineLevel="4">
      <c r="A178" s="154" t="s">
        <v>738</v>
      </c>
      <c r="B178" s="152" t="s">
        <v>731</v>
      </c>
      <c r="C178" s="152" t="s">
        <v>643</v>
      </c>
      <c r="D178" s="152" t="s">
        <v>607</v>
      </c>
      <c r="E178" s="152" t="s">
        <v>609</v>
      </c>
      <c r="F178" s="153"/>
      <c r="G178" s="153">
        <v>0</v>
      </c>
      <c r="H178" s="153">
        <v>0</v>
      </c>
      <c r="I178" s="153">
        <v>0</v>
      </c>
      <c r="J178" s="153">
        <v>0</v>
      </c>
      <c r="K178" s="153">
        <v>0</v>
      </c>
      <c r="L178" s="153">
        <v>5</v>
      </c>
      <c r="M178" s="153"/>
    </row>
    <row r="179" spans="1:13" ht="15.75" outlineLevel="1">
      <c r="A179" s="159" t="s">
        <v>707</v>
      </c>
      <c r="B179" s="149" t="s">
        <v>731</v>
      </c>
      <c r="C179" s="149" t="s">
        <v>708</v>
      </c>
      <c r="D179" s="149" t="s">
        <v>625</v>
      </c>
      <c r="E179" s="149" t="s">
        <v>270</v>
      </c>
      <c r="F179" s="150">
        <f>SUM(F180)</f>
        <v>818.5</v>
      </c>
      <c r="G179" s="150">
        <f aca="true" t="shared" si="86" ref="G179:M181">SUM(G180)</f>
        <v>572.5</v>
      </c>
      <c r="H179" s="150">
        <f t="shared" si="86"/>
        <v>0</v>
      </c>
      <c r="I179" s="150">
        <f t="shared" si="86"/>
        <v>572.5</v>
      </c>
      <c r="J179" s="150">
        <f t="shared" si="86"/>
        <v>0</v>
      </c>
      <c r="K179" s="150">
        <f t="shared" si="86"/>
        <v>572.5</v>
      </c>
      <c r="L179" s="150">
        <f t="shared" si="86"/>
        <v>818.5</v>
      </c>
      <c r="M179" s="150">
        <f t="shared" si="86"/>
        <v>652.9</v>
      </c>
    </row>
    <row r="180" spans="1:13" ht="15.75" outlineLevel="2">
      <c r="A180" s="159" t="s">
        <v>739</v>
      </c>
      <c r="B180" s="149" t="s">
        <v>731</v>
      </c>
      <c r="C180" s="149" t="s">
        <v>740</v>
      </c>
      <c r="D180" s="149" t="s">
        <v>625</v>
      </c>
      <c r="E180" s="149" t="s">
        <v>270</v>
      </c>
      <c r="F180" s="150">
        <f>SUM(F181)</f>
        <v>818.5</v>
      </c>
      <c r="G180" s="150">
        <f t="shared" si="86"/>
        <v>572.5</v>
      </c>
      <c r="H180" s="150">
        <f t="shared" si="86"/>
        <v>0</v>
      </c>
      <c r="I180" s="150">
        <f t="shared" si="86"/>
        <v>572.5</v>
      </c>
      <c r="J180" s="150">
        <f t="shared" si="86"/>
        <v>0</v>
      </c>
      <c r="K180" s="150">
        <f t="shared" si="86"/>
        <v>572.5</v>
      </c>
      <c r="L180" s="150">
        <f t="shared" si="86"/>
        <v>818.5</v>
      </c>
      <c r="M180" s="150">
        <f t="shared" si="86"/>
        <v>652.9</v>
      </c>
    </row>
    <row r="181" spans="1:13" ht="158.25" customHeight="1" outlineLevel="3">
      <c r="A181" s="154" t="s">
        <v>741</v>
      </c>
      <c r="B181" s="152" t="s">
        <v>731</v>
      </c>
      <c r="C181" s="152" t="s">
        <v>740</v>
      </c>
      <c r="D181" s="152" t="s">
        <v>529</v>
      </c>
      <c r="E181" s="152" t="s">
        <v>270</v>
      </c>
      <c r="F181" s="153">
        <f>SUM(F182)</f>
        <v>818.5</v>
      </c>
      <c r="G181" s="153">
        <f t="shared" si="86"/>
        <v>572.5</v>
      </c>
      <c r="H181" s="153">
        <f t="shared" si="86"/>
        <v>0</v>
      </c>
      <c r="I181" s="153">
        <f t="shared" si="86"/>
        <v>572.5</v>
      </c>
      <c r="J181" s="153">
        <f t="shared" si="86"/>
        <v>0</v>
      </c>
      <c r="K181" s="153">
        <f t="shared" si="86"/>
        <v>572.5</v>
      </c>
      <c r="L181" s="153">
        <f t="shared" si="86"/>
        <v>818.5</v>
      </c>
      <c r="M181" s="153">
        <f t="shared" si="86"/>
        <v>652.9</v>
      </c>
    </row>
    <row r="182" spans="1:13" ht="31.5" outlineLevel="4">
      <c r="A182" s="154" t="s">
        <v>712</v>
      </c>
      <c r="B182" s="152" t="s">
        <v>731</v>
      </c>
      <c r="C182" s="152" t="s">
        <v>740</v>
      </c>
      <c r="D182" s="152" t="s">
        <v>529</v>
      </c>
      <c r="E182" s="152" t="s">
        <v>288</v>
      </c>
      <c r="F182" s="153">
        <v>818.5</v>
      </c>
      <c r="G182" s="153">
        <v>572.5</v>
      </c>
      <c r="H182" s="153">
        <v>0</v>
      </c>
      <c r="I182" s="153">
        <v>572.5</v>
      </c>
      <c r="J182" s="153">
        <v>0</v>
      </c>
      <c r="K182" s="153">
        <v>572.5</v>
      </c>
      <c r="L182" s="153">
        <v>818.5</v>
      </c>
      <c r="M182" s="153">
        <v>652.9</v>
      </c>
    </row>
    <row r="183" spans="1:13" ht="51" customHeight="1">
      <c r="A183" s="159" t="s">
        <v>742</v>
      </c>
      <c r="B183" s="149" t="s">
        <v>743</v>
      </c>
      <c r="C183" s="149" t="s">
        <v>624</v>
      </c>
      <c r="D183" s="149" t="s">
        <v>625</v>
      </c>
      <c r="E183" s="149" t="s">
        <v>270</v>
      </c>
      <c r="F183" s="150">
        <f>SUM(F184,F188,F290)</f>
        <v>118115.66399999999</v>
      </c>
      <c r="G183" s="150">
        <f aca="true" t="shared" si="87" ref="G183:M183">SUM(G184,G188,G290)</f>
        <v>104313.50000000001</v>
      </c>
      <c r="H183" s="150">
        <f t="shared" si="87"/>
        <v>0</v>
      </c>
      <c r="I183" s="150">
        <f t="shared" si="87"/>
        <v>104313.50000000001</v>
      </c>
      <c r="J183" s="150">
        <f t="shared" si="87"/>
        <v>0</v>
      </c>
      <c r="K183" s="150">
        <f t="shared" si="87"/>
        <v>104313.50000000001</v>
      </c>
      <c r="L183" s="150">
        <f t="shared" si="87"/>
        <v>109747.17400000001</v>
      </c>
      <c r="M183" s="150">
        <f t="shared" si="87"/>
        <v>101790.60500000001</v>
      </c>
    </row>
    <row r="184" spans="1:13" ht="51" customHeight="1">
      <c r="A184" s="168" t="s">
        <v>657</v>
      </c>
      <c r="B184" s="169" t="s">
        <v>743</v>
      </c>
      <c r="C184" s="169" t="s">
        <v>658</v>
      </c>
      <c r="D184" s="169" t="s">
        <v>625</v>
      </c>
      <c r="E184" s="149" t="s">
        <v>270</v>
      </c>
      <c r="F184" s="150">
        <f>SUM(F185)</f>
        <v>100</v>
      </c>
      <c r="G184" s="150">
        <f aca="true" t="shared" si="88" ref="G184:M186">SUM(G185)</f>
        <v>0</v>
      </c>
      <c r="H184" s="150">
        <f t="shared" si="88"/>
        <v>0</v>
      </c>
      <c r="I184" s="150">
        <f t="shared" si="88"/>
        <v>0</v>
      </c>
      <c r="J184" s="150">
        <f t="shared" si="88"/>
        <v>0</v>
      </c>
      <c r="K184" s="150">
        <f t="shared" si="88"/>
        <v>0</v>
      </c>
      <c r="L184" s="150">
        <f t="shared" si="88"/>
        <v>0</v>
      </c>
      <c r="M184" s="150">
        <f t="shared" si="88"/>
        <v>0</v>
      </c>
    </row>
    <row r="185" spans="1:13" ht="51" customHeight="1">
      <c r="A185" s="168" t="s">
        <v>744</v>
      </c>
      <c r="B185" s="169" t="s">
        <v>743</v>
      </c>
      <c r="C185" s="169" t="s">
        <v>745</v>
      </c>
      <c r="D185" s="169" t="s">
        <v>625</v>
      </c>
      <c r="E185" s="149" t="s">
        <v>270</v>
      </c>
      <c r="F185" s="150">
        <f>SUM(F186)</f>
        <v>100</v>
      </c>
      <c r="G185" s="150">
        <f t="shared" si="88"/>
        <v>0</v>
      </c>
      <c r="H185" s="150">
        <f t="shared" si="88"/>
        <v>0</v>
      </c>
      <c r="I185" s="150">
        <f t="shared" si="88"/>
        <v>0</v>
      </c>
      <c r="J185" s="150">
        <f t="shared" si="88"/>
        <v>0</v>
      </c>
      <c r="K185" s="150">
        <f t="shared" si="88"/>
        <v>0</v>
      </c>
      <c r="L185" s="150">
        <f t="shared" si="88"/>
        <v>0</v>
      </c>
      <c r="M185" s="150">
        <f t="shared" si="88"/>
        <v>0</v>
      </c>
    </row>
    <row r="186" spans="1:13" ht="111.75" customHeight="1">
      <c r="A186" s="170" t="s">
        <v>746</v>
      </c>
      <c r="B186" s="171" t="s">
        <v>743</v>
      </c>
      <c r="C186" s="171" t="s">
        <v>745</v>
      </c>
      <c r="D186" s="171" t="s">
        <v>595</v>
      </c>
      <c r="E186" s="152" t="s">
        <v>270</v>
      </c>
      <c r="F186" s="153">
        <f>SUM(F187)</f>
        <v>100</v>
      </c>
      <c r="G186" s="153">
        <f t="shared" si="88"/>
        <v>0</v>
      </c>
      <c r="H186" s="153">
        <f t="shared" si="88"/>
        <v>0</v>
      </c>
      <c r="I186" s="153">
        <f t="shared" si="88"/>
        <v>0</v>
      </c>
      <c r="J186" s="153">
        <f t="shared" si="88"/>
        <v>0</v>
      </c>
      <c r="K186" s="153">
        <f t="shared" si="88"/>
        <v>0</v>
      </c>
      <c r="L186" s="153">
        <f t="shared" si="88"/>
        <v>0</v>
      </c>
      <c r="M186" s="153">
        <f t="shared" si="88"/>
        <v>0</v>
      </c>
    </row>
    <row r="187" spans="1:13" ht="51" customHeight="1">
      <c r="A187" s="154" t="s">
        <v>722</v>
      </c>
      <c r="B187" s="171" t="s">
        <v>743</v>
      </c>
      <c r="C187" s="171" t="s">
        <v>745</v>
      </c>
      <c r="D187" s="171" t="s">
        <v>595</v>
      </c>
      <c r="E187" s="152" t="s">
        <v>297</v>
      </c>
      <c r="F187" s="153">
        <v>100</v>
      </c>
      <c r="G187" s="153"/>
      <c r="H187" s="153"/>
      <c r="I187" s="153"/>
      <c r="J187" s="153"/>
      <c r="K187" s="153"/>
      <c r="L187" s="153"/>
      <c r="M187" s="153"/>
    </row>
    <row r="188" spans="1:13" ht="15.75" outlineLevel="1">
      <c r="A188" s="159" t="s">
        <v>693</v>
      </c>
      <c r="B188" s="149" t="s">
        <v>743</v>
      </c>
      <c r="C188" s="149" t="s">
        <v>694</v>
      </c>
      <c r="D188" s="149" t="s">
        <v>625</v>
      </c>
      <c r="E188" s="149" t="s">
        <v>270</v>
      </c>
      <c r="F188" s="150">
        <f aca="true" t="shared" si="89" ref="F188:M188">SUM(F189,F205,F256,F260,F271)</f>
        <v>116434.17499999999</v>
      </c>
      <c r="G188" s="150">
        <f t="shared" si="89"/>
        <v>104260.50000000001</v>
      </c>
      <c r="H188" s="150">
        <f t="shared" si="89"/>
        <v>0</v>
      </c>
      <c r="I188" s="150">
        <f t="shared" si="89"/>
        <v>104260.50000000001</v>
      </c>
      <c r="J188" s="150">
        <f t="shared" si="89"/>
        <v>0</v>
      </c>
      <c r="K188" s="150">
        <f t="shared" si="89"/>
        <v>104260.50000000001</v>
      </c>
      <c r="L188" s="150">
        <f t="shared" si="89"/>
        <v>107911.66700000002</v>
      </c>
      <c r="M188" s="150">
        <f t="shared" si="89"/>
        <v>100021.09800000001</v>
      </c>
    </row>
    <row r="189" spans="1:13" ht="15.75" outlineLevel="2">
      <c r="A189" s="159" t="s">
        <v>747</v>
      </c>
      <c r="B189" s="149" t="s">
        <v>743</v>
      </c>
      <c r="C189" s="149" t="s">
        <v>748</v>
      </c>
      <c r="D189" s="149" t="s">
        <v>625</v>
      </c>
      <c r="E189" s="149" t="s">
        <v>270</v>
      </c>
      <c r="F189" s="150">
        <f>SUM(F190,F194,F196,F199,F201,F203)</f>
        <v>36010.596999999994</v>
      </c>
      <c r="G189" s="150">
        <f aca="true" t="shared" si="90" ref="G189:M189">SUM(G190,G194,G196,G199,G201,G203)</f>
        <v>30518.699999999997</v>
      </c>
      <c r="H189" s="150">
        <f t="shared" si="90"/>
        <v>0</v>
      </c>
      <c r="I189" s="150">
        <f t="shared" si="90"/>
        <v>30518.699999999997</v>
      </c>
      <c r="J189" s="150">
        <f t="shared" si="90"/>
        <v>0</v>
      </c>
      <c r="K189" s="150">
        <f t="shared" si="90"/>
        <v>30518.699999999997</v>
      </c>
      <c r="L189" s="150">
        <f t="shared" si="90"/>
        <v>30967.480000000003</v>
      </c>
      <c r="M189" s="150">
        <f t="shared" si="90"/>
        <v>30016.590000000004</v>
      </c>
    </row>
    <row r="190" spans="1:13" ht="207" customHeight="1" outlineLevel="3">
      <c r="A190" s="154" t="s">
        <v>749</v>
      </c>
      <c r="B190" s="152" t="s">
        <v>743</v>
      </c>
      <c r="C190" s="152" t="s">
        <v>748</v>
      </c>
      <c r="D190" s="152" t="s">
        <v>274</v>
      </c>
      <c r="E190" s="152" t="s">
        <v>270</v>
      </c>
      <c r="F190" s="153">
        <f>SUM(F191:F193)</f>
        <v>22410.381999999998</v>
      </c>
      <c r="G190" s="153">
        <f aca="true" t="shared" si="91" ref="G190:M190">SUM(G191:G193)</f>
        <v>20865.8</v>
      </c>
      <c r="H190" s="153">
        <f t="shared" si="91"/>
        <v>0</v>
      </c>
      <c r="I190" s="153">
        <f t="shared" si="91"/>
        <v>20865.8</v>
      </c>
      <c r="J190" s="153">
        <f t="shared" si="91"/>
        <v>0</v>
      </c>
      <c r="K190" s="153">
        <f t="shared" si="91"/>
        <v>20865.8</v>
      </c>
      <c r="L190" s="153">
        <f t="shared" si="91"/>
        <v>23371.982</v>
      </c>
      <c r="M190" s="153">
        <f t="shared" si="91"/>
        <v>22581.092</v>
      </c>
    </row>
    <row r="191" spans="1:13" ht="93.75" customHeight="1" outlineLevel="4">
      <c r="A191" s="154" t="s">
        <v>631</v>
      </c>
      <c r="B191" s="152" t="s">
        <v>743</v>
      </c>
      <c r="C191" s="152" t="s">
        <v>748</v>
      </c>
      <c r="D191" s="152" t="s">
        <v>274</v>
      </c>
      <c r="E191" s="152" t="s">
        <v>276</v>
      </c>
      <c r="F191" s="153">
        <v>10344.582</v>
      </c>
      <c r="G191" s="153">
        <v>9250.5</v>
      </c>
      <c r="H191" s="153">
        <v>0</v>
      </c>
      <c r="I191" s="153">
        <v>9250.5</v>
      </c>
      <c r="J191" s="153">
        <v>0</v>
      </c>
      <c r="K191" s="153">
        <v>9250.5</v>
      </c>
      <c r="L191" s="153">
        <v>10344.582</v>
      </c>
      <c r="M191" s="153">
        <v>10344.582</v>
      </c>
    </row>
    <row r="192" spans="1:13" ht="33.75" customHeight="1" outlineLevel="4">
      <c r="A192" s="154" t="s">
        <v>632</v>
      </c>
      <c r="B192" s="152" t="s">
        <v>743</v>
      </c>
      <c r="C192" s="152" t="s">
        <v>748</v>
      </c>
      <c r="D192" s="152" t="s">
        <v>274</v>
      </c>
      <c r="E192" s="152" t="s">
        <v>278</v>
      </c>
      <c r="F192" s="153">
        <v>11691.3</v>
      </c>
      <c r="G192" s="153">
        <v>11240.8</v>
      </c>
      <c r="H192" s="153">
        <v>0</v>
      </c>
      <c r="I192" s="153">
        <v>11240.8</v>
      </c>
      <c r="J192" s="153">
        <v>0</v>
      </c>
      <c r="K192" s="153">
        <v>11240.8</v>
      </c>
      <c r="L192" s="153">
        <v>12652.9</v>
      </c>
      <c r="M192" s="153">
        <v>12236.51</v>
      </c>
    </row>
    <row r="193" spans="1:13" ht="15.75" outlineLevel="4">
      <c r="A193" s="154" t="s">
        <v>635</v>
      </c>
      <c r="B193" s="152" t="s">
        <v>743</v>
      </c>
      <c r="C193" s="152" t="s">
        <v>748</v>
      </c>
      <c r="D193" s="152" t="s">
        <v>274</v>
      </c>
      <c r="E193" s="152" t="s">
        <v>280</v>
      </c>
      <c r="F193" s="153">
        <v>374.5</v>
      </c>
      <c r="G193" s="153">
        <v>374.5</v>
      </c>
      <c r="H193" s="153">
        <v>0</v>
      </c>
      <c r="I193" s="153">
        <v>374.5</v>
      </c>
      <c r="J193" s="153">
        <v>0</v>
      </c>
      <c r="K193" s="153">
        <v>374.5</v>
      </c>
      <c r="L193" s="153">
        <v>374.5</v>
      </c>
      <c r="M193" s="153"/>
    </row>
    <row r="194" spans="1:13" ht="281.25" customHeight="1" outlineLevel="3">
      <c r="A194" s="166" t="s">
        <v>750</v>
      </c>
      <c r="B194" s="152" t="s">
        <v>743</v>
      </c>
      <c r="C194" s="152" t="s">
        <v>748</v>
      </c>
      <c r="D194" s="152" t="s">
        <v>284</v>
      </c>
      <c r="E194" s="152" t="s">
        <v>270</v>
      </c>
      <c r="F194" s="153">
        <f>SUM(F195)</f>
        <v>392.689</v>
      </c>
      <c r="G194" s="153">
        <f aca="true" t="shared" si="92" ref="G194:M194">SUM(G195)</f>
        <v>568.6</v>
      </c>
      <c r="H194" s="153">
        <f t="shared" si="92"/>
        <v>0</v>
      </c>
      <c r="I194" s="153">
        <f t="shared" si="92"/>
        <v>568.6</v>
      </c>
      <c r="J194" s="153">
        <f t="shared" si="92"/>
        <v>0</v>
      </c>
      <c r="K194" s="153">
        <f t="shared" si="92"/>
        <v>568.6</v>
      </c>
      <c r="L194" s="153">
        <f t="shared" si="92"/>
        <v>460.24</v>
      </c>
      <c r="M194" s="153">
        <f t="shared" si="92"/>
        <v>460.24</v>
      </c>
    </row>
    <row r="195" spans="1:13" ht="33" customHeight="1" outlineLevel="4">
      <c r="A195" s="154" t="s">
        <v>632</v>
      </c>
      <c r="B195" s="152" t="s">
        <v>743</v>
      </c>
      <c r="C195" s="152" t="s">
        <v>748</v>
      </c>
      <c r="D195" s="152" t="s">
        <v>284</v>
      </c>
      <c r="E195" s="152" t="s">
        <v>278</v>
      </c>
      <c r="F195" s="153">
        <v>392.689</v>
      </c>
      <c r="G195" s="153">
        <v>568.6</v>
      </c>
      <c r="H195" s="153">
        <v>0</v>
      </c>
      <c r="I195" s="153">
        <v>568.6</v>
      </c>
      <c r="J195" s="153">
        <v>0</v>
      </c>
      <c r="K195" s="153">
        <v>568.6</v>
      </c>
      <c r="L195" s="153">
        <v>460.24</v>
      </c>
      <c r="M195" s="153">
        <v>460.24</v>
      </c>
    </row>
    <row r="196" spans="1:13" ht="331.5" customHeight="1" outlineLevel="3">
      <c r="A196" s="154" t="s">
        <v>751</v>
      </c>
      <c r="B196" s="152" t="s">
        <v>743</v>
      </c>
      <c r="C196" s="152" t="s">
        <v>748</v>
      </c>
      <c r="D196" s="152" t="s">
        <v>290</v>
      </c>
      <c r="E196" s="152" t="s">
        <v>270</v>
      </c>
      <c r="F196" s="153">
        <f>SUM(F197:F198)</f>
        <v>13025.526</v>
      </c>
      <c r="G196" s="153">
        <f aca="true" t="shared" si="93" ref="G196:M196">SUM(G197:G198)</f>
        <v>8995.300000000001</v>
      </c>
      <c r="H196" s="153">
        <f t="shared" si="93"/>
        <v>0</v>
      </c>
      <c r="I196" s="153">
        <f t="shared" si="93"/>
        <v>8995.300000000001</v>
      </c>
      <c r="J196" s="153">
        <f t="shared" si="93"/>
        <v>0</v>
      </c>
      <c r="K196" s="153">
        <f t="shared" si="93"/>
        <v>8995.300000000001</v>
      </c>
      <c r="L196" s="153">
        <f t="shared" si="93"/>
        <v>6975.258</v>
      </c>
      <c r="M196" s="153">
        <f t="shared" si="93"/>
        <v>6975.258</v>
      </c>
    </row>
    <row r="197" spans="1:13" ht="95.25" customHeight="1" outlineLevel="4">
      <c r="A197" s="154" t="s">
        <v>631</v>
      </c>
      <c r="B197" s="152" t="s">
        <v>743</v>
      </c>
      <c r="C197" s="152" t="s">
        <v>748</v>
      </c>
      <c r="D197" s="152" t="s">
        <v>290</v>
      </c>
      <c r="E197" s="152" t="s">
        <v>276</v>
      </c>
      <c r="F197" s="153">
        <v>12879.555</v>
      </c>
      <c r="G197" s="153">
        <v>8365.6</v>
      </c>
      <c r="H197" s="153">
        <v>0</v>
      </c>
      <c r="I197" s="153">
        <v>8365.6</v>
      </c>
      <c r="J197" s="153">
        <v>0</v>
      </c>
      <c r="K197" s="153">
        <v>8365.6</v>
      </c>
      <c r="L197" s="153">
        <v>6975.258</v>
      </c>
      <c r="M197" s="153">
        <v>6975.258</v>
      </c>
    </row>
    <row r="198" spans="1:13" ht="33.75" customHeight="1" outlineLevel="4">
      <c r="A198" s="154" t="s">
        <v>632</v>
      </c>
      <c r="B198" s="152" t="s">
        <v>743</v>
      </c>
      <c r="C198" s="152" t="s">
        <v>748</v>
      </c>
      <c r="D198" s="152" t="s">
        <v>290</v>
      </c>
      <c r="E198" s="152" t="s">
        <v>278</v>
      </c>
      <c r="F198" s="153">
        <v>145.971</v>
      </c>
      <c r="G198" s="153">
        <v>629.7</v>
      </c>
      <c r="H198" s="153">
        <v>0</v>
      </c>
      <c r="I198" s="153">
        <v>629.7</v>
      </c>
      <c r="J198" s="153">
        <v>0</v>
      </c>
      <c r="K198" s="153">
        <v>629.7</v>
      </c>
      <c r="L198" s="153"/>
      <c r="M198" s="153"/>
    </row>
    <row r="199" spans="1:13" ht="111.75" customHeight="1" outlineLevel="3">
      <c r="A199" s="154" t="s">
        <v>752</v>
      </c>
      <c r="B199" s="152" t="s">
        <v>743</v>
      </c>
      <c r="C199" s="152" t="s">
        <v>748</v>
      </c>
      <c r="D199" s="152" t="s">
        <v>331</v>
      </c>
      <c r="E199" s="152" t="s">
        <v>270</v>
      </c>
      <c r="F199" s="153">
        <f>SUM(F200)</f>
        <v>143</v>
      </c>
      <c r="G199" s="153">
        <f aca="true" t="shared" si="94" ref="G199:M199">SUM(G200)</f>
        <v>30</v>
      </c>
      <c r="H199" s="153">
        <f t="shared" si="94"/>
        <v>0</v>
      </c>
      <c r="I199" s="153">
        <f t="shared" si="94"/>
        <v>30</v>
      </c>
      <c r="J199" s="153">
        <f t="shared" si="94"/>
        <v>0</v>
      </c>
      <c r="K199" s="153">
        <f t="shared" si="94"/>
        <v>30</v>
      </c>
      <c r="L199" s="153">
        <f t="shared" si="94"/>
        <v>143</v>
      </c>
      <c r="M199" s="153">
        <f t="shared" si="94"/>
        <v>0</v>
      </c>
    </row>
    <row r="200" spans="1:13" ht="35.25" customHeight="1" outlineLevel="4">
      <c r="A200" s="154" t="s">
        <v>632</v>
      </c>
      <c r="B200" s="152" t="s">
        <v>743</v>
      </c>
      <c r="C200" s="152" t="s">
        <v>748</v>
      </c>
      <c r="D200" s="152" t="s">
        <v>331</v>
      </c>
      <c r="E200" s="152" t="s">
        <v>278</v>
      </c>
      <c r="F200" s="153">
        <v>143</v>
      </c>
      <c r="G200" s="153">
        <v>30</v>
      </c>
      <c r="H200" s="153">
        <v>0</v>
      </c>
      <c r="I200" s="153">
        <v>30</v>
      </c>
      <c r="J200" s="153">
        <v>0</v>
      </c>
      <c r="K200" s="153">
        <v>30</v>
      </c>
      <c r="L200" s="153">
        <v>143</v>
      </c>
      <c r="M200" s="153"/>
    </row>
    <row r="201" spans="1:13" ht="110.25" outlineLevel="3">
      <c r="A201" s="154" t="s">
        <v>753</v>
      </c>
      <c r="B201" s="152" t="s">
        <v>743</v>
      </c>
      <c r="C201" s="152" t="s">
        <v>748</v>
      </c>
      <c r="D201" s="152" t="s">
        <v>364</v>
      </c>
      <c r="E201" s="152" t="s">
        <v>270</v>
      </c>
      <c r="F201" s="153">
        <f aca="true" t="shared" si="95" ref="F201:M201">SUM(F202:F202)</f>
        <v>34</v>
      </c>
      <c r="G201" s="153">
        <f t="shared" si="95"/>
        <v>54</v>
      </c>
      <c r="H201" s="153">
        <f t="shared" si="95"/>
        <v>0</v>
      </c>
      <c r="I201" s="153">
        <f t="shared" si="95"/>
        <v>54</v>
      </c>
      <c r="J201" s="153">
        <f t="shared" si="95"/>
        <v>0</v>
      </c>
      <c r="K201" s="153">
        <f t="shared" si="95"/>
        <v>54</v>
      </c>
      <c r="L201" s="153">
        <f t="shared" si="95"/>
        <v>12</v>
      </c>
      <c r="M201" s="153">
        <f t="shared" si="95"/>
        <v>0</v>
      </c>
    </row>
    <row r="202" spans="1:13" ht="31.5" customHeight="1" outlineLevel="4">
      <c r="A202" s="154" t="s">
        <v>632</v>
      </c>
      <c r="B202" s="152" t="s">
        <v>743</v>
      </c>
      <c r="C202" s="152" t="s">
        <v>748</v>
      </c>
      <c r="D202" s="152" t="s">
        <v>364</v>
      </c>
      <c r="E202" s="152" t="s">
        <v>278</v>
      </c>
      <c r="F202" s="153">
        <v>34</v>
      </c>
      <c r="G202" s="153">
        <v>54</v>
      </c>
      <c r="H202" s="153">
        <v>0</v>
      </c>
      <c r="I202" s="153">
        <v>54</v>
      </c>
      <c r="J202" s="153">
        <v>0</v>
      </c>
      <c r="K202" s="153">
        <v>54</v>
      </c>
      <c r="L202" s="153">
        <v>12</v>
      </c>
      <c r="M202" s="153"/>
    </row>
    <row r="203" spans="1:13" ht="192" customHeight="1" outlineLevel="3">
      <c r="A203" s="154" t="s">
        <v>754</v>
      </c>
      <c r="B203" s="152" t="s">
        <v>743</v>
      </c>
      <c r="C203" s="152" t="s">
        <v>748</v>
      </c>
      <c r="D203" s="152" t="s">
        <v>372</v>
      </c>
      <c r="E203" s="152" t="s">
        <v>270</v>
      </c>
      <c r="F203" s="153">
        <f>SUM(F204)</f>
        <v>5</v>
      </c>
      <c r="G203" s="153">
        <f aca="true" t="shared" si="96" ref="G203:M203">SUM(G204)</f>
        <v>5</v>
      </c>
      <c r="H203" s="153">
        <f t="shared" si="96"/>
        <v>0</v>
      </c>
      <c r="I203" s="153">
        <f t="shared" si="96"/>
        <v>5</v>
      </c>
      <c r="J203" s="153">
        <f t="shared" si="96"/>
        <v>0</v>
      </c>
      <c r="K203" s="153">
        <f t="shared" si="96"/>
        <v>5</v>
      </c>
      <c r="L203" s="153">
        <f t="shared" si="96"/>
        <v>5</v>
      </c>
      <c r="M203" s="153">
        <f t="shared" si="96"/>
        <v>0</v>
      </c>
    </row>
    <row r="204" spans="1:13" ht="31.5" customHeight="1" outlineLevel="4">
      <c r="A204" s="154" t="s">
        <v>632</v>
      </c>
      <c r="B204" s="152" t="s">
        <v>743</v>
      </c>
      <c r="C204" s="152" t="s">
        <v>748</v>
      </c>
      <c r="D204" s="152" t="s">
        <v>372</v>
      </c>
      <c r="E204" s="152" t="s">
        <v>278</v>
      </c>
      <c r="F204" s="153">
        <v>5</v>
      </c>
      <c r="G204" s="153">
        <v>5</v>
      </c>
      <c r="H204" s="153">
        <v>0</v>
      </c>
      <c r="I204" s="153">
        <v>5</v>
      </c>
      <c r="J204" s="153">
        <v>0</v>
      </c>
      <c r="K204" s="153">
        <v>5</v>
      </c>
      <c r="L204" s="153">
        <v>5</v>
      </c>
      <c r="M204" s="153"/>
    </row>
    <row r="205" spans="1:13" ht="15.75" outlineLevel="2">
      <c r="A205" s="159" t="s">
        <v>755</v>
      </c>
      <c r="B205" s="149" t="s">
        <v>743</v>
      </c>
      <c r="C205" s="149" t="s">
        <v>756</v>
      </c>
      <c r="D205" s="149" t="s">
        <v>625</v>
      </c>
      <c r="E205" s="149" t="s">
        <v>270</v>
      </c>
      <c r="F205" s="150">
        <f>SUM(F206,F211,F214,F216,F218,F221,F225,F229,F231,F233,F235,F237,F240,F242,F244,F247,F249,F251,F254)</f>
        <v>73497.278</v>
      </c>
      <c r="G205" s="150">
        <f aca="true" t="shared" si="97" ref="G205:M205">SUM(G206,G211,G214,G216,G218,G221,G225,G229,G231,G233,G235,G237,G240,G242,G244,G247,G249,G251,G254)</f>
        <v>66882.70000000001</v>
      </c>
      <c r="H205" s="150">
        <f t="shared" si="97"/>
        <v>0</v>
      </c>
      <c r="I205" s="150">
        <f t="shared" si="97"/>
        <v>66882.70000000001</v>
      </c>
      <c r="J205" s="150">
        <f t="shared" si="97"/>
        <v>0</v>
      </c>
      <c r="K205" s="150">
        <f t="shared" si="97"/>
        <v>66882.70000000001</v>
      </c>
      <c r="L205" s="150">
        <f t="shared" si="97"/>
        <v>69970.367</v>
      </c>
      <c r="M205" s="150">
        <f t="shared" si="97"/>
        <v>63833.958000000006</v>
      </c>
    </row>
    <row r="206" spans="1:13" ht="175.5" customHeight="1" outlineLevel="3">
      <c r="A206" s="154" t="s">
        <v>757</v>
      </c>
      <c r="B206" s="152" t="s">
        <v>743</v>
      </c>
      <c r="C206" s="152" t="s">
        <v>756</v>
      </c>
      <c r="D206" s="152" t="s">
        <v>295</v>
      </c>
      <c r="E206" s="152" t="s">
        <v>270</v>
      </c>
      <c r="F206" s="156">
        <f>SUM(F207:F210)</f>
        <v>17162.5878</v>
      </c>
      <c r="G206" s="153">
        <f aca="true" t="shared" si="98" ref="G206:M206">SUM(G207:G210)</f>
        <v>16044.800000000001</v>
      </c>
      <c r="H206" s="153">
        <f t="shared" si="98"/>
        <v>0</v>
      </c>
      <c r="I206" s="153">
        <f t="shared" si="98"/>
        <v>16044.800000000001</v>
      </c>
      <c r="J206" s="153">
        <f t="shared" si="98"/>
        <v>0</v>
      </c>
      <c r="K206" s="153">
        <f t="shared" si="98"/>
        <v>16044.800000000001</v>
      </c>
      <c r="L206" s="153">
        <f t="shared" si="98"/>
        <v>17077.22</v>
      </c>
      <c r="M206" s="153">
        <f t="shared" si="98"/>
        <v>15152.006000000001</v>
      </c>
    </row>
    <row r="207" spans="1:13" ht="93.75" customHeight="1" outlineLevel="4">
      <c r="A207" s="154" t="s">
        <v>631</v>
      </c>
      <c r="B207" s="152" t="s">
        <v>743</v>
      </c>
      <c r="C207" s="152" t="s">
        <v>756</v>
      </c>
      <c r="D207" s="152" t="s">
        <v>295</v>
      </c>
      <c r="E207" s="152" t="s">
        <v>276</v>
      </c>
      <c r="F207" s="153">
        <v>741.1</v>
      </c>
      <c r="G207" s="153">
        <v>741.1</v>
      </c>
      <c r="H207" s="153">
        <v>0</v>
      </c>
      <c r="I207" s="153">
        <v>741.1</v>
      </c>
      <c r="J207" s="153">
        <v>0</v>
      </c>
      <c r="K207" s="153">
        <v>741.1</v>
      </c>
      <c r="L207" s="153">
        <v>741.1</v>
      </c>
      <c r="M207" s="153">
        <v>741.1</v>
      </c>
    </row>
    <row r="208" spans="1:13" ht="31.5" customHeight="1" outlineLevel="4">
      <c r="A208" s="154" t="s">
        <v>632</v>
      </c>
      <c r="B208" s="152" t="s">
        <v>743</v>
      </c>
      <c r="C208" s="152" t="s">
        <v>756</v>
      </c>
      <c r="D208" s="152" t="s">
        <v>295</v>
      </c>
      <c r="E208" s="152" t="s">
        <v>278</v>
      </c>
      <c r="F208" s="156">
        <v>10484.4678</v>
      </c>
      <c r="G208" s="153">
        <v>9377.4</v>
      </c>
      <c r="H208" s="153">
        <v>0</v>
      </c>
      <c r="I208" s="153">
        <v>9377.4</v>
      </c>
      <c r="J208" s="153">
        <v>0</v>
      </c>
      <c r="K208" s="153">
        <v>9377.4</v>
      </c>
      <c r="L208" s="153">
        <v>9839.27</v>
      </c>
      <c r="M208" s="153">
        <v>7636.936</v>
      </c>
    </row>
    <row r="209" spans="1:13" ht="63" customHeight="1" outlineLevel="4">
      <c r="A209" s="154" t="s">
        <v>722</v>
      </c>
      <c r="B209" s="152" t="s">
        <v>743</v>
      </c>
      <c r="C209" s="152" t="s">
        <v>756</v>
      </c>
      <c r="D209" s="152" t="s">
        <v>295</v>
      </c>
      <c r="E209" s="152" t="s">
        <v>297</v>
      </c>
      <c r="F209" s="153">
        <v>5598.32</v>
      </c>
      <c r="G209" s="153">
        <v>5292.6</v>
      </c>
      <c r="H209" s="153">
        <v>0</v>
      </c>
      <c r="I209" s="153">
        <v>5292.6</v>
      </c>
      <c r="J209" s="153">
        <v>0</v>
      </c>
      <c r="K209" s="153">
        <v>5292.6</v>
      </c>
      <c r="L209" s="153">
        <v>6158.15</v>
      </c>
      <c r="M209" s="153">
        <v>6773.97</v>
      </c>
    </row>
    <row r="210" spans="1:13" ht="15.75" outlineLevel="4">
      <c r="A210" s="154" t="s">
        <v>635</v>
      </c>
      <c r="B210" s="152" t="s">
        <v>743</v>
      </c>
      <c r="C210" s="152" t="s">
        <v>756</v>
      </c>
      <c r="D210" s="152" t="s">
        <v>295</v>
      </c>
      <c r="E210" s="152" t="s">
        <v>280</v>
      </c>
      <c r="F210" s="153">
        <v>338.7</v>
      </c>
      <c r="G210" s="153">
        <v>633.7</v>
      </c>
      <c r="H210" s="153">
        <v>0</v>
      </c>
      <c r="I210" s="153">
        <v>633.7</v>
      </c>
      <c r="J210" s="153">
        <v>0</v>
      </c>
      <c r="K210" s="153">
        <v>633.7</v>
      </c>
      <c r="L210" s="153">
        <v>338.7</v>
      </c>
      <c r="M210" s="153"/>
    </row>
    <row r="211" spans="1:13" ht="144.75" customHeight="1" outlineLevel="4">
      <c r="A211" s="154" t="s">
        <v>758</v>
      </c>
      <c r="B211" s="152" t="s">
        <v>743</v>
      </c>
      <c r="C211" s="152" t="s">
        <v>756</v>
      </c>
      <c r="D211" s="152" t="s">
        <v>300</v>
      </c>
      <c r="E211" s="152" t="s">
        <v>270</v>
      </c>
      <c r="F211" s="156">
        <f>SUM(F212:F213)</f>
        <v>7.774799999999999</v>
      </c>
      <c r="G211" s="153">
        <f aca="true" t="shared" si="99" ref="G211:M211">SUM(G212:G213)</f>
        <v>0</v>
      </c>
      <c r="H211" s="153">
        <f t="shared" si="99"/>
        <v>0</v>
      </c>
      <c r="I211" s="153">
        <f t="shared" si="99"/>
        <v>0</v>
      </c>
      <c r="J211" s="153">
        <f t="shared" si="99"/>
        <v>0</v>
      </c>
      <c r="K211" s="153">
        <f t="shared" si="99"/>
        <v>0</v>
      </c>
      <c r="L211" s="153">
        <f t="shared" si="99"/>
        <v>0</v>
      </c>
      <c r="M211" s="153">
        <f t="shared" si="99"/>
        <v>0</v>
      </c>
    </row>
    <row r="212" spans="1:13" ht="32.25" customHeight="1" outlineLevel="4">
      <c r="A212" s="154" t="s">
        <v>632</v>
      </c>
      <c r="B212" s="152" t="s">
        <v>743</v>
      </c>
      <c r="C212" s="152" t="s">
        <v>756</v>
      </c>
      <c r="D212" s="152" t="s">
        <v>300</v>
      </c>
      <c r="E212" s="152" t="s">
        <v>278</v>
      </c>
      <c r="F212" s="156">
        <v>4.1122</v>
      </c>
      <c r="G212" s="153"/>
      <c r="H212" s="153"/>
      <c r="I212" s="153"/>
      <c r="J212" s="153"/>
      <c r="K212" s="153"/>
      <c r="L212" s="153"/>
      <c r="M212" s="153"/>
    </row>
    <row r="213" spans="1:13" ht="32.25" customHeight="1" outlineLevel="4">
      <c r="A213" s="154" t="s">
        <v>722</v>
      </c>
      <c r="B213" s="152" t="s">
        <v>743</v>
      </c>
      <c r="C213" s="152" t="s">
        <v>756</v>
      </c>
      <c r="D213" s="152" t="s">
        <v>300</v>
      </c>
      <c r="E213" s="152" t="s">
        <v>297</v>
      </c>
      <c r="F213" s="156">
        <v>3.6626</v>
      </c>
      <c r="G213" s="153"/>
      <c r="H213" s="153"/>
      <c r="I213" s="153"/>
      <c r="J213" s="153"/>
      <c r="K213" s="153"/>
      <c r="L213" s="153"/>
      <c r="M213" s="153"/>
    </row>
    <row r="214" spans="1:13" ht="175.5" customHeight="1" outlineLevel="4">
      <c r="A214" s="154" t="s">
        <v>759</v>
      </c>
      <c r="B214" s="152" t="s">
        <v>743</v>
      </c>
      <c r="C214" s="152" t="s">
        <v>756</v>
      </c>
      <c r="D214" s="152" t="s">
        <v>302</v>
      </c>
      <c r="E214" s="152" t="s">
        <v>270</v>
      </c>
      <c r="F214" s="153">
        <f>SUM(F215)</f>
        <v>189.824</v>
      </c>
      <c r="G214" s="153">
        <f aca="true" t="shared" si="100" ref="G214:M214">SUM(G215)</f>
        <v>0</v>
      </c>
      <c r="H214" s="153">
        <f t="shared" si="100"/>
        <v>0</v>
      </c>
      <c r="I214" s="153">
        <f t="shared" si="100"/>
        <v>0</v>
      </c>
      <c r="J214" s="153">
        <f t="shared" si="100"/>
        <v>0</v>
      </c>
      <c r="K214" s="153">
        <f t="shared" si="100"/>
        <v>0</v>
      </c>
      <c r="L214" s="153">
        <f t="shared" si="100"/>
        <v>0</v>
      </c>
      <c r="M214" s="153">
        <f t="shared" si="100"/>
        <v>0</v>
      </c>
    </row>
    <row r="215" spans="1:13" ht="60" customHeight="1" outlineLevel="4">
      <c r="A215" s="154" t="s">
        <v>722</v>
      </c>
      <c r="B215" s="152" t="s">
        <v>743</v>
      </c>
      <c r="C215" s="152" t="s">
        <v>756</v>
      </c>
      <c r="D215" s="152" t="s">
        <v>302</v>
      </c>
      <c r="E215" s="152" t="s">
        <v>297</v>
      </c>
      <c r="F215" s="153">
        <v>189.824</v>
      </c>
      <c r="G215" s="153"/>
      <c r="H215" s="153"/>
      <c r="I215" s="153"/>
      <c r="J215" s="153"/>
      <c r="K215" s="153"/>
      <c r="L215" s="153"/>
      <c r="M215" s="153"/>
    </row>
    <row r="216" spans="1:13" ht="142.5" customHeight="1" outlineLevel="4">
      <c r="A216" s="154" t="s">
        <v>760</v>
      </c>
      <c r="B216" s="152" t="s">
        <v>743</v>
      </c>
      <c r="C216" s="152" t="s">
        <v>756</v>
      </c>
      <c r="D216" s="152" t="s">
        <v>304</v>
      </c>
      <c r="E216" s="152" t="s">
        <v>270</v>
      </c>
      <c r="F216" s="153">
        <f>SUM(F217)</f>
        <v>332.5</v>
      </c>
      <c r="G216" s="153">
        <f aca="true" t="shared" si="101" ref="G216:M216">SUM(G217)</f>
        <v>0</v>
      </c>
      <c r="H216" s="153">
        <f t="shared" si="101"/>
        <v>0</v>
      </c>
      <c r="I216" s="153">
        <f t="shared" si="101"/>
        <v>0</v>
      </c>
      <c r="J216" s="153">
        <f t="shared" si="101"/>
        <v>0</v>
      </c>
      <c r="K216" s="153">
        <f t="shared" si="101"/>
        <v>0</v>
      </c>
      <c r="L216" s="153">
        <f t="shared" si="101"/>
        <v>0</v>
      </c>
      <c r="M216" s="153">
        <f t="shared" si="101"/>
        <v>0</v>
      </c>
    </row>
    <row r="217" spans="1:13" ht="30.75" customHeight="1" outlineLevel="4">
      <c r="A217" s="154" t="s">
        <v>632</v>
      </c>
      <c r="B217" s="152" t="s">
        <v>743</v>
      </c>
      <c r="C217" s="152" t="s">
        <v>756</v>
      </c>
      <c r="D217" s="152" t="s">
        <v>304</v>
      </c>
      <c r="E217" s="152" t="s">
        <v>278</v>
      </c>
      <c r="F217" s="153">
        <v>332.5</v>
      </c>
      <c r="G217" s="153"/>
      <c r="H217" s="153"/>
      <c r="I217" s="153"/>
      <c r="J217" s="153"/>
      <c r="K217" s="153"/>
      <c r="L217" s="153"/>
      <c r="M217" s="153"/>
    </row>
    <row r="218" spans="1:13" ht="132" customHeight="1" outlineLevel="4">
      <c r="A218" s="172" t="s">
        <v>761</v>
      </c>
      <c r="B218" s="152" t="s">
        <v>743</v>
      </c>
      <c r="C218" s="152" t="s">
        <v>756</v>
      </c>
      <c r="D218" s="152" t="s">
        <v>307</v>
      </c>
      <c r="E218" s="152" t="s">
        <v>270</v>
      </c>
      <c r="F218" s="153">
        <f>SUM(F219:F220)</f>
        <v>777.48</v>
      </c>
      <c r="G218" s="153">
        <f aca="true" t="shared" si="102" ref="G218:M218">SUM(G219:G220)</f>
        <v>0</v>
      </c>
      <c r="H218" s="153">
        <f t="shared" si="102"/>
        <v>0</v>
      </c>
      <c r="I218" s="153">
        <f t="shared" si="102"/>
        <v>0</v>
      </c>
      <c r="J218" s="153">
        <f t="shared" si="102"/>
        <v>0</v>
      </c>
      <c r="K218" s="153">
        <f t="shared" si="102"/>
        <v>0</v>
      </c>
      <c r="L218" s="153">
        <f t="shared" si="102"/>
        <v>0</v>
      </c>
      <c r="M218" s="153">
        <f t="shared" si="102"/>
        <v>0</v>
      </c>
    </row>
    <row r="219" spans="1:13" ht="32.25" customHeight="1" outlineLevel="4">
      <c r="A219" s="154" t="s">
        <v>632</v>
      </c>
      <c r="B219" s="152" t="s">
        <v>743</v>
      </c>
      <c r="C219" s="152" t="s">
        <v>756</v>
      </c>
      <c r="D219" s="152" t="s">
        <v>307</v>
      </c>
      <c r="E219" s="152" t="s">
        <v>278</v>
      </c>
      <c r="F219" s="153">
        <v>411.22</v>
      </c>
      <c r="G219" s="153"/>
      <c r="H219" s="153"/>
      <c r="I219" s="153"/>
      <c r="J219" s="153"/>
      <c r="K219" s="153"/>
      <c r="L219" s="153"/>
      <c r="M219" s="153"/>
    </row>
    <row r="220" spans="1:13" ht="60.75" customHeight="1" outlineLevel="4">
      <c r="A220" s="154" t="s">
        <v>722</v>
      </c>
      <c r="B220" s="152" t="s">
        <v>743</v>
      </c>
      <c r="C220" s="152" t="s">
        <v>756</v>
      </c>
      <c r="D220" s="152" t="s">
        <v>307</v>
      </c>
      <c r="E220" s="152" t="s">
        <v>297</v>
      </c>
      <c r="F220" s="153">
        <v>366.26</v>
      </c>
      <c r="G220" s="153"/>
      <c r="H220" s="153"/>
      <c r="I220" s="153"/>
      <c r="J220" s="153"/>
      <c r="K220" s="153"/>
      <c r="L220" s="153"/>
      <c r="M220" s="153"/>
    </row>
    <row r="221" spans="1:13" ht="328.5" customHeight="1" outlineLevel="3">
      <c r="A221" s="166" t="s">
        <v>762</v>
      </c>
      <c r="B221" s="152" t="s">
        <v>743</v>
      </c>
      <c r="C221" s="152" t="s">
        <v>756</v>
      </c>
      <c r="D221" s="152" t="s">
        <v>309</v>
      </c>
      <c r="E221" s="152" t="s">
        <v>270</v>
      </c>
      <c r="F221" s="153">
        <f>SUM(F222:F224)</f>
        <v>46813.36</v>
      </c>
      <c r="G221" s="153">
        <f aca="true" t="shared" si="103" ref="G221:M221">SUM(G222:G224)</f>
        <v>44502.6</v>
      </c>
      <c r="H221" s="153">
        <f t="shared" si="103"/>
        <v>0</v>
      </c>
      <c r="I221" s="153">
        <f t="shared" si="103"/>
        <v>44502.6</v>
      </c>
      <c r="J221" s="153">
        <f t="shared" si="103"/>
        <v>0</v>
      </c>
      <c r="K221" s="153">
        <f t="shared" si="103"/>
        <v>44502.6</v>
      </c>
      <c r="L221" s="153">
        <f t="shared" si="103"/>
        <v>45688.169</v>
      </c>
      <c r="M221" s="153">
        <f t="shared" si="103"/>
        <v>43246.9</v>
      </c>
    </row>
    <row r="222" spans="1:13" ht="93.75" customHeight="1" outlineLevel="4">
      <c r="A222" s="154" t="s">
        <v>631</v>
      </c>
      <c r="B222" s="152" t="s">
        <v>743</v>
      </c>
      <c r="C222" s="152" t="s">
        <v>756</v>
      </c>
      <c r="D222" s="152" t="s">
        <v>309</v>
      </c>
      <c r="E222" s="152" t="s">
        <v>276</v>
      </c>
      <c r="F222" s="153">
        <v>24682.049</v>
      </c>
      <c r="G222" s="153">
        <v>22134.3</v>
      </c>
      <c r="H222" s="153">
        <v>0</v>
      </c>
      <c r="I222" s="153">
        <v>22134.3</v>
      </c>
      <c r="J222" s="153">
        <v>0</v>
      </c>
      <c r="K222" s="153">
        <v>22134.3</v>
      </c>
      <c r="L222" s="153">
        <v>23247.608</v>
      </c>
      <c r="M222" s="153">
        <v>22452.836</v>
      </c>
    </row>
    <row r="223" spans="1:13" ht="31.5" customHeight="1" outlineLevel="4">
      <c r="A223" s="154" t="s">
        <v>632</v>
      </c>
      <c r="B223" s="152" t="s">
        <v>743</v>
      </c>
      <c r="C223" s="152" t="s">
        <v>756</v>
      </c>
      <c r="D223" s="152" t="s">
        <v>309</v>
      </c>
      <c r="E223" s="152" t="s">
        <v>278</v>
      </c>
      <c r="F223" s="153">
        <v>236.533</v>
      </c>
      <c r="G223" s="153">
        <v>1200</v>
      </c>
      <c r="H223" s="153">
        <v>0</v>
      </c>
      <c r="I223" s="153">
        <v>1200</v>
      </c>
      <c r="J223" s="153">
        <v>0</v>
      </c>
      <c r="K223" s="153">
        <v>1200</v>
      </c>
      <c r="L223" s="153">
        <v>540.914</v>
      </c>
      <c r="M223" s="153">
        <v>540.914</v>
      </c>
    </row>
    <row r="224" spans="1:13" ht="66.75" customHeight="1" outlineLevel="4">
      <c r="A224" s="154" t="s">
        <v>722</v>
      </c>
      <c r="B224" s="152" t="s">
        <v>743</v>
      </c>
      <c r="C224" s="152" t="s">
        <v>756</v>
      </c>
      <c r="D224" s="152" t="s">
        <v>309</v>
      </c>
      <c r="E224" s="152" t="s">
        <v>297</v>
      </c>
      <c r="F224" s="153">
        <v>21894.778</v>
      </c>
      <c r="G224" s="153">
        <v>21168.3</v>
      </c>
      <c r="H224" s="153">
        <v>0</v>
      </c>
      <c r="I224" s="153">
        <v>21168.3</v>
      </c>
      <c r="J224" s="153">
        <v>0</v>
      </c>
      <c r="K224" s="153">
        <v>21168.3</v>
      </c>
      <c r="L224" s="153">
        <v>21899.647</v>
      </c>
      <c r="M224" s="153">
        <v>20253.15</v>
      </c>
    </row>
    <row r="225" spans="1:13" ht="141" customHeight="1" outlineLevel="3">
      <c r="A225" s="154" t="s">
        <v>763</v>
      </c>
      <c r="B225" s="152" t="s">
        <v>743</v>
      </c>
      <c r="C225" s="152" t="s">
        <v>756</v>
      </c>
      <c r="D225" s="152" t="s">
        <v>313</v>
      </c>
      <c r="E225" s="152" t="s">
        <v>270</v>
      </c>
      <c r="F225" s="153">
        <f>SUM(F226:F228)</f>
        <v>3845.822</v>
      </c>
      <c r="G225" s="153">
        <f aca="true" t="shared" si="104" ref="G225:M225">SUM(G226:G228)</f>
        <v>3602.2999999999997</v>
      </c>
      <c r="H225" s="153">
        <f t="shared" si="104"/>
        <v>0</v>
      </c>
      <c r="I225" s="153">
        <f t="shared" si="104"/>
        <v>3602.2999999999997</v>
      </c>
      <c r="J225" s="153">
        <f t="shared" si="104"/>
        <v>0</v>
      </c>
      <c r="K225" s="153">
        <f t="shared" si="104"/>
        <v>3602.2999999999997</v>
      </c>
      <c r="L225" s="153">
        <f t="shared" si="104"/>
        <v>4188.142</v>
      </c>
      <c r="M225" s="153">
        <f t="shared" si="104"/>
        <v>3768.052</v>
      </c>
    </row>
    <row r="226" spans="1:13" ht="94.5" customHeight="1" outlineLevel="4">
      <c r="A226" s="154" t="s">
        <v>631</v>
      </c>
      <c r="B226" s="152" t="s">
        <v>743</v>
      </c>
      <c r="C226" s="152" t="s">
        <v>756</v>
      </c>
      <c r="D226" s="152" t="s">
        <v>313</v>
      </c>
      <c r="E226" s="152" t="s">
        <v>276</v>
      </c>
      <c r="F226" s="153">
        <v>2776.822</v>
      </c>
      <c r="G226" s="153">
        <v>2602.7</v>
      </c>
      <c r="H226" s="153">
        <v>0</v>
      </c>
      <c r="I226" s="153">
        <v>2602.7</v>
      </c>
      <c r="J226" s="153">
        <v>0</v>
      </c>
      <c r="K226" s="153">
        <v>2602.7</v>
      </c>
      <c r="L226" s="153">
        <v>3037.222</v>
      </c>
      <c r="M226" s="153">
        <v>2776.822</v>
      </c>
    </row>
    <row r="227" spans="1:13" ht="33" customHeight="1" outlineLevel="4">
      <c r="A227" s="154" t="s">
        <v>632</v>
      </c>
      <c r="B227" s="152" t="s">
        <v>743</v>
      </c>
      <c r="C227" s="152" t="s">
        <v>756</v>
      </c>
      <c r="D227" s="152" t="s">
        <v>313</v>
      </c>
      <c r="E227" s="152" t="s">
        <v>278</v>
      </c>
      <c r="F227" s="153">
        <v>1021</v>
      </c>
      <c r="G227" s="153">
        <v>951.6</v>
      </c>
      <c r="H227" s="153">
        <v>0</v>
      </c>
      <c r="I227" s="153">
        <v>951.6</v>
      </c>
      <c r="J227" s="153">
        <v>0</v>
      </c>
      <c r="K227" s="153">
        <v>951.6</v>
      </c>
      <c r="L227" s="153">
        <v>1102.92</v>
      </c>
      <c r="M227" s="153">
        <v>991.23</v>
      </c>
    </row>
    <row r="228" spans="1:13" ht="15.75" outlineLevel="4">
      <c r="A228" s="154" t="s">
        <v>635</v>
      </c>
      <c r="B228" s="152" t="s">
        <v>743</v>
      </c>
      <c r="C228" s="152" t="s">
        <v>756</v>
      </c>
      <c r="D228" s="152" t="s">
        <v>313</v>
      </c>
      <c r="E228" s="152" t="s">
        <v>280</v>
      </c>
      <c r="F228" s="153">
        <v>48</v>
      </c>
      <c r="G228" s="153">
        <v>48</v>
      </c>
      <c r="H228" s="153">
        <v>0</v>
      </c>
      <c r="I228" s="153">
        <v>48</v>
      </c>
      <c r="J228" s="153">
        <v>0</v>
      </c>
      <c r="K228" s="153">
        <v>48</v>
      </c>
      <c r="L228" s="153">
        <v>48</v>
      </c>
      <c r="M228" s="153"/>
    </row>
    <row r="229" spans="1:13" ht="204" customHeight="1" outlineLevel="3">
      <c r="A229" s="154" t="s">
        <v>764</v>
      </c>
      <c r="B229" s="152" t="s">
        <v>743</v>
      </c>
      <c r="C229" s="152" t="s">
        <v>756</v>
      </c>
      <c r="D229" s="152" t="s">
        <v>315</v>
      </c>
      <c r="E229" s="152" t="s">
        <v>270</v>
      </c>
      <c r="F229" s="153">
        <f>SUM(F230)</f>
        <v>285.596</v>
      </c>
      <c r="G229" s="153">
        <f aca="true" t="shared" si="105" ref="G229:M229">SUM(G230)</f>
        <v>609</v>
      </c>
      <c r="H229" s="153">
        <f t="shared" si="105"/>
        <v>0</v>
      </c>
      <c r="I229" s="153">
        <f t="shared" si="105"/>
        <v>609</v>
      </c>
      <c r="J229" s="153">
        <f t="shared" si="105"/>
        <v>0</v>
      </c>
      <c r="K229" s="153">
        <f t="shared" si="105"/>
        <v>609</v>
      </c>
      <c r="L229" s="153">
        <f t="shared" si="105"/>
        <v>0</v>
      </c>
      <c r="M229" s="153">
        <f t="shared" si="105"/>
        <v>0</v>
      </c>
    </row>
    <row r="230" spans="1:13" ht="96" customHeight="1" outlineLevel="4">
      <c r="A230" s="154" t="s">
        <v>631</v>
      </c>
      <c r="B230" s="152" t="s">
        <v>743</v>
      </c>
      <c r="C230" s="152" t="s">
        <v>756</v>
      </c>
      <c r="D230" s="152" t="s">
        <v>315</v>
      </c>
      <c r="E230" s="152" t="s">
        <v>276</v>
      </c>
      <c r="F230" s="153">
        <v>285.596</v>
      </c>
      <c r="G230" s="153">
        <v>609</v>
      </c>
      <c r="H230" s="153">
        <v>0</v>
      </c>
      <c r="I230" s="153">
        <v>609</v>
      </c>
      <c r="J230" s="153">
        <v>0</v>
      </c>
      <c r="K230" s="153">
        <v>609</v>
      </c>
      <c r="L230" s="153"/>
      <c r="M230" s="153"/>
    </row>
    <row r="231" spans="1:13" ht="222.75" customHeight="1" outlineLevel="3">
      <c r="A231" s="154" t="s">
        <v>316</v>
      </c>
      <c r="B231" s="152" t="s">
        <v>743</v>
      </c>
      <c r="C231" s="152" t="s">
        <v>756</v>
      </c>
      <c r="D231" s="152" t="s">
        <v>317</v>
      </c>
      <c r="E231" s="152" t="s">
        <v>270</v>
      </c>
      <c r="F231" s="153">
        <f>SUM(F232)</f>
        <v>596.2</v>
      </c>
      <c r="G231" s="153">
        <f aca="true" t="shared" si="106" ref="G231:M231">SUM(G232)</f>
        <v>359</v>
      </c>
      <c r="H231" s="153">
        <f t="shared" si="106"/>
        <v>0</v>
      </c>
      <c r="I231" s="153">
        <f t="shared" si="106"/>
        <v>359</v>
      </c>
      <c r="J231" s="153">
        <f t="shared" si="106"/>
        <v>0</v>
      </c>
      <c r="K231" s="153">
        <f t="shared" si="106"/>
        <v>359</v>
      </c>
      <c r="L231" s="153">
        <f t="shared" si="106"/>
        <v>591</v>
      </c>
      <c r="M231" s="153">
        <f t="shared" si="106"/>
        <v>0</v>
      </c>
    </row>
    <row r="232" spans="1:13" ht="94.5" customHeight="1" outlineLevel="4">
      <c r="A232" s="154" t="s">
        <v>631</v>
      </c>
      <c r="B232" s="152" t="s">
        <v>743</v>
      </c>
      <c r="C232" s="152" t="s">
        <v>756</v>
      </c>
      <c r="D232" s="152" t="s">
        <v>317</v>
      </c>
      <c r="E232" s="152" t="s">
        <v>276</v>
      </c>
      <c r="F232" s="153">
        <v>596.2</v>
      </c>
      <c r="G232" s="153">
        <v>359</v>
      </c>
      <c r="H232" s="153">
        <v>0</v>
      </c>
      <c r="I232" s="153">
        <v>359</v>
      </c>
      <c r="J232" s="153">
        <v>0</v>
      </c>
      <c r="K232" s="153">
        <v>359</v>
      </c>
      <c r="L232" s="153">
        <v>591</v>
      </c>
      <c r="M232" s="153"/>
    </row>
    <row r="233" spans="1:13" ht="204.75" outlineLevel="4">
      <c r="A233" s="154" t="s">
        <v>320</v>
      </c>
      <c r="B233" s="152" t="s">
        <v>743</v>
      </c>
      <c r="C233" s="152" t="s">
        <v>756</v>
      </c>
      <c r="D233" s="152" t="s">
        <v>321</v>
      </c>
      <c r="E233" s="152" t="s">
        <v>270</v>
      </c>
      <c r="F233" s="153">
        <f>SUM(F234)</f>
        <v>285.596</v>
      </c>
      <c r="G233" s="153">
        <f aca="true" t="shared" si="107" ref="G233:M233">SUM(G234)</f>
        <v>0</v>
      </c>
      <c r="H233" s="153">
        <f t="shared" si="107"/>
        <v>0</v>
      </c>
      <c r="I233" s="153">
        <f t="shared" si="107"/>
        <v>0</v>
      </c>
      <c r="J233" s="153">
        <f t="shared" si="107"/>
        <v>0</v>
      </c>
      <c r="K233" s="153">
        <f t="shared" si="107"/>
        <v>0</v>
      </c>
      <c r="L233" s="153">
        <f t="shared" si="107"/>
        <v>0</v>
      </c>
      <c r="M233" s="153">
        <f t="shared" si="107"/>
        <v>0</v>
      </c>
    </row>
    <row r="234" spans="1:13" ht="96.75" customHeight="1" outlineLevel="4">
      <c r="A234" s="154" t="s">
        <v>275</v>
      </c>
      <c r="B234" s="152" t="s">
        <v>743</v>
      </c>
      <c r="C234" s="152" t="s">
        <v>756</v>
      </c>
      <c r="D234" s="152" t="s">
        <v>765</v>
      </c>
      <c r="E234" s="152" t="s">
        <v>276</v>
      </c>
      <c r="F234" s="153">
        <v>285.596</v>
      </c>
      <c r="G234" s="153"/>
      <c r="H234" s="153"/>
      <c r="I234" s="153"/>
      <c r="J234" s="153"/>
      <c r="K234" s="153"/>
      <c r="L234" s="153"/>
      <c r="M234" s="153"/>
    </row>
    <row r="235" spans="1:13" ht="204.75" customHeight="1" outlineLevel="4">
      <c r="A235" s="154" t="s">
        <v>766</v>
      </c>
      <c r="B235" s="152" t="s">
        <v>743</v>
      </c>
      <c r="C235" s="152" t="s">
        <v>756</v>
      </c>
      <c r="D235" s="152" t="s">
        <v>323</v>
      </c>
      <c r="E235" s="152" t="s">
        <v>270</v>
      </c>
      <c r="F235" s="153">
        <f>SUM(F236)</f>
        <v>465.2</v>
      </c>
      <c r="G235" s="153">
        <f aca="true" t="shared" si="108" ref="G235:M235">SUM(G236)</f>
        <v>0</v>
      </c>
      <c r="H235" s="153">
        <f t="shared" si="108"/>
        <v>0</v>
      </c>
      <c r="I235" s="153">
        <f t="shared" si="108"/>
        <v>0</v>
      </c>
      <c r="J235" s="153">
        <f t="shared" si="108"/>
        <v>0</v>
      </c>
      <c r="K235" s="153">
        <f t="shared" si="108"/>
        <v>0</v>
      </c>
      <c r="L235" s="153">
        <f t="shared" si="108"/>
        <v>599.8</v>
      </c>
      <c r="M235" s="153">
        <f t="shared" si="108"/>
        <v>0</v>
      </c>
    </row>
    <row r="236" spans="1:13" ht="94.5" customHeight="1" outlineLevel="4">
      <c r="A236" s="154" t="s">
        <v>631</v>
      </c>
      <c r="B236" s="152" t="s">
        <v>743</v>
      </c>
      <c r="C236" s="152" t="s">
        <v>756</v>
      </c>
      <c r="D236" s="152" t="s">
        <v>323</v>
      </c>
      <c r="E236" s="152" t="s">
        <v>276</v>
      </c>
      <c r="F236" s="153">
        <v>465.2</v>
      </c>
      <c r="G236" s="153"/>
      <c r="H236" s="153"/>
      <c r="I236" s="153"/>
      <c r="J236" s="153"/>
      <c r="K236" s="153"/>
      <c r="L236" s="153">
        <v>599.8</v>
      </c>
      <c r="M236" s="153"/>
    </row>
    <row r="237" spans="1:13" ht="110.25" customHeight="1" outlineLevel="3">
      <c r="A237" s="154" t="s">
        <v>752</v>
      </c>
      <c r="B237" s="152" t="s">
        <v>743</v>
      </c>
      <c r="C237" s="152" t="s">
        <v>756</v>
      </c>
      <c r="D237" s="152" t="s">
        <v>331</v>
      </c>
      <c r="E237" s="152" t="s">
        <v>270</v>
      </c>
      <c r="F237" s="153">
        <f>SUM(F238:F239)</f>
        <v>93</v>
      </c>
      <c r="G237" s="153">
        <f aca="true" t="shared" si="109" ref="G237:M237">SUM(G238:G239)</f>
        <v>80</v>
      </c>
      <c r="H237" s="153">
        <f t="shared" si="109"/>
        <v>0</v>
      </c>
      <c r="I237" s="153">
        <f t="shared" si="109"/>
        <v>80</v>
      </c>
      <c r="J237" s="153">
        <f t="shared" si="109"/>
        <v>0</v>
      </c>
      <c r="K237" s="153">
        <f t="shared" si="109"/>
        <v>80</v>
      </c>
      <c r="L237" s="153">
        <f t="shared" si="109"/>
        <v>93</v>
      </c>
      <c r="M237" s="153">
        <f t="shared" si="109"/>
        <v>0</v>
      </c>
    </row>
    <row r="238" spans="1:13" ht="35.25" customHeight="1" outlineLevel="4">
      <c r="A238" s="154" t="s">
        <v>632</v>
      </c>
      <c r="B238" s="152" t="s">
        <v>743</v>
      </c>
      <c r="C238" s="152" t="s">
        <v>756</v>
      </c>
      <c r="D238" s="152" t="s">
        <v>331</v>
      </c>
      <c r="E238" s="152" t="s">
        <v>278</v>
      </c>
      <c r="F238" s="153">
        <v>49</v>
      </c>
      <c r="G238" s="153">
        <v>40</v>
      </c>
      <c r="H238" s="153">
        <v>0</v>
      </c>
      <c r="I238" s="153">
        <v>40</v>
      </c>
      <c r="J238" s="153">
        <v>0</v>
      </c>
      <c r="K238" s="153">
        <v>40</v>
      </c>
      <c r="L238" s="153">
        <v>49</v>
      </c>
      <c r="M238" s="153"/>
    </row>
    <row r="239" spans="1:13" ht="61.5" customHeight="1" outlineLevel="4">
      <c r="A239" s="154" t="s">
        <v>722</v>
      </c>
      <c r="B239" s="152" t="s">
        <v>743</v>
      </c>
      <c r="C239" s="152" t="s">
        <v>756</v>
      </c>
      <c r="D239" s="152" t="s">
        <v>331</v>
      </c>
      <c r="E239" s="152" t="s">
        <v>297</v>
      </c>
      <c r="F239" s="153">
        <v>44</v>
      </c>
      <c r="G239" s="153">
        <v>40</v>
      </c>
      <c r="H239" s="153">
        <v>0</v>
      </c>
      <c r="I239" s="153">
        <v>40</v>
      </c>
      <c r="J239" s="153">
        <v>0</v>
      </c>
      <c r="K239" s="153">
        <v>40</v>
      </c>
      <c r="L239" s="153">
        <v>44</v>
      </c>
      <c r="M239" s="153"/>
    </row>
    <row r="240" spans="1:13" ht="171.75" customHeight="1" outlineLevel="3">
      <c r="A240" s="154" t="s">
        <v>767</v>
      </c>
      <c r="B240" s="152" t="s">
        <v>743</v>
      </c>
      <c r="C240" s="152" t="s">
        <v>756</v>
      </c>
      <c r="D240" s="152" t="s">
        <v>340</v>
      </c>
      <c r="E240" s="152" t="s">
        <v>270</v>
      </c>
      <c r="F240" s="153">
        <f>SUM(F241)</f>
        <v>30</v>
      </c>
      <c r="G240" s="153">
        <f aca="true" t="shared" si="110" ref="G240:M240">SUM(G241)</f>
        <v>56</v>
      </c>
      <c r="H240" s="153">
        <f t="shared" si="110"/>
        <v>0</v>
      </c>
      <c r="I240" s="153">
        <f t="shared" si="110"/>
        <v>56</v>
      </c>
      <c r="J240" s="153">
        <f t="shared" si="110"/>
        <v>0</v>
      </c>
      <c r="K240" s="153">
        <f t="shared" si="110"/>
        <v>56</v>
      </c>
      <c r="L240" s="153">
        <f t="shared" si="110"/>
        <v>0</v>
      </c>
      <c r="M240" s="153">
        <f t="shared" si="110"/>
        <v>0</v>
      </c>
    </row>
    <row r="241" spans="1:13" ht="33" customHeight="1" outlineLevel="4">
      <c r="A241" s="154" t="s">
        <v>632</v>
      </c>
      <c r="B241" s="152" t="s">
        <v>743</v>
      </c>
      <c r="C241" s="152" t="s">
        <v>756</v>
      </c>
      <c r="D241" s="152" t="s">
        <v>340</v>
      </c>
      <c r="E241" s="152" t="s">
        <v>278</v>
      </c>
      <c r="F241" s="153">
        <v>30</v>
      </c>
      <c r="G241" s="153">
        <v>56</v>
      </c>
      <c r="H241" s="153">
        <v>0</v>
      </c>
      <c r="I241" s="153">
        <v>56</v>
      </c>
      <c r="J241" s="153">
        <v>0</v>
      </c>
      <c r="K241" s="153">
        <v>56</v>
      </c>
      <c r="L241" s="153"/>
      <c r="M241" s="153"/>
    </row>
    <row r="242" spans="1:13" ht="157.5" customHeight="1" outlineLevel="3">
      <c r="A242" s="154" t="s">
        <v>768</v>
      </c>
      <c r="B242" s="152" t="s">
        <v>743</v>
      </c>
      <c r="C242" s="152" t="s">
        <v>756</v>
      </c>
      <c r="D242" s="152" t="s">
        <v>342</v>
      </c>
      <c r="E242" s="152" t="s">
        <v>270</v>
      </c>
      <c r="F242" s="153">
        <f>SUM(F243)</f>
        <v>60</v>
      </c>
      <c r="G242" s="153">
        <f aca="true" t="shared" si="111" ref="G242:M242">SUM(G243)</f>
        <v>80</v>
      </c>
      <c r="H242" s="153">
        <f t="shared" si="111"/>
        <v>0</v>
      </c>
      <c r="I242" s="153">
        <f t="shared" si="111"/>
        <v>80</v>
      </c>
      <c r="J242" s="153">
        <f t="shared" si="111"/>
        <v>0</v>
      </c>
      <c r="K242" s="153">
        <f t="shared" si="111"/>
        <v>80</v>
      </c>
      <c r="L242" s="153">
        <f t="shared" si="111"/>
        <v>0</v>
      </c>
      <c r="M242" s="153">
        <f t="shared" si="111"/>
        <v>0</v>
      </c>
    </row>
    <row r="243" spans="1:13" ht="32.25" customHeight="1" outlineLevel="4">
      <c r="A243" s="154" t="s">
        <v>632</v>
      </c>
      <c r="B243" s="152" t="s">
        <v>743</v>
      </c>
      <c r="C243" s="152" t="s">
        <v>756</v>
      </c>
      <c r="D243" s="152" t="s">
        <v>342</v>
      </c>
      <c r="E243" s="152" t="s">
        <v>278</v>
      </c>
      <c r="F243" s="153">
        <v>60</v>
      </c>
      <c r="G243" s="153">
        <v>80</v>
      </c>
      <c r="H243" s="153">
        <v>0</v>
      </c>
      <c r="I243" s="153">
        <v>80</v>
      </c>
      <c r="J243" s="153">
        <v>0</v>
      </c>
      <c r="K243" s="153">
        <v>80</v>
      </c>
      <c r="L243" s="153"/>
      <c r="M243" s="153"/>
    </row>
    <row r="244" spans="1:13" ht="141.75" customHeight="1" outlineLevel="3">
      <c r="A244" s="154" t="s">
        <v>769</v>
      </c>
      <c r="B244" s="152" t="s">
        <v>743</v>
      </c>
      <c r="C244" s="152" t="s">
        <v>756</v>
      </c>
      <c r="D244" s="152" t="s">
        <v>344</v>
      </c>
      <c r="E244" s="152" t="s">
        <v>270</v>
      </c>
      <c r="F244" s="153">
        <f>SUM(F245:F246)</f>
        <v>44</v>
      </c>
      <c r="G244" s="153">
        <f aca="true" t="shared" si="112" ref="G244:M244">SUM(G245:G246)</f>
        <v>40</v>
      </c>
      <c r="H244" s="153">
        <f t="shared" si="112"/>
        <v>0</v>
      </c>
      <c r="I244" s="153">
        <f t="shared" si="112"/>
        <v>40</v>
      </c>
      <c r="J244" s="153">
        <f t="shared" si="112"/>
        <v>0</v>
      </c>
      <c r="K244" s="153">
        <f t="shared" si="112"/>
        <v>40</v>
      </c>
      <c r="L244" s="153">
        <f t="shared" si="112"/>
        <v>44</v>
      </c>
      <c r="M244" s="153">
        <f t="shared" si="112"/>
        <v>0</v>
      </c>
    </row>
    <row r="245" spans="1:13" ht="33" customHeight="1" outlineLevel="4">
      <c r="A245" s="154" t="s">
        <v>632</v>
      </c>
      <c r="B245" s="152" t="s">
        <v>743</v>
      </c>
      <c r="C245" s="152" t="s">
        <v>756</v>
      </c>
      <c r="D245" s="152" t="s">
        <v>344</v>
      </c>
      <c r="E245" s="152" t="s">
        <v>278</v>
      </c>
      <c r="F245" s="153">
        <v>24</v>
      </c>
      <c r="G245" s="153">
        <v>20</v>
      </c>
      <c r="H245" s="153">
        <v>0</v>
      </c>
      <c r="I245" s="153">
        <v>20</v>
      </c>
      <c r="J245" s="153">
        <v>0</v>
      </c>
      <c r="K245" s="153">
        <v>20</v>
      </c>
      <c r="L245" s="153">
        <v>24</v>
      </c>
      <c r="M245" s="153"/>
    </row>
    <row r="246" spans="1:13" ht="64.5" customHeight="1" outlineLevel="4">
      <c r="A246" s="154" t="s">
        <v>722</v>
      </c>
      <c r="B246" s="152" t="s">
        <v>743</v>
      </c>
      <c r="C246" s="152" t="s">
        <v>756</v>
      </c>
      <c r="D246" s="152" t="s">
        <v>344</v>
      </c>
      <c r="E246" s="152" t="s">
        <v>297</v>
      </c>
      <c r="F246" s="153">
        <v>20</v>
      </c>
      <c r="G246" s="153">
        <v>20</v>
      </c>
      <c r="H246" s="153">
        <v>0</v>
      </c>
      <c r="I246" s="153">
        <v>20</v>
      </c>
      <c r="J246" s="153">
        <v>0</v>
      </c>
      <c r="K246" s="153">
        <v>20</v>
      </c>
      <c r="L246" s="153">
        <v>20</v>
      </c>
      <c r="M246" s="153"/>
    </row>
    <row r="247" spans="1:13" ht="110.25" outlineLevel="3">
      <c r="A247" s="154" t="s">
        <v>753</v>
      </c>
      <c r="B247" s="152" t="s">
        <v>743</v>
      </c>
      <c r="C247" s="152" t="s">
        <v>756</v>
      </c>
      <c r="D247" s="152" t="s">
        <v>364</v>
      </c>
      <c r="E247" s="152" t="s">
        <v>270</v>
      </c>
      <c r="F247" s="153">
        <f aca="true" t="shared" si="113" ref="F247:M247">SUM(F248:F248)</f>
        <v>40</v>
      </c>
      <c r="G247" s="153">
        <f t="shared" si="113"/>
        <v>44</v>
      </c>
      <c r="H247" s="153">
        <f t="shared" si="113"/>
        <v>0</v>
      </c>
      <c r="I247" s="153">
        <f t="shared" si="113"/>
        <v>44</v>
      </c>
      <c r="J247" s="153">
        <f t="shared" si="113"/>
        <v>0</v>
      </c>
      <c r="K247" s="153">
        <f t="shared" si="113"/>
        <v>44</v>
      </c>
      <c r="L247" s="153">
        <f t="shared" si="113"/>
        <v>17.036</v>
      </c>
      <c r="M247" s="153">
        <f t="shared" si="113"/>
        <v>0</v>
      </c>
    </row>
    <row r="248" spans="1:13" ht="33" customHeight="1" outlineLevel="4">
      <c r="A248" s="154" t="s">
        <v>632</v>
      </c>
      <c r="B248" s="152" t="s">
        <v>743</v>
      </c>
      <c r="C248" s="152" t="s">
        <v>756</v>
      </c>
      <c r="D248" s="152" t="s">
        <v>364</v>
      </c>
      <c r="E248" s="152" t="s">
        <v>278</v>
      </c>
      <c r="F248" s="153">
        <v>40</v>
      </c>
      <c r="G248" s="153">
        <v>44</v>
      </c>
      <c r="H248" s="153">
        <v>0</v>
      </c>
      <c r="I248" s="153">
        <v>44</v>
      </c>
      <c r="J248" s="153">
        <v>0</v>
      </c>
      <c r="K248" s="153">
        <v>44</v>
      </c>
      <c r="L248" s="153">
        <v>17.036</v>
      </c>
      <c r="M248" s="153"/>
    </row>
    <row r="249" spans="1:13" ht="190.5" customHeight="1" outlineLevel="3">
      <c r="A249" s="154" t="s">
        <v>754</v>
      </c>
      <c r="B249" s="152" t="s">
        <v>743</v>
      </c>
      <c r="C249" s="152" t="s">
        <v>756</v>
      </c>
      <c r="D249" s="152" t="s">
        <v>372</v>
      </c>
      <c r="E249" s="152" t="s">
        <v>270</v>
      </c>
      <c r="F249" s="153">
        <f>SUM(F250)</f>
        <v>5</v>
      </c>
      <c r="G249" s="153">
        <f aca="true" t="shared" si="114" ref="G249:M249">SUM(G250)</f>
        <v>5</v>
      </c>
      <c r="H249" s="153">
        <f t="shared" si="114"/>
        <v>0</v>
      </c>
      <c r="I249" s="153">
        <f t="shared" si="114"/>
        <v>5</v>
      </c>
      <c r="J249" s="153">
        <f t="shared" si="114"/>
        <v>0</v>
      </c>
      <c r="K249" s="153">
        <f t="shared" si="114"/>
        <v>5</v>
      </c>
      <c r="L249" s="153">
        <f t="shared" si="114"/>
        <v>5</v>
      </c>
      <c r="M249" s="153">
        <f t="shared" si="114"/>
        <v>0</v>
      </c>
    </row>
    <row r="250" spans="1:13" ht="34.5" customHeight="1" outlineLevel="4">
      <c r="A250" s="154" t="s">
        <v>632</v>
      </c>
      <c r="B250" s="152" t="s">
        <v>743</v>
      </c>
      <c r="C250" s="152" t="s">
        <v>756</v>
      </c>
      <c r="D250" s="152" t="s">
        <v>372</v>
      </c>
      <c r="E250" s="152" t="s">
        <v>278</v>
      </c>
      <c r="F250" s="153">
        <v>5</v>
      </c>
      <c r="G250" s="153">
        <v>5</v>
      </c>
      <c r="H250" s="153">
        <v>0</v>
      </c>
      <c r="I250" s="153">
        <v>5</v>
      </c>
      <c r="J250" s="153">
        <v>0</v>
      </c>
      <c r="K250" s="153">
        <v>5</v>
      </c>
      <c r="L250" s="153">
        <v>5</v>
      </c>
      <c r="M250" s="153"/>
    </row>
    <row r="251" spans="1:13" ht="157.5" outlineLevel="3">
      <c r="A251" s="154" t="s">
        <v>770</v>
      </c>
      <c r="B251" s="152" t="s">
        <v>743</v>
      </c>
      <c r="C251" s="152" t="s">
        <v>756</v>
      </c>
      <c r="D251" s="152" t="s">
        <v>374</v>
      </c>
      <c r="E251" s="152" t="s">
        <v>270</v>
      </c>
      <c r="F251" s="156">
        <f>SUM(F252:F253)</f>
        <v>1663.3374</v>
      </c>
      <c r="G251" s="153">
        <f aca="true" t="shared" si="115" ref="G251:M251">SUM(G252:G253)</f>
        <v>1460</v>
      </c>
      <c r="H251" s="153">
        <f t="shared" si="115"/>
        <v>0</v>
      </c>
      <c r="I251" s="153">
        <f t="shared" si="115"/>
        <v>1460</v>
      </c>
      <c r="J251" s="153">
        <f t="shared" si="115"/>
        <v>0</v>
      </c>
      <c r="K251" s="153">
        <f t="shared" si="115"/>
        <v>1460</v>
      </c>
      <c r="L251" s="153">
        <f t="shared" si="115"/>
        <v>1667</v>
      </c>
      <c r="M251" s="153">
        <f t="shared" si="115"/>
        <v>1667</v>
      </c>
    </row>
    <row r="252" spans="1:13" ht="33.75" customHeight="1" outlineLevel="4">
      <c r="A252" s="154" t="s">
        <v>632</v>
      </c>
      <c r="B252" s="152" t="s">
        <v>743</v>
      </c>
      <c r="C252" s="152" t="s">
        <v>756</v>
      </c>
      <c r="D252" s="152" t="s">
        <v>374</v>
      </c>
      <c r="E252" s="152" t="s">
        <v>278</v>
      </c>
      <c r="F252" s="153">
        <v>895</v>
      </c>
      <c r="G252" s="153">
        <v>760</v>
      </c>
      <c r="H252" s="153">
        <v>0</v>
      </c>
      <c r="I252" s="153">
        <v>760</v>
      </c>
      <c r="J252" s="153">
        <v>0</v>
      </c>
      <c r="K252" s="153">
        <v>760</v>
      </c>
      <c r="L252" s="153">
        <v>895</v>
      </c>
      <c r="M252" s="153">
        <v>895</v>
      </c>
    </row>
    <row r="253" spans="1:13" ht="61.5" customHeight="1" outlineLevel="4">
      <c r="A253" s="154" t="s">
        <v>722</v>
      </c>
      <c r="B253" s="152" t="s">
        <v>743</v>
      </c>
      <c r="C253" s="152" t="s">
        <v>756</v>
      </c>
      <c r="D253" s="152" t="s">
        <v>374</v>
      </c>
      <c r="E253" s="152" t="s">
        <v>297</v>
      </c>
      <c r="F253" s="156">
        <v>768.3374</v>
      </c>
      <c r="G253" s="153">
        <v>700</v>
      </c>
      <c r="H253" s="153">
        <v>0</v>
      </c>
      <c r="I253" s="153">
        <v>700</v>
      </c>
      <c r="J253" s="153">
        <v>0</v>
      </c>
      <c r="K253" s="153">
        <v>700</v>
      </c>
      <c r="L253" s="153">
        <v>772</v>
      </c>
      <c r="M253" s="153">
        <v>772</v>
      </c>
    </row>
    <row r="254" spans="1:13" ht="111.75" customHeight="1" outlineLevel="4">
      <c r="A254" s="154" t="s">
        <v>771</v>
      </c>
      <c r="B254" s="152" t="s">
        <v>743</v>
      </c>
      <c r="C254" s="152" t="s">
        <v>756</v>
      </c>
      <c r="D254" s="152" t="s">
        <v>615</v>
      </c>
      <c r="E254" s="152" t="s">
        <v>270</v>
      </c>
      <c r="F254" s="153">
        <f aca="true" t="shared" si="116" ref="F254:M254">SUM(F255:F255)</f>
        <v>800</v>
      </c>
      <c r="G254" s="153">
        <f t="shared" si="116"/>
        <v>0</v>
      </c>
      <c r="H254" s="153">
        <f t="shared" si="116"/>
        <v>0</v>
      </c>
      <c r="I254" s="153">
        <f t="shared" si="116"/>
        <v>0</v>
      </c>
      <c r="J254" s="153">
        <f t="shared" si="116"/>
        <v>0</v>
      </c>
      <c r="K254" s="153">
        <f t="shared" si="116"/>
        <v>0</v>
      </c>
      <c r="L254" s="153">
        <f t="shared" si="116"/>
        <v>0</v>
      </c>
      <c r="M254" s="153">
        <f t="shared" si="116"/>
        <v>0</v>
      </c>
    </row>
    <row r="255" spans="1:13" ht="30" customHeight="1" outlineLevel="4">
      <c r="A255" s="154" t="s">
        <v>632</v>
      </c>
      <c r="B255" s="152" t="s">
        <v>743</v>
      </c>
      <c r="C255" s="152" t="s">
        <v>756</v>
      </c>
      <c r="D255" s="152" t="s">
        <v>615</v>
      </c>
      <c r="E255" s="152" t="s">
        <v>278</v>
      </c>
      <c r="F255" s="153">
        <v>800</v>
      </c>
      <c r="G255" s="153"/>
      <c r="H255" s="153"/>
      <c r="I255" s="153"/>
      <c r="J255" s="153"/>
      <c r="K255" s="153"/>
      <c r="L255" s="153"/>
      <c r="M255" s="153"/>
    </row>
    <row r="256" spans="1:13" ht="47.25" outlineLevel="2">
      <c r="A256" s="159" t="s">
        <v>695</v>
      </c>
      <c r="B256" s="149" t="s">
        <v>743</v>
      </c>
      <c r="C256" s="149" t="s">
        <v>696</v>
      </c>
      <c r="D256" s="149" t="s">
        <v>625</v>
      </c>
      <c r="E256" s="149" t="s">
        <v>270</v>
      </c>
      <c r="F256" s="150">
        <f>SUM(F257)</f>
        <v>177.4</v>
      </c>
      <c r="G256" s="150">
        <f aca="true" t="shared" si="117" ref="G256:M256">SUM(G257)</f>
        <v>227.5</v>
      </c>
      <c r="H256" s="150">
        <f t="shared" si="117"/>
        <v>0</v>
      </c>
      <c r="I256" s="150">
        <f t="shared" si="117"/>
        <v>227.5</v>
      </c>
      <c r="J256" s="150">
        <f t="shared" si="117"/>
        <v>0</v>
      </c>
      <c r="K256" s="150">
        <f t="shared" si="117"/>
        <v>227.5</v>
      </c>
      <c r="L256" s="150">
        <f t="shared" si="117"/>
        <v>177.4</v>
      </c>
      <c r="M256" s="150">
        <f t="shared" si="117"/>
        <v>0</v>
      </c>
    </row>
    <row r="257" spans="1:13" ht="110.25" outlineLevel="3">
      <c r="A257" s="154" t="s">
        <v>753</v>
      </c>
      <c r="B257" s="152" t="s">
        <v>743</v>
      </c>
      <c r="C257" s="152" t="s">
        <v>696</v>
      </c>
      <c r="D257" s="152" t="s">
        <v>364</v>
      </c>
      <c r="E257" s="152" t="s">
        <v>270</v>
      </c>
      <c r="F257" s="153">
        <f>SUM(F258:F259)</f>
        <v>177.4</v>
      </c>
      <c r="G257" s="153">
        <f aca="true" t="shared" si="118" ref="G257:M257">SUM(G258:G259)</f>
        <v>227.5</v>
      </c>
      <c r="H257" s="153">
        <f t="shared" si="118"/>
        <v>0</v>
      </c>
      <c r="I257" s="153">
        <f t="shared" si="118"/>
        <v>227.5</v>
      </c>
      <c r="J257" s="153">
        <f t="shared" si="118"/>
        <v>0</v>
      </c>
      <c r="K257" s="153">
        <f t="shared" si="118"/>
        <v>227.5</v>
      </c>
      <c r="L257" s="153">
        <f t="shared" si="118"/>
        <v>177.4</v>
      </c>
      <c r="M257" s="153">
        <f t="shared" si="118"/>
        <v>0</v>
      </c>
    </row>
    <row r="258" spans="1:13" ht="33" customHeight="1" outlineLevel="4">
      <c r="A258" s="154" t="s">
        <v>632</v>
      </c>
      <c r="B258" s="152" t="s">
        <v>743</v>
      </c>
      <c r="C258" s="152" t="s">
        <v>696</v>
      </c>
      <c r="D258" s="152" t="s">
        <v>364</v>
      </c>
      <c r="E258" s="152" t="s">
        <v>278</v>
      </c>
      <c r="F258" s="153">
        <v>153.4</v>
      </c>
      <c r="G258" s="153">
        <v>227.5</v>
      </c>
      <c r="H258" s="153">
        <v>0</v>
      </c>
      <c r="I258" s="153">
        <v>227.5</v>
      </c>
      <c r="J258" s="153">
        <v>0</v>
      </c>
      <c r="K258" s="153">
        <v>227.5</v>
      </c>
      <c r="L258" s="153">
        <v>153.4</v>
      </c>
      <c r="M258" s="153"/>
    </row>
    <row r="259" spans="1:13" ht="62.25" customHeight="1" outlineLevel="4">
      <c r="A259" s="154" t="s">
        <v>722</v>
      </c>
      <c r="B259" s="152" t="s">
        <v>743</v>
      </c>
      <c r="C259" s="152" t="s">
        <v>696</v>
      </c>
      <c r="D259" s="152" t="s">
        <v>364</v>
      </c>
      <c r="E259" s="152" t="s">
        <v>297</v>
      </c>
      <c r="F259" s="153">
        <v>24</v>
      </c>
      <c r="G259" s="153"/>
      <c r="H259" s="153"/>
      <c r="I259" s="153"/>
      <c r="J259" s="153"/>
      <c r="K259" s="153"/>
      <c r="L259" s="153">
        <v>24</v>
      </c>
      <c r="M259" s="153"/>
    </row>
    <row r="260" spans="1:13" ht="31.5" outlineLevel="2">
      <c r="A260" s="159" t="s">
        <v>698</v>
      </c>
      <c r="B260" s="149" t="s">
        <v>743</v>
      </c>
      <c r="C260" s="149" t="s">
        <v>699</v>
      </c>
      <c r="D260" s="149" t="s">
        <v>625</v>
      </c>
      <c r="E260" s="149" t="s">
        <v>270</v>
      </c>
      <c r="F260" s="150">
        <f>SUM(F261,F263,F266,F269)</f>
        <v>879.1999999999999</v>
      </c>
      <c r="G260" s="150">
        <f aca="true" t="shared" si="119" ref="G260:M260">SUM(G261,G263,G266,G269)</f>
        <v>725.6</v>
      </c>
      <c r="H260" s="150">
        <f t="shared" si="119"/>
        <v>0</v>
      </c>
      <c r="I260" s="150">
        <f t="shared" si="119"/>
        <v>725.6</v>
      </c>
      <c r="J260" s="150">
        <f t="shared" si="119"/>
        <v>0</v>
      </c>
      <c r="K260" s="150">
        <f t="shared" si="119"/>
        <v>725.6</v>
      </c>
      <c r="L260" s="150">
        <f t="shared" si="119"/>
        <v>971.5999999999999</v>
      </c>
      <c r="M260" s="150">
        <f t="shared" si="119"/>
        <v>369.6</v>
      </c>
    </row>
    <row r="261" spans="1:13" ht="129" customHeight="1" outlineLevel="3">
      <c r="A261" s="154" t="s">
        <v>772</v>
      </c>
      <c r="B261" s="152" t="s">
        <v>743</v>
      </c>
      <c r="C261" s="152" t="s">
        <v>699</v>
      </c>
      <c r="D261" s="152" t="s">
        <v>327</v>
      </c>
      <c r="E261" s="152" t="s">
        <v>270</v>
      </c>
      <c r="F261" s="153">
        <f>SUM(F262)</f>
        <v>402</v>
      </c>
      <c r="G261" s="153">
        <f aca="true" t="shared" si="120" ref="G261:M261">SUM(G262)</f>
        <v>402</v>
      </c>
      <c r="H261" s="153">
        <f t="shared" si="120"/>
        <v>0</v>
      </c>
      <c r="I261" s="153">
        <f t="shared" si="120"/>
        <v>402</v>
      </c>
      <c r="J261" s="153">
        <f t="shared" si="120"/>
        <v>0</v>
      </c>
      <c r="K261" s="153">
        <f t="shared" si="120"/>
        <v>402</v>
      </c>
      <c r="L261" s="153">
        <f t="shared" si="120"/>
        <v>402</v>
      </c>
      <c r="M261" s="153">
        <f t="shared" si="120"/>
        <v>0</v>
      </c>
    </row>
    <row r="262" spans="1:13" ht="30.75" customHeight="1" outlineLevel="4">
      <c r="A262" s="154" t="s">
        <v>632</v>
      </c>
      <c r="B262" s="152" t="s">
        <v>743</v>
      </c>
      <c r="C262" s="152" t="s">
        <v>699</v>
      </c>
      <c r="D262" s="152" t="s">
        <v>327</v>
      </c>
      <c r="E262" s="152" t="s">
        <v>278</v>
      </c>
      <c r="F262" s="153">
        <v>402</v>
      </c>
      <c r="G262" s="153">
        <v>402</v>
      </c>
      <c r="H262" s="153">
        <v>0</v>
      </c>
      <c r="I262" s="153">
        <v>402</v>
      </c>
      <c r="J262" s="153">
        <v>0</v>
      </c>
      <c r="K262" s="153">
        <v>402</v>
      </c>
      <c r="L262" s="153">
        <v>402</v>
      </c>
      <c r="M262" s="153"/>
    </row>
    <row r="263" spans="1:13" ht="94.5" customHeight="1" outlineLevel="3">
      <c r="A263" s="154" t="s">
        <v>773</v>
      </c>
      <c r="B263" s="152" t="s">
        <v>743</v>
      </c>
      <c r="C263" s="152" t="s">
        <v>699</v>
      </c>
      <c r="D263" s="152" t="s">
        <v>329</v>
      </c>
      <c r="E263" s="152" t="s">
        <v>270</v>
      </c>
      <c r="F263" s="153">
        <f>SUM(F264:F265)</f>
        <v>200</v>
      </c>
      <c r="G263" s="153">
        <f aca="true" t="shared" si="121" ref="G263:M263">SUM(G264:G265)</f>
        <v>315.2</v>
      </c>
      <c r="H263" s="153">
        <f t="shared" si="121"/>
        <v>0</v>
      </c>
      <c r="I263" s="153">
        <f t="shared" si="121"/>
        <v>315.2</v>
      </c>
      <c r="J263" s="153">
        <f t="shared" si="121"/>
        <v>0</v>
      </c>
      <c r="K263" s="153">
        <f t="shared" si="121"/>
        <v>315.2</v>
      </c>
      <c r="L263" s="153">
        <f t="shared" si="121"/>
        <v>200</v>
      </c>
      <c r="M263" s="153">
        <f t="shared" si="121"/>
        <v>0</v>
      </c>
    </row>
    <row r="264" spans="1:13" ht="30.75" customHeight="1" outlineLevel="4">
      <c r="A264" s="154" t="s">
        <v>632</v>
      </c>
      <c r="B264" s="152" t="s">
        <v>743</v>
      </c>
      <c r="C264" s="152" t="s">
        <v>699</v>
      </c>
      <c r="D264" s="152" t="s">
        <v>329</v>
      </c>
      <c r="E264" s="152" t="s">
        <v>278</v>
      </c>
      <c r="F264" s="153">
        <v>152</v>
      </c>
      <c r="G264" s="153">
        <v>267.2</v>
      </c>
      <c r="H264" s="153">
        <v>0</v>
      </c>
      <c r="I264" s="153">
        <v>267.2</v>
      </c>
      <c r="J264" s="153">
        <v>0</v>
      </c>
      <c r="K264" s="153">
        <v>267.2</v>
      </c>
      <c r="L264" s="153">
        <v>152</v>
      </c>
      <c r="M264" s="153"/>
    </row>
    <row r="265" spans="1:13" ht="63.75" customHeight="1" outlineLevel="4">
      <c r="A265" s="154" t="s">
        <v>722</v>
      </c>
      <c r="B265" s="152" t="s">
        <v>743</v>
      </c>
      <c r="C265" s="152" t="s">
        <v>699</v>
      </c>
      <c r="D265" s="152" t="s">
        <v>329</v>
      </c>
      <c r="E265" s="152" t="s">
        <v>297</v>
      </c>
      <c r="F265" s="153">
        <v>48</v>
      </c>
      <c r="G265" s="153">
        <v>48</v>
      </c>
      <c r="H265" s="153">
        <v>0</v>
      </c>
      <c r="I265" s="153">
        <v>48</v>
      </c>
      <c r="J265" s="153">
        <v>0</v>
      </c>
      <c r="K265" s="153">
        <v>48</v>
      </c>
      <c r="L265" s="153">
        <v>48</v>
      </c>
      <c r="M265" s="153"/>
    </row>
    <row r="266" spans="1:13" ht="142.5" customHeight="1" outlineLevel="4">
      <c r="A266" s="154" t="s">
        <v>774</v>
      </c>
      <c r="B266" s="152" t="s">
        <v>743</v>
      </c>
      <c r="C266" s="152" t="s">
        <v>699</v>
      </c>
      <c r="D266" s="152" t="s">
        <v>334</v>
      </c>
      <c r="E266" s="152" t="s">
        <v>270</v>
      </c>
      <c r="F266" s="153">
        <f>SUM(F267:F268)</f>
        <v>268.8</v>
      </c>
      <c r="G266" s="153">
        <f aca="true" t="shared" si="122" ref="G266:M266">SUM(G267:G268)</f>
        <v>0</v>
      </c>
      <c r="H266" s="153">
        <f t="shared" si="122"/>
        <v>0</v>
      </c>
      <c r="I266" s="153">
        <f t="shared" si="122"/>
        <v>0</v>
      </c>
      <c r="J266" s="153">
        <f t="shared" si="122"/>
        <v>0</v>
      </c>
      <c r="K266" s="153">
        <f t="shared" si="122"/>
        <v>0</v>
      </c>
      <c r="L266" s="153">
        <f t="shared" si="122"/>
        <v>268.8</v>
      </c>
      <c r="M266" s="153">
        <f t="shared" si="122"/>
        <v>268.8</v>
      </c>
    </row>
    <row r="267" spans="1:13" ht="33" customHeight="1" outlineLevel="4">
      <c r="A267" s="154" t="s">
        <v>632</v>
      </c>
      <c r="B267" s="152" t="s">
        <v>743</v>
      </c>
      <c r="C267" s="152" t="s">
        <v>699</v>
      </c>
      <c r="D267" s="152" t="s">
        <v>334</v>
      </c>
      <c r="E267" s="152" t="s">
        <v>278</v>
      </c>
      <c r="F267" s="153">
        <v>67.2</v>
      </c>
      <c r="G267" s="153"/>
      <c r="H267" s="153"/>
      <c r="I267" s="153"/>
      <c r="J267" s="153"/>
      <c r="K267" s="153"/>
      <c r="L267" s="153">
        <v>67.2</v>
      </c>
      <c r="M267" s="153">
        <v>67.2</v>
      </c>
    </row>
    <row r="268" spans="1:13" ht="60.75" customHeight="1" outlineLevel="4">
      <c r="A268" s="154" t="s">
        <v>722</v>
      </c>
      <c r="B268" s="152" t="s">
        <v>743</v>
      </c>
      <c r="C268" s="152" t="s">
        <v>699</v>
      </c>
      <c r="D268" s="152" t="s">
        <v>334</v>
      </c>
      <c r="E268" s="152" t="s">
        <v>297</v>
      </c>
      <c r="F268" s="153">
        <v>201.6</v>
      </c>
      <c r="G268" s="153"/>
      <c r="H268" s="153"/>
      <c r="I268" s="153"/>
      <c r="J268" s="153"/>
      <c r="K268" s="153"/>
      <c r="L268" s="153">
        <v>201.6</v>
      </c>
      <c r="M268" s="153">
        <v>201.6</v>
      </c>
    </row>
    <row r="269" spans="1:13" ht="174.75" customHeight="1" outlineLevel="4">
      <c r="A269" s="166" t="s">
        <v>775</v>
      </c>
      <c r="B269" s="152" t="s">
        <v>743</v>
      </c>
      <c r="C269" s="152" t="s">
        <v>699</v>
      </c>
      <c r="D269" s="152" t="s">
        <v>336</v>
      </c>
      <c r="E269" s="152" t="s">
        <v>270</v>
      </c>
      <c r="F269" s="153">
        <f>SUM(F270)</f>
        <v>8.4</v>
      </c>
      <c r="G269" s="153">
        <f aca="true" t="shared" si="123" ref="G269:M269">SUM(G270)</f>
        <v>8.4</v>
      </c>
      <c r="H269" s="153">
        <f t="shared" si="123"/>
        <v>0</v>
      </c>
      <c r="I269" s="153">
        <f t="shared" si="123"/>
        <v>8.4</v>
      </c>
      <c r="J269" s="153">
        <f t="shared" si="123"/>
        <v>0</v>
      </c>
      <c r="K269" s="153">
        <f t="shared" si="123"/>
        <v>8.4</v>
      </c>
      <c r="L269" s="153">
        <f t="shared" si="123"/>
        <v>100.8</v>
      </c>
      <c r="M269" s="153">
        <f t="shared" si="123"/>
        <v>100.8</v>
      </c>
    </row>
    <row r="270" spans="1:13" ht="30.75" customHeight="1" outlineLevel="4">
      <c r="A270" s="154" t="s">
        <v>632</v>
      </c>
      <c r="B270" s="152" t="s">
        <v>743</v>
      </c>
      <c r="C270" s="152" t="s">
        <v>699</v>
      </c>
      <c r="D270" s="152" t="s">
        <v>336</v>
      </c>
      <c r="E270" s="152" t="s">
        <v>278</v>
      </c>
      <c r="F270" s="153">
        <v>8.4</v>
      </c>
      <c r="G270" s="153">
        <v>8.4</v>
      </c>
      <c r="H270" s="153">
        <v>0</v>
      </c>
      <c r="I270" s="153">
        <v>8.4</v>
      </c>
      <c r="J270" s="153">
        <v>0</v>
      </c>
      <c r="K270" s="153">
        <v>8.4</v>
      </c>
      <c r="L270" s="153">
        <v>100.8</v>
      </c>
      <c r="M270" s="153">
        <v>100.8</v>
      </c>
    </row>
    <row r="271" spans="1:13" ht="31.5" outlineLevel="2">
      <c r="A271" s="159" t="s">
        <v>776</v>
      </c>
      <c r="B271" s="149" t="s">
        <v>743</v>
      </c>
      <c r="C271" s="149" t="s">
        <v>777</v>
      </c>
      <c r="D271" s="149" t="s">
        <v>625</v>
      </c>
      <c r="E271" s="149" t="s">
        <v>270</v>
      </c>
      <c r="F271" s="150">
        <f>SUM(F272,F274,F276,F278,F280,F282,F286,F288)</f>
        <v>5869.7</v>
      </c>
      <c r="G271" s="150">
        <f aca="true" t="shared" si="124" ref="G271:M271">SUM(G272,G274,G276,G278,G280,G282,G286,G288)</f>
        <v>5906</v>
      </c>
      <c r="H271" s="150">
        <f t="shared" si="124"/>
        <v>0</v>
      </c>
      <c r="I271" s="150">
        <f t="shared" si="124"/>
        <v>5906</v>
      </c>
      <c r="J271" s="150">
        <f t="shared" si="124"/>
        <v>0</v>
      </c>
      <c r="K271" s="150">
        <f t="shared" si="124"/>
        <v>5906</v>
      </c>
      <c r="L271" s="150">
        <f t="shared" si="124"/>
        <v>5824.82</v>
      </c>
      <c r="M271" s="150">
        <f t="shared" si="124"/>
        <v>5800.95</v>
      </c>
    </row>
    <row r="272" spans="1:13" ht="93.75" customHeight="1" outlineLevel="3">
      <c r="A272" s="154" t="s">
        <v>778</v>
      </c>
      <c r="B272" s="152" t="s">
        <v>743</v>
      </c>
      <c r="C272" s="152" t="s">
        <v>777</v>
      </c>
      <c r="D272" s="152" t="s">
        <v>348</v>
      </c>
      <c r="E272" s="152" t="s">
        <v>270</v>
      </c>
      <c r="F272" s="153">
        <f>SUM(F273)</f>
        <v>15</v>
      </c>
      <c r="G272" s="153">
        <f aca="true" t="shared" si="125" ref="G272:M272">SUM(G273)</f>
        <v>10</v>
      </c>
      <c r="H272" s="153">
        <f t="shared" si="125"/>
        <v>0</v>
      </c>
      <c r="I272" s="153">
        <f t="shared" si="125"/>
        <v>10</v>
      </c>
      <c r="J272" s="153">
        <f t="shared" si="125"/>
        <v>0</v>
      </c>
      <c r="K272" s="153">
        <f t="shared" si="125"/>
        <v>10</v>
      </c>
      <c r="L272" s="153">
        <f t="shared" si="125"/>
        <v>0</v>
      </c>
      <c r="M272" s="153">
        <f t="shared" si="125"/>
        <v>0</v>
      </c>
    </row>
    <row r="273" spans="1:13" ht="30" customHeight="1" outlineLevel="4">
      <c r="A273" s="154" t="s">
        <v>632</v>
      </c>
      <c r="B273" s="152" t="s">
        <v>743</v>
      </c>
      <c r="C273" s="152" t="s">
        <v>777</v>
      </c>
      <c r="D273" s="152" t="s">
        <v>348</v>
      </c>
      <c r="E273" s="152" t="s">
        <v>278</v>
      </c>
      <c r="F273" s="153">
        <v>15</v>
      </c>
      <c r="G273" s="153">
        <v>10</v>
      </c>
      <c r="H273" s="153">
        <v>0</v>
      </c>
      <c r="I273" s="153">
        <v>10</v>
      </c>
      <c r="J273" s="153">
        <v>0</v>
      </c>
      <c r="K273" s="153">
        <v>10</v>
      </c>
      <c r="L273" s="153"/>
      <c r="M273" s="153"/>
    </row>
    <row r="274" spans="1:13" ht="111" customHeight="1" outlineLevel="3">
      <c r="A274" s="154" t="s">
        <v>779</v>
      </c>
      <c r="B274" s="152" t="s">
        <v>743</v>
      </c>
      <c r="C274" s="152" t="s">
        <v>777</v>
      </c>
      <c r="D274" s="152" t="s">
        <v>350</v>
      </c>
      <c r="E274" s="152" t="s">
        <v>270</v>
      </c>
      <c r="F274" s="153">
        <f>SUM(F275)</f>
        <v>25</v>
      </c>
      <c r="G274" s="153">
        <f aca="true" t="shared" si="126" ref="G274:M274">SUM(G275)</f>
        <v>50</v>
      </c>
      <c r="H274" s="153">
        <f t="shared" si="126"/>
        <v>0</v>
      </c>
      <c r="I274" s="153">
        <f t="shared" si="126"/>
        <v>50</v>
      </c>
      <c r="J274" s="153">
        <f t="shared" si="126"/>
        <v>0</v>
      </c>
      <c r="K274" s="153">
        <f t="shared" si="126"/>
        <v>50</v>
      </c>
      <c r="L274" s="153">
        <f t="shared" si="126"/>
        <v>0</v>
      </c>
      <c r="M274" s="153">
        <f t="shared" si="126"/>
        <v>0</v>
      </c>
    </row>
    <row r="275" spans="1:13" ht="33.75" customHeight="1" outlineLevel="4">
      <c r="A275" s="154" t="s">
        <v>632</v>
      </c>
      <c r="B275" s="152" t="s">
        <v>743</v>
      </c>
      <c r="C275" s="152" t="s">
        <v>777</v>
      </c>
      <c r="D275" s="152" t="s">
        <v>350</v>
      </c>
      <c r="E275" s="152" t="s">
        <v>278</v>
      </c>
      <c r="F275" s="153">
        <v>25</v>
      </c>
      <c r="G275" s="153">
        <v>50</v>
      </c>
      <c r="H275" s="153">
        <v>0</v>
      </c>
      <c r="I275" s="153">
        <v>50</v>
      </c>
      <c r="J275" s="153">
        <v>0</v>
      </c>
      <c r="K275" s="153">
        <v>50</v>
      </c>
      <c r="L275" s="153"/>
      <c r="M275" s="153"/>
    </row>
    <row r="276" spans="1:13" ht="93" customHeight="1" outlineLevel="3">
      <c r="A276" s="154" t="s">
        <v>780</v>
      </c>
      <c r="B276" s="152" t="s">
        <v>743</v>
      </c>
      <c r="C276" s="152" t="s">
        <v>777</v>
      </c>
      <c r="D276" s="152" t="s">
        <v>352</v>
      </c>
      <c r="E276" s="152" t="s">
        <v>270</v>
      </c>
      <c r="F276" s="153">
        <f>SUM(F277)</f>
        <v>5</v>
      </c>
      <c r="G276" s="153">
        <f aca="true" t="shared" si="127" ref="G276:M276">SUM(G277)</f>
        <v>5</v>
      </c>
      <c r="H276" s="153">
        <f t="shared" si="127"/>
        <v>0</v>
      </c>
      <c r="I276" s="153">
        <f t="shared" si="127"/>
        <v>5</v>
      </c>
      <c r="J276" s="153">
        <f t="shared" si="127"/>
        <v>0</v>
      </c>
      <c r="K276" s="153">
        <f t="shared" si="127"/>
        <v>5</v>
      </c>
      <c r="L276" s="153">
        <f t="shared" si="127"/>
        <v>0</v>
      </c>
      <c r="M276" s="153">
        <f t="shared" si="127"/>
        <v>0</v>
      </c>
    </row>
    <row r="277" spans="1:13" ht="31.5" outlineLevel="4">
      <c r="A277" s="154" t="s">
        <v>712</v>
      </c>
      <c r="B277" s="152" t="s">
        <v>743</v>
      </c>
      <c r="C277" s="152" t="s">
        <v>777</v>
      </c>
      <c r="D277" s="152" t="s">
        <v>352</v>
      </c>
      <c r="E277" s="152" t="s">
        <v>288</v>
      </c>
      <c r="F277" s="153">
        <v>5</v>
      </c>
      <c r="G277" s="153">
        <v>5</v>
      </c>
      <c r="H277" s="153">
        <v>0</v>
      </c>
      <c r="I277" s="153">
        <v>5</v>
      </c>
      <c r="J277" s="153">
        <v>0</v>
      </c>
      <c r="K277" s="153">
        <v>5</v>
      </c>
      <c r="L277" s="153"/>
      <c r="M277" s="153"/>
    </row>
    <row r="278" spans="1:13" ht="93.75" customHeight="1" outlineLevel="3">
      <c r="A278" s="154" t="s">
        <v>781</v>
      </c>
      <c r="B278" s="152" t="s">
        <v>743</v>
      </c>
      <c r="C278" s="152" t="s">
        <v>777</v>
      </c>
      <c r="D278" s="152" t="s">
        <v>354</v>
      </c>
      <c r="E278" s="152" t="s">
        <v>270</v>
      </c>
      <c r="F278" s="153">
        <f>SUM(F279)</f>
        <v>10</v>
      </c>
      <c r="G278" s="153">
        <f aca="true" t="shared" si="128" ref="G278:M278">SUM(G279)</f>
        <v>10</v>
      </c>
      <c r="H278" s="153">
        <f t="shared" si="128"/>
        <v>0</v>
      </c>
      <c r="I278" s="153">
        <f t="shared" si="128"/>
        <v>10</v>
      </c>
      <c r="J278" s="153">
        <f t="shared" si="128"/>
        <v>0</v>
      </c>
      <c r="K278" s="153">
        <f t="shared" si="128"/>
        <v>10</v>
      </c>
      <c r="L278" s="153">
        <f t="shared" si="128"/>
        <v>0</v>
      </c>
      <c r="M278" s="153">
        <f t="shared" si="128"/>
        <v>0</v>
      </c>
    </row>
    <row r="279" spans="1:13" ht="31.5" outlineLevel="4">
      <c r="A279" s="154" t="s">
        <v>712</v>
      </c>
      <c r="B279" s="152" t="s">
        <v>743</v>
      </c>
      <c r="C279" s="152" t="s">
        <v>777</v>
      </c>
      <c r="D279" s="152" t="s">
        <v>354</v>
      </c>
      <c r="E279" s="152" t="s">
        <v>288</v>
      </c>
      <c r="F279" s="153">
        <v>10</v>
      </c>
      <c r="G279" s="153">
        <v>10</v>
      </c>
      <c r="H279" s="153">
        <v>0</v>
      </c>
      <c r="I279" s="153">
        <v>10</v>
      </c>
      <c r="J279" s="153">
        <v>0</v>
      </c>
      <c r="K279" s="153">
        <v>10</v>
      </c>
      <c r="L279" s="153"/>
      <c r="M279" s="153"/>
    </row>
    <row r="280" spans="1:13" ht="171.75" customHeight="1" outlineLevel="3">
      <c r="A280" s="154" t="s">
        <v>782</v>
      </c>
      <c r="B280" s="152" t="s">
        <v>743</v>
      </c>
      <c r="C280" s="152" t="s">
        <v>777</v>
      </c>
      <c r="D280" s="152" t="s">
        <v>358</v>
      </c>
      <c r="E280" s="152" t="s">
        <v>270</v>
      </c>
      <c r="F280" s="153">
        <f>SUM(F281)</f>
        <v>1512.8</v>
      </c>
      <c r="G280" s="153">
        <f aca="true" t="shared" si="129" ref="G280:M280">SUM(G281)</f>
        <v>1512.8</v>
      </c>
      <c r="H280" s="153">
        <f t="shared" si="129"/>
        <v>0</v>
      </c>
      <c r="I280" s="153">
        <f t="shared" si="129"/>
        <v>1512.8</v>
      </c>
      <c r="J280" s="153">
        <f t="shared" si="129"/>
        <v>0</v>
      </c>
      <c r="K280" s="153">
        <f t="shared" si="129"/>
        <v>1512.8</v>
      </c>
      <c r="L280" s="153">
        <f t="shared" si="129"/>
        <v>1512.8</v>
      </c>
      <c r="M280" s="153">
        <f t="shared" si="129"/>
        <v>1512.8</v>
      </c>
    </row>
    <row r="281" spans="1:13" ht="94.5" customHeight="1" outlineLevel="4">
      <c r="A281" s="154" t="s">
        <v>631</v>
      </c>
      <c r="B281" s="152" t="s">
        <v>743</v>
      </c>
      <c r="C281" s="152" t="s">
        <v>777</v>
      </c>
      <c r="D281" s="152" t="s">
        <v>358</v>
      </c>
      <c r="E281" s="152" t="s">
        <v>276</v>
      </c>
      <c r="F281" s="153">
        <v>1512.8</v>
      </c>
      <c r="G281" s="153">
        <v>1512.8</v>
      </c>
      <c r="H281" s="153">
        <v>0</v>
      </c>
      <c r="I281" s="153">
        <v>1512.8</v>
      </c>
      <c r="J281" s="153">
        <v>0</v>
      </c>
      <c r="K281" s="153">
        <v>1512.8</v>
      </c>
      <c r="L281" s="153">
        <v>1512.8</v>
      </c>
      <c r="M281" s="153">
        <v>1512.8</v>
      </c>
    </row>
    <row r="282" spans="1:13" ht="187.5" customHeight="1" outlineLevel="3">
      <c r="A282" s="154" t="s">
        <v>783</v>
      </c>
      <c r="B282" s="152" t="s">
        <v>743</v>
      </c>
      <c r="C282" s="152" t="s">
        <v>777</v>
      </c>
      <c r="D282" s="152" t="s">
        <v>360</v>
      </c>
      <c r="E282" s="152" t="s">
        <v>270</v>
      </c>
      <c r="F282" s="153">
        <f>SUM(F283:F285)</f>
        <v>4281.9</v>
      </c>
      <c r="G282" s="153">
        <f aca="true" t="shared" si="130" ref="G282:M282">SUM(G283:G285)</f>
        <v>4318.2</v>
      </c>
      <c r="H282" s="153">
        <f t="shared" si="130"/>
        <v>0</v>
      </c>
      <c r="I282" s="153">
        <f t="shared" si="130"/>
        <v>4318.2</v>
      </c>
      <c r="J282" s="153">
        <f t="shared" si="130"/>
        <v>0</v>
      </c>
      <c r="K282" s="153">
        <f t="shared" si="130"/>
        <v>4318.2</v>
      </c>
      <c r="L282" s="153">
        <f t="shared" si="130"/>
        <v>4292.0199999999995</v>
      </c>
      <c r="M282" s="153">
        <f t="shared" si="130"/>
        <v>4288.15</v>
      </c>
    </row>
    <row r="283" spans="1:13" ht="96" customHeight="1" outlineLevel="4">
      <c r="A283" s="154" t="s">
        <v>631</v>
      </c>
      <c r="B283" s="152" t="s">
        <v>743</v>
      </c>
      <c r="C283" s="152" t="s">
        <v>777</v>
      </c>
      <c r="D283" s="152" t="s">
        <v>360</v>
      </c>
      <c r="E283" s="152" t="s">
        <v>276</v>
      </c>
      <c r="F283" s="153">
        <v>3780.7</v>
      </c>
      <c r="G283" s="153">
        <v>3780.7</v>
      </c>
      <c r="H283" s="153">
        <v>0</v>
      </c>
      <c r="I283" s="153">
        <v>3780.7</v>
      </c>
      <c r="J283" s="153">
        <v>0</v>
      </c>
      <c r="K283" s="153">
        <v>3780.7</v>
      </c>
      <c r="L283" s="153">
        <v>3780.7</v>
      </c>
      <c r="M283" s="153">
        <v>3780.7</v>
      </c>
    </row>
    <row r="284" spans="1:13" ht="32.25" customHeight="1" outlineLevel="4">
      <c r="A284" s="154" t="s">
        <v>632</v>
      </c>
      <c r="B284" s="152" t="s">
        <v>743</v>
      </c>
      <c r="C284" s="152" t="s">
        <v>777</v>
      </c>
      <c r="D284" s="152" t="s">
        <v>360</v>
      </c>
      <c r="E284" s="152" t="s">
        <v>278</v>
      </c>
      <c r="F284" s="153">
        <v>486.2</v>
      </c>
      <c r="G284" s="153">
        <v>522.5</v>
      </c>
      <c r="H284" s="153">
        <v>0</v>
      </c>
      <c r="I284" s="153">
        <v>522.5</v>
      </c>
      <c r="J284" s="153">
        <v>0</v>
      </c>
      <c r="K284" s="153">
        <v>522.5</v>
      </c>
      <c r="L284" s="153">
        <v>496.32</v>
      </c>
      <c r="M284" s="153">
        <v>507.45</v>
      </c>
    </row>
    <row r="285" spans="1:13" ht="15.75" outlineLevel="4">
      <c r="A285" s="154" t="s">
        <v>635</v>
      </c>
      <c r="B285" s="152" t="s">
        <v>743</v>
      </c>
      <c r="C285" s="152" t="s">
        <v>777</v>
      </c>
      <c r="D285" s="152" t="s">
        <v>360</v>
      </c>
      <c r="E285" s="152" t="s">
        <v>280</v>
      </c>
      <c r="F285" s="153">
        <v>15</v>
      </c>
      <c r="G285" s="153">
        <v>15</v>
      </c>
      <c r="H285" s="153">
        <v>0</v>
      </c>
      <c r="I285" s="153">
        <v>15</v>
      </c>
      <c r="J285" s="153">
        <v>0</v>
      </c>
      <c r="K285" s="153">
        <v>15</v>
      </c>
      <c r="L285" s="153">
        <v>15</v>
      </c>
      <c r="M285" s="153"/>
    </row>
    <row r="286" spans="1:13" ht="110.25" customHeight="1" outlineLevel="4">
      <c r="A286" s="154" t="s">
        <v>784</v>
      </c>
      <c r="B286" s="152" t="s">
        <v>743</v>
      </c>
      <c r="C286" s="152" t="s">
        <v>777</v>
      </c>
      <c r="D286" s="152" t="s">
        <v>366</v>
      </c>
      <c r="E286" s="152" t="s">
        <v>270</v>
      </c>
      <c r="F286" s="153">
        <f>SUM(F287)</f>
        <v>10</v>
      </c>
      <c r="G286" s="153">
        <f aca="true" t="shared" si="131" ref="G286:M286">SUM(G287)</f>
        <v>0</v>
      </c>
      <c r="H286" s="153">
        <f t="shared" si="131"/>
        <v>0</v>
      </c>
      <c r="I286" s="153">
        <f t="shared" si="131"/>
        <v>0</v>
      </c>
      <c r="J286" s="153">
        <f t="shared" si="131"/>
        <v>0</v>
      </c>
      <c r="K286" s="153">
        <f t="shared" si="131"/>
        <v>0</v>
      </c>
      <c r="L286" s="153">
        <f t="shared" si="131"/>
        <v>10</v>
      </c>
      <c r="M286" s="153">
        <f t="shared" si="131"/>
        <v>0</v>
      </c>
    </row>
    <row r="287" spans="1:13" ht="32.25" customHeight="1" outlineLevel="4">
      <c r="A287" s="154" t="s">
        <v>632</v>
      </c>
      <c r="B287" s="152" t="s">
        <v>743</v>
      </c>
      <c r="C287" s="152" t="s">
        <v>777</v>
      </c>
      <c r="D287" s="152" t="s">
        <v>366</v>
      </c>
      <c r="E287" s="152" t="s">
        <v>278</v>
      </c>
      <c r="F287" s="153">
        <v>10</v>
      </c>
      <c r="G287" s="153"/>
      <c r="H287" s="153"/>
      <c r="I287" s="153"/>
      <c r="J287" s="153"/>
      <c r="K287" s="153"/>
      <c r="L287" s="153">
        <v>10</v>
      </c>
      <c r="M287" s="153"/>
    </row>
    <row r="288" spans="1:13" ht="111" customHeight="1" outlineLevel="4">
      <c r="A288" s="154" t="s">
        <v>785</v>
      </c>
      <c r="B288" s="152" t="s">
        <v>743</v>
      </c>
      <c r="C288" s="152" t="s">
        <v>777</v>
      </c>
      <c r="D288" s="152" t="s">
        <v>368</v>
      </c>
      <c r="E288" s="152" t="s">
        <v>270</v>
      </c>
      <c r="F288" s="153">
        <f>SUM(F289)</f>
        <v>10</v>
      </c>
      <c r="G288" s="153">
        <f aca="true" t="shared" si="132" ref="G288:M288">SUM(G289)</f>
        <v>0</v>
      </c>
      <c r="H288" s="153">
        <f t="shared" si="132"/>
        <v>0</v>
      </c>
      <c r="I288" s="153">
        <f t="shared" si="132"/>
        <v>0</v>
      </c>
      <c r="J288" s="153">
        <f t="shared" si="132"/>
        <v>0</v>
      </c>
      <c r="K288" s="153">
        <f t="shared" si="132"/>
        <v>0</v>
      </c>
      <c r="L288" s="153">
        <f t="shared" si="132"/>
        <v>10</v>
      </c>
      <c r="M288" s="153">
        <f t="shared" si="132"/>
        <v>0</v>
      </c>
    </row>
    <row r="289" spans="1:13" ht="33.75" customHeight="1" outlineLevel="4">
      <c r="A289" s="154" t="s">
        <v>632</v>
      </c>
      <c r="B289" s="152" t="s">
        <v>743</v>
      </c>
      <c r="C289" s="152" t="s">
        <v>777</v>
      </c>
      <c r="D289" s="152" t="s">
        <v>368</v>
      </c>
      <c r="E289" s="152" t="s">
        <v>278</v>
      </c>
      <c r="F289" s="153">
        <v>10</v>
      </c>
      <c r="G289" s="153"/>
      <c r="H289" s="153"/>
      <c r="I289" s="153"/>
      <c r="J289" s="153"/>
      <c r="K289" s="153"/>
      <c r="L289" s="153">
        <v>10</v>
      </c>
      <c r="M289" s="153"/>
    </row>
    <row r="290" spans="1:13" ht="15.75" outlineLevel="1">
      <c r="A290" s="159" t="s">
        <v>707</v>
      </c>
      <c r="B290" s="149" t="s">
        <v>743</v>
      </c>
      <c r="C290" s="149" t="s">
        <v>708</v>
      </c>
      <c r="D290" s="149" t="s">
        <v>625</v>
      </c>
      <c r="E290" s="149" t="s">
        <v>270</v>
      </c>
      <c r="F290" s="150">
        <f aca="true" t="shared" si="133" ref="F290:M290">SUM(F291,F298)</f>
        <v>1581.489</v>
      </c>
      <c r="G290" s="150">
        <f t="shared" si="133"/>
        <v>53</v>
      </c>
      <c r="H290" s="150">
        <f t="shared" si="133"/>
        <v>0</v>
      </c>
      <c r="I290" s="150">
        <f t="shared" si="133"/>
        <v>53</v>
      </c>
      <c r="J290" s="150">
        <f t="shared" si="133"/>
        <v>0</v>
      </c>
      <c r="K290" s="150">
        <f t="shared" si="133"/>
        <v>53</v>
      </c>
      <c r="L290" s="150">
        <f t="shared" si="133"/>
        <v>1835.507</v>
      </c>
      <c r="M290" s="150">
        <f t="shared" si="133"/>
        <v>1769.507</v>
      </c>
    </row>
    <row r="291" spans="1:13" ht="31.5" outlineLevel="2">
      <c r="A291" s="159" t="s">
        <v>709</v>
      </c>
      <c r="B291" s="149" t="s">
        <v>743</v>
      </c>
      <c r="C291" s="149" t="s">
        <v>710</v>
      </c>
      <c r="D291" s="149" t="s">
        <v>625</v>
      </c>
      <c r="E291" s="149" t="s">
        <v>270</v>
      </c>
      <c r="F291" s="150">
        <f aca="true" t="shared" si="134" ref="F291:M291">SUM(F292,F295)</f>
        <v>122</v>
      </c>
      <c r="G291" s="150">
        <f t="shared" si="134"/>
        <v>53</v>
      </c>
      <c r="H291" s="150">
        <f t="shared" si="134"/>
        <v>0</v>
      </c>
      <c r="I291" s="150">
        <f t="shared" si="134"/>
        <v>53</v>
      </c>
      <c r="J291" s="150">
        <f t="shared" si="134"/>
        <v>0</v>
      </c>
      <c r="K291" s="150">
        <f t="shared" si="134"/>
        <v>53</v>
      </c>
      <c r="L291" s="150">
        <f t="shared" si="134"/>
        <v>142</v>
      </c>
      <c r="M291" s="150">
        <f t="shared" si="134"/>
        <v>76</v>
      </c>
    </row>
    <row r="292" spans="1:13" ht="218.25" customHeight="1" outlineLevel="3">
      <c r="A292" s="154" t="s">
        <v>716</v>
      </c>
      <c r="B292" s="152" t="s">
        <v>743</v>
      </c>
      <c r="C292" s="152" t="s">
        <v>710</v>
      </c>
      <c r="D292" s="152" t="s">
        <v>466</v>
      </c>
      <c r="E292" s="152" t="s">
        <v>270</v>
      </c>
      <c r="F292" s="153">
        <f>SUM(F293:F294)</f>
        <v>80</v>
      </c>
      <c r="G292" s="153">
        <f aca="true" t="shared" si="135" ref="G292:M292">SUM(G293:G294)</f>
        <v>36</v>
      </c>
      <c r="H292" s="153">
        <f t="shared" si="135"/>
        <v>0</v>
      </c>
      <c r="I292" s="153">
        <f t="shared" si="135"/>
        <v>36</v>
      </c>
      <c r="J292" s="153">
        <f t="shared" si="135"/>
        <v>0</v>
      </c>
      <c r="K292" s="153">
        <f t="shared" si="135"/>
        <v>36</v>
      </c>
      <c r="L292" s="153">
        <f t="shared" si="135"/>
        <v>75</v>
      </c>
      <c r="M292" s="153">
        <f t="shared" si="135"/>
        <v>34</v>
      </c>
    </row>
    <row r="293" spans="1:13" ht="31.5" outlineLevel="4">
      <c r="A293" s="154" t="s">
        <v>712</v>
      </c>
      <c r="B293" s="152" t="s">
        <v>743</v>
      </c>
      <c r="C293" s="152" t="s">
        <v>710</v>
      </c>
      <c r="D293" s="152" t="s">
        <v>466</v>
      </c>
      <c r="E293" s="152" t="s">
        <v>288</v>
      </c>
      <c r="F293" s="153">
        <v>62</v>
      </c>
      <c r="G293" s="153">
        <v>36</v>
      </c>
      <c r="H293" s="153">
        <v>0</v>
      </c>
      <c r="I293" s="153">
        <v>36</v>
      </c>
      <c r="J293" s="153">
        <v>0</v>
      </c>
      <c r="K293" s="153">
        <v>36</v>
      </c>
      <c r="L293" s="153">
        <v>57</v>
      </c>
      <c r="M293" s="153">
        <v>16</v>
      </c>
    </row>
    <row r="294" spans="1:13" ht="63" outlineLevel="4">
      <c r="A294" s="154" t="s">
        <v>722</v>
      </c>
      <c r="B294" s="152" t="s">
        <v>743</v>
      </c>
      <c r="C294" s="152" t="s">
        <v>710</v>
      </c>
      <c r="D294" s="152" t="s">
        <v>466</v>
      </c>
      <c r="E294" s="152" t="s">
        <v>297</v>
      </c>
      <c r="F294" s="153">
        <v>18</v>
      </c>
      <c r="G294" s="153"/>
      <c r="H294" s="153"/>
      <c r="I294" s="153"/>
      <c r="J294" s="153"/>
      <c r="K294" s="153"/>
      <c r="L294" s="153">
        <v>18</v>
      </c>
      <c r="M294" s="153">
        <v>18</v>
      </c>
    </row>
    <row r="295" spans="1:13" ht="204.75" customHeight="1" outlineLevel="3">
      <c r="A295" s="154" t="s">
        <v>786</v>
      </c>
      <c r="B295" s="152" t="s">
        <v>743</v>
      </c>
      <c r="C295" s="152" t="s">
        <v>710</v>
      </c>
      <c r="D295" s="152" t="s">
        <v>468</v>
      </c>
      <c r="E295" s="152" t="s">
        <v>270</v>
      </c>
      <c r="F295" s="153">
        <f>SUM(F296:F297)</f>
        <v>42</v>
      </c>
      <c r="G295" s="153">
        <f aca="true" t="shared" si="136" ref="G295:M295">SUM(G296:G297)</f>
        <v>17</v>
      </c>
      <c r="H295" s="153">
        <f t="shared" si="136"/>
        <v>0</v>
      </c>
      <c r="I295" s="153">
        <f t="shared" si="136"/>
        <v>17</v>
      </c>
      <c r="J295" s="153">
        <f t="shared" si="136"/>
        <v>0</v>
      </c>
      <c r="K295" s="153">
        <f t="shared" si="136"/>
        <v>17</v>
      </c>
      <c r="L295" s="153">
        <f t="shared" si="136"/>
        <v>67</v>
      </c>
      <c r="M295" s="153">
        <f t="shared" si="136"/>
        <v>42</v>
      </c>
    </row>
    <row r="296" spans="1:13" ht="31.5" outlineLevel="4">
      <c r="A296" s="154" t="s">
        <v>712</v>
      </c>
      <c r="B296" s="152" t="s">
        <v>743</v>
      </c>
      <c r="C296" s="152" t="s">
        <v>710</v>
      </c>
      <c r="D296" s="152" t="s">
        <v>468</v>
      </c>
      <c r="E296" s="152" t="s">
        <v>288</v>
      </c>
      <c r="F296" s="153">
        <v>32</v>
      </c>
      <c r="G296" s="153">
        <v>17</v>
      </c>
      <c r="H296" s="153">
        <v>0</v>
      </c>
      <c r="I296" s="153">
        <v>17</v>
      </c>
      <c r="J296" s="153">
        <v>0</v>
      </c>
      <c r="K296" s="153">
        <v>17</v>
      </c>
      <c r="L296" s="153">
        <v>52</v>
      </c>
      <c r="M296" s="153">
        <v>22</v>
      </c>
    </row>
    <row r="297" spans="1:13" ht="63" outlineLevel="4">
      <c r="A297" s="154" t="s">
        <v>722</v>
      </c>
      <c r="B297" s="152" t="s">
        <v>743</v>
      </c>
      <c r="C297" s="152" t="s">
        <v>710</v>
      </c>
      <c r="D297" s="152" t="s">
        <v>468</v>
      </c>
      <c r="E297" s="152" t="s">
        <v>297</v>
      </c>
      <c r="F297" s="153">
        <v>10</v>
      </c>
      <c r="G297" s="153"/>
      <c r="H297" s="153"/>
      <c r="I297" s="153"/>
      <c r="J297" s="153"/>
      <c r="K297" s="153"/>
      <c r="L297" s="153">
        <v>15</v>
      </c>
      <c r="M297" s="153">
        <v>20</v>
      </c>
    </row>
    <row r="298" spans="1:13" ht="15.75" outlineLevel="4">
      <c r="A298" s="159" t="s">
        <v>787</v>
      </c>
      <c r="B298" s="149" t="s">
        <v>743</v>
      </c>
      <c r="C298" s="149" t="s">
        <v>788</v>
      </c>
      <c r="D298" s="149" t="s">
        <v>625</v>
      </c>
      <c r="E298" s="149" t="s">
        <v>270</v>
      </c>
      <c r="F298" s="150">
        <f>SUM(F299)</f>
        <v>1459.489</v>
      </c>
      <c r="G298" s="150">
        <f aca="true" t="shared" si="137" ref="G298:M299">SUM(G299)</f>
        <v>0</v>
      </c>
      <c r="H298" s="150">
        <f t="shared" si="137"/>
        <v>0</v>
      </c>
      <c r="I298" s="150">
        <f t="shared" si="137"/>
        <v>0</v>
      </c>
      <c r="J298" s="150">
        <f t="shared" si="137"/>
        <v>0</v>
      </c>
      <c r="K298" s="150">
        <f t="shared" si="137"/>
        <v>0</v>
      </c>
      <c r="L298" s="150">
        <f t="shared" si="137"/>
        <v>1693.507</v>
      </c>
      <c r="M298" s="150">
        <f t="shared" si="137"/>
        <v>1693.507</v>
      </c>
    </row>
    <row r="299" spans="1:13" ht="222" customHeight="1" outlineLevel="4">
      <c r="A299" s="154" t="s">
        <v>789</v>
      </c>
      <c r="B299" s="152" t="s">
        <v>743</v>
      </c>
      <c r="C299" s="152" t="s">
        <v>788</v>
      </c>
      <c r="D299" s="152" t="s">
        <v>286</v>
      </c>
      <c r="E299" s="152" t="s">
        <v>270</v>
      </c>
      <c r="F299" s="153">
        <f>SUM(F300)</f>
        <v>1459.489</v>
      </c>
      <c r="G299" s="153">
        <f t="shared" si="137"/>
        <v>0</v>
      </c>
      <c r="H299" s="153">
        <f t="shared" si="137"/>
        <v>0</v>
      </c>
      <c r="I299" s="153">
        <f t="shared" si="137"/>
        <v>0</v>
      </c>
      <c r="J299" s="153">
        <f t="shared" si="137"/>
        <v>0</v>
      </c>
      <c r="K299" s="153">
        <f t="shared" si="137"/>
        <v>0</v>
      </c>
      <c r="L299" s="153">
        <f t="shared" si="137"/>
        <v>1693.507</v>
      </c>
      <c r="M299" s="153">
        <f t="shared" si="137"/>
        <v>1693.507</v>
      </c>
    </row>
    <row r="300" spans="1:13" ht="31.5" outlineLevel="4">
      <c r="A300" s="154" t="s">
        <v>712</v>
      </c>
      <c r="B300" s="152" t="s">
        <v>743</v>
      </c>
      <c r="C300" s="152" t="s">
        <v>788</v>
      </c>
      <c r="D300" s="152" t="s">
        <v>286</v>
      </c>
      <c r="E300" s="152" t="s">
        <v>288</v>
      </c>
      <c r="F300" s="153">
        <v>1459.489</v>
      </c>
      <c r="G300" s="153"/>
      <c r="H300" s="153"/>
      <c r="I300" s="153"/>
      <c r="J300" s="153"/>
      <c r="K300" s="153"/>
      <c r="L300" s="153">
        <v>1693.507</v>
      </c>
      <c r="M300" s="153">
        <v>1693.507</v>
      </c>
    </row>
    <row r="301" spans="1:13" ht="78.75">
      <c r="A301" s="159" t="s">
        <v>790</v>
      </c>
      <c r="B301" s="149" t="s">
        <v>791</v>
      </c>
      <c r="C301" s="149" t="s">
        <v>624</v>
      </c>
      <c r="D301" s="149" t="s">
        <v>625</v>
      </c>
      <c r="E301" s="149" t="s">
        <v>270</v>
      </c>
      <c r="F301" s="150">
        <f>SUM(F302)</f>
        <v>1602.5</v>
      </c>
      <c r="G301" s="150">
        <f aca="true" t="shared" si="138" ref="G301:M301">SUM(G302)</f>
        <v>1793.9</v>
      </c>
      <c r="H301" s="150">
        <f t="shared" si="138"/>
        <v>0</v>
      </c>
      <c r="I301" s="150">
        <f t="shared" si="138"/>
        <v>1793.9</v>
      </c>
      <c r="J301" s="150">
        <f t="shared" si="138"/>
        <v>0</v>
      </c>
      <c r="K301" s="150">
        <f t="shared" si="138"/>
        <v>1793.9</v>
      </c>
      <c r="L301" s="150">
        <f t="shared" si="138"/>
        <v>1677.8</v>
      </c>
      <c r="M301" s="150">
        <f t="shared" si="138"/>
        <v>1516</v>
      </c>
    </row>
    <row r="302" spans="1:13" ht="21" customHeight="1" outlineLevel="1">
      <c r="A302" s="159" t="s">
        <v>662</v>
      </c>
      <c r="B302" s="149" t="s">
        <v>791</v>
      </c>
      <c r="C302" s="149" t="s">
        <v>663</v>
      </c>
      <c r="D302" s="149" t="s">
        <v>625</v>
      </c>
      <c r="E302" s="149" t="s">
        <v>270</v>
      </c>
      <c r="F302" s="150">
        <f>SUM(F303)</f>
        <v>1602.5</v>
      </c>
      <c r="G302" s="150">
        <f aca="true" t="shared" si="139" ref="G302:M302">SUM(G303)</f>
        <v>1793.9</v>
      </c>
      <c r="H302" s="150">
        <f t="shared" si="139"/>
        <v>0</v>
      </c>
      <c r="I302" s="150">
        <f t="shared" si="139"/>
        <v>1793.9</v>
      </c>
      <c r="J302" s="150">
        <f t="shared" si="139"/>
        <v>0</v>
      </c>
      <c r="K302" s="150">
        <f t="shared" si="139"/>
        <v>1793.9</v>
      </c>
      <c r="L302" s="150">
        <f t="shared" si="139"/>
        <v>1677.8</v>
      </c>
      <c r="M302" s="150">
        <f t="shared" si="139"/>
        <v>1516</v>
      </c>
    </row>
    <row r="303" spans="1:13" ht="19.5" customHeight="1" outlineLevel="2">
      <c r="A303" s="159" t="s">
        <v>664</v>
      </c>
      <c r="B303" s="149" t="s">
        <v>791</v>
      </c>
      <c r="C303" s="149" t="s">
        <v>665</v>
      </c>
      <c r="D303" s="149" t="s">
        <v>625</v>
      </c>
      <c r="E303" s="149" t="s">
        <v>270</v>
      </c>
      <c r="F303" s="150">
        <f>SUM(F304)</f>
        <v>1602.5</v>
      </c>
      <c r="G303" s="150">
        <f aca="true" t="shared" si="140" ref="G303:M303">SUM(G304)</f>
        <v>1793.9</v>
      </c>
      <c r="H303" s="150">
        <f t="shared" si="140"/>
        <v>0</v>
      </c>
      <c r="I303" s="150">
        <f t="shared" si="140"/>
        <v>1793.9</v>
      </c>
      <c r="J303" s="150">
        <f t="shared" si="140"/>
        <v>0</v>
      </c>
      <c r="K303" s="150">
        <f t="shared" si="140"/>
        <v>1793.9</v>
      </c>
      <c r="L303" s="150">
        <f t="shared" si="140"/>
        <v>1677.8</v>
      </c>
      <c r="M303" s="150">
        <f t="shared" si="140"/>
        <v>1516</v>
      </c>
    </row>
    <row r="304" spans="1:13" ht="219.75" customHeight="1" outlineLevel="3">
      <c r="A304" s="154" t="s">
        <v>792</v>
      </c>
      <c r="B304" s="152" t="s">
        <v>791</v>
      </c>
      <c r="C304" s="152" t="s">
        <v>665</v>
      </c>
      <c r="D304" s="152" t="s">
        <v>504</v>
      </c>
      <c r="E304" s="152" t="s">
        <v>270</v>
      </c>
      <c r="F304" s="153">
        <f>SUM(F305:F307)</f>
        <v>1602.5</v>
      </c>
      <c r="G304" s="153">
        <f aca="true" t="shared" si="141" ref="G304:M304">SUM(G305:G307)</f>
        <v>1793.9</v>
      </c>
      <c r="H304" s="153">
        <f t="shared" si="141"/>
        <v>0</v>
      </c>
      <c r="I304" s="153">
        <f t="shared" si="141"/>
        <v>1793.9</v>
      </c>
      <c r="J304" s="153">
        <f t="shared" si="141"/>
        <v>0</v>
      </c>
      <c r="K304" s="153">
        <f t="shared" si="141"/>
        <v>1793.9</v>
      </c>
      <c r="L304" s="153">
        <f t="shared" si="141"/>
        <v>1677.8</v>
      </c>
      <c r="M304" s="153">
        <f t="shared" si="141"/>
        <v>1516</v>
      </c>
    </row>
    <row r="305" spans="1:13" ht="95.25" customHeight="1" outlineLevel="4">
      <c r="A305" s="154" t="s">
        <v>631</v>
      </c>
      <c r="B305" s="152" t="s">
        <v>791</v>
      </c>
      <c r="C305" s="152" t="s">
        <v>665</v>
      </c>
      <c r="D305" s="152" t="s">
        <v>504</v>
      </c>
      <c r="E305" s="152" t="s">
        <v>276</v>
      </c>
      <c r="F305" s="153">
        <v>1516</v>
      </c>
      <c r="G305" s="153">
        <v>1643</v>
      </c>
      <c r="H305" s="153">
        <v>0</v>
      </c>
      <c r="I305" s="153">
        <v>1643</v>
      </c>
      <c r="J305" s="153">
        <v>0</v>
      </c>
      <c r="K305" s="153">
        <v>1643</v>
      </c>
      <c r="L305" s="153">
        <v>1516</v>
      </c>
      <c r="M305" s="153">
        <v>1516</v>
      </c>
    </row>
    <row r="306" spans="1:13" ht="33" customHeight="1" outlineLevel="4">
      <c r="A306" s="154" t="s">
        <v>632</v>
      </c>
      <c r="B306" s="152" t="s">
        <v>791</v>
      </c>
      <c r="C306" s="152" t="s">
        <v>665</v>
      </c>
      <c r="D306" s="152" t="s">
        <v>504</v>
      </c>
      <c r="E306" s="152" t="s">
        <v>278</v>
      </c>
      <c r="F306" s="153">
        <v>84.5</v>
      </c>
      <c r="G306" s="153">
        <v>148.9</v>
      </c>
      <c r="H306" s="153">
        <v>0</v>
      </c>
      <c r="I306" s="153">
        <v>148.9</v>
      </c>
      <c r="J306" s="153">
        <v>0</v>
      </c>
      <c r="K306" s="153">
        <v>148.9</v>
      </c>
      <c r="L306" s="153">
        <v>159.8</v>
      </c>
      <c r="M306" s="153"/>
    </row>
    <row r="307" spans="1:13" ht="20.25" customHeight="1" outlineLevel="4">
      <c r="A307" s="154" t="s">
        <v>635</v>
      </c>
      <c r="B307" s="152" t="s">
        <v>791</v>
      </c>
      <c r="C307" s="152" t="s">
        <v>665</v>
      </c>
      <c r="D307" s="152" t="s">
        <v>504</v>
      </c>
      <c r="E307" s="152" t="s">
        <v>280</v>
      </c>
      <c r="F307" s="153">
        <v>2</v>
      </c>
      <c r="G307" s="153">
        <v>2</v>
      </c>
      <c r="H307" s="153">
        <v>0</v>
      </c>
      <c r="I307" s="153">
        <v>2</v>
      </c>
      <c r="J307" s="153">
        <v>0</v>
      </c>
      <c r="K307" s="153">
        <v>2</v>
      </c>
      <c r="L307" s="153">
        <v>2</v>
      </c>
      <c r="M307" s="153"/>
    </row>
    <row r="308" spans="1:13" ht="15.75">
      <c r="A308" s="203" t="s">
        <v>616</v>
      </c>
      <c r="B308" s="203"/>
      <c r="C308" s="203"/>
      <c r="D308" s="203"/>
      <c r="E308" s="203"/>
      <c r="F308" s="173">
        <f aca="true" t="shared" si="142" ref="F308:M308">SUM(F15,F163,F183,F301)</f>
        <v>160574.4562</v>
      </c>
      <c r="G308" s="174">
        <f t="shared" si="142"/>
        <v>139185.7</v>
      </c>
      <c r="H308" s="174">
        <f t="shared" si="142"/>
        <v>0</v>
      </c>
      <c r="I308" s="174">
        <f t="shared" si="142"/>
        <v>139185.7</v>
      </c>
      <c r="J308" s="174">
        <f t="shared" si="142"/>
        <v>0</v>
      </c>
      <c r="K308" s="174">
        <f t="shared" si="142"/>
        <v>139185.7</v>
      </c>
      <c r="L308" s="174">
        <f t="shared" si="142"/>
        <v>165593.885</v>
      </c>
      <c r="M308" s="174">
        <f t="shared" si="142"/>
        <v>131546.588</v>
      </c>
    </row>
    <row r="309" spans="1:13" ht="15">
      <c r="A309" s="165"/>
      <c r="B309" s="165"/>
      <c r="C309" s="165"/>
      <c r="D309" s="165"/>
      <c r="E309" s="165"/>
      <c r="F309" s="165"/>
      <c r="G309" s="165"/>
      <c r="H309" s="165"/>
      <c r="I309" s="165"/>
      <c r="J309" s="165"/>
      <c r="K309" s="165"/>
      <c r="L309" s="165"/>
      <c r="M309" s="165"/>
    </row>
  </sheetData>
  <sheetProtection/>
  <mergeCells count="8">
    <mergeCell ref="A308:E308"/>
    <mergeCell ref="A10:M10"/>
    <mergeCell ref="A12:A13"/>
    <mergeCell ref="B12:B13"/>
    <mergeCell ref="C12:C13"/>
    <mergeCell ref="D12:D13"/>
    <mergeCell ref="E12:E13"/>
    <mergeCell ref="F12:M12"/>
  </mergeCells>
  <printOptions/>
  <pageMargins left="0.7874015748031497" right="0" top="0.3937007874015748" bottom="0.3937007874015748" header="0" footer="0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Роман</cp:lastModifiedBy>
  <cp:lastPrinted>2015-04-23T07:34:00Z</cp:lastPrinted>
  <dcterms:created xsi:type="dcterms:W3CDTF">2012-11-10T11:59:30Z</dcterms:created>
  <dcterms:modified xsi:type="dcterms:W3CDTF">2015-04-24T08:52:53Z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