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1'!$36:$38</definedName>
    <definedName name="_xlnm.Print_Titles" localSheetId="1">'Приложение 2'!$36:$38</definedName>
  </definedNames>
  <calcPr fullCalcOnLoad="1"/>
</workbook>
</file>

<file path=xl/sharedStrings.xml><?xml version="1.0" encoding="utf-8"?>
<sst xmlns="http://schemas.openxmlformats.org/spreadsheetml/2006/main" count="2714" uniqueCount="583">
  <si>
    <t>000</t>
  </si>
  <si>
    <t>0100000</t>
  </si>
  <si>
    <t>0110000</t>
  </si>
  <si>
    <t>0110002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</si>
  <si>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</si>
  <si>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</si>
  <si>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Закупка товаров, работ и услуг для государственных (муниципальных) нужд</t>
  </si>
  <si>
    <t>200</t>
  </si>
  <si>
    <t xml:space="preserve">              Иные бюджетные ассигнования</t>
  </si>
  <si>
    <t>800</t>
  </si>
  <si>
    <t xml:space="preserve">      Расходы за счет межбюджетных трансфертов</t>
  </si>
  <si>
    <t>0118000</t>
  </si>
  <si>
    <t>0118010</t>
  </si>
  <si>
    <t>0118011</t>
  </si>
  <si>
    <t xml:space="preserve">              Социальное обеспечение и иные выплаты населению</t>
  </si>
  <si>
    <t>300</t>
  </si>
  <si>
    <t>0118017</t>
  </si>
  <si>
    <t>0120000</t>
  </si>
  <si>
    <t>0120003</t>
  </si>
  <si>
    <t xml:space="preserve">              Предоставление субсидий бюджетным, автономным учреждениям и иным некоммерческим  
организациям</t>
  </si>
  <si>
    <t>600</t>
  </si>
  <si>
    <t>0128000</t>
  </si>
  <si>
    <t>0128015</t>
  </si>
  <si>
    <t>0130000</t>
  </si>
  <si>
    <t>0130004</t>
  </si>
  <si>
    <t>0130005</t>
  </si>
  <si>
    <t>0130006</t>
  </si>
  <si>
    <t>0140000</t>
  </si>
  <si>
    <t>0142002</t>
  </si>
  <si>
    <t>0142003</t>
  </si>
  <si>
    <t>0142004</t>
  </si>
  <si>
    <t>0148000</t>
  </si>
  <si>
    <t>0148020</t>
  </si>
  <si>
    <t>0160000</t>
  </si>
  <si>
    <t>0162005</t>
  </si>
  <si>
    <t>0162007</t>
  </si>
  <si>
    <t>0180000</t>
  </si>
  <si>
    <t>0182010</t>
  </si>
  <si>
    <t>0182011</t>
  </si>
  <si>
    <t>0187001</t>
  </si>
  <si>
    <t>0189001</t>
  </si>
  <si>
    <t>0190000</t>
  </si>
  <si>
    <t>0190008</t>
  </si>
  <si>
    <t>0190009</t>
  </si>
  <si>
    <t>01Б0000</t>
  </si>
  <si>
    <t>01Б2012</t>
  </si>
  <si>
    <t>01Б2013</t>
  </si>
  <si>
    <t>01Б2014</t>
  </si>
  <si>
    <t>01Г0000</t>
  </si>
  <si>
    <t>01Г2016</t>
  </si>
  <si>
    <t>01Г2017</t>
  </si>
  <si>
    <t>0200000</t>
  </si>
  <si>
    <t>0210000</t>
  </si>
  <si>
    <t>0217002</t>
  </si>
  <si>
    <t>0220000</t>
  </si>
  <si>
    <t>0227003</t>
  </si>
  <si>
    <t>0300000</t>
  </si>
  <si>
    <t>0310000</t>
  </si>
  <si>
    <t>0319005</t>
  </si>
  <si>
    <t>0500000</t>
  </si>
  <si>
    <t>0510000</t>
  </si>
  <si>
    <t>0510010</t>
  </si>
  <si>
    <t>0512008</t>
  </si>
  <si>
    <t>0512022</t>
  </si>
  <si>
    <t>0600000</t>
  </si>
  <si>
    <t>0610000</t>
  </si>
  <si>
    <t>0612005</t>
  </si>
  <si>
    <t>0612006</t>
  </si>
  <si>
    <t>0612023</t>
  </si>
  <si>
    <t>0612025</t>
  </si>
  <si>
    <t>0612026</t>
  </si>
  <si>
    <t>0618000</t>
  </si>
  <si>
    <t>0618036</t>
  </si>
  <si>
    <t>0620000</t>
  </si>
  <si>
    <t>0622031</t>
  </si>
  <si>
    <t>0630000</t>
  </si>
  <si>
    <t>0637004</t>
  </si>
  <si>
    <t>0637005</t>
  </si>
  <si>
    <t>0700000</t>
  </si>
  <si>
    <t>0710000</t>
  </si>
  <si>
    <t>0800000</t>
  </si>
  <si>
    <t>0810000</t>
  </si>
  <si>
    <t>0812035</t>
  </si>
  <si>
    <t>0812036</t>
  </si>
  <si>
    <t>0820000</t>
  </si>
  <si>
    <t>0826003</t>
  </si>
  <si>
    <t>0900000</t>
  </si>
  <si>
    <t>0910000</t>
  </si>
  <si>
    <t>0910011</t>
  </si>
  <si>
    <t>1000000</t>
  </si>
  <si>
    <t>1020000</t>
  </si>
  <si>
    <t>1022038</t>
  </si>
  <si>
    <t>1030000</t>
  </si>
  <si>
    <t>1030012</t>
  </si>
  <si>
    <t>1100000</t>
  </si>
  <si>
    <t>1110000</t>
  </si>
  <si>
    <t>1112039</t>
  </si>
  <si>
    <t>1119006</t>
  </si>
  <si>
    <t>1120000</t>
  </si>
  <si>
    <t>1127006</t>
  </si>
  <si>
    <t>1130000</t>
  </si>
  <si>
    <t>1132040</t>
  </si>
  <si>
    <t>1132041</t>
  </si>
  <si>
    <t>1132042</t>
  </si>
  <si>
    <t>1140000</t>
  </si>
  <si>
    <t>1142046</t>
  </si>
  <si>
    <t>1150000</t>
  </si>
  <si>
    <t>1152047</t>
  </si>
  <si>
    <t>1157007</t>
  </si>
  <si>
    <t>1160000</t>
  </si>
  <si>
    <t>1160013</t>
  </si>
  <si>
    <t>1160014</t>
  </si>
  <si>
    <t>1162048</t>
  </si>
  <si>
    <t>4100000</t>
  </si>
  <si>
    <t>4190000</t>
  </si>
  <si>
    <t>4196004</t>
  </si>
  <si>
    <t>4198035</t>
  </si>
  <si>
    <t>4200000</t>
  </si>
  <si>
    <t>4290000</t>
  </si>
  <si>
    <t>4295120</t>
  </si>
  <si>
    <t xml:space="preserve">              Межбюджетные трансферты</t>
  </si>
  <si>
    <t>500</t>
  </si>
  <si>
    <t>Всего расходов:</t>
  </si>
  <si>
    <t>к решению Совета Савинского муниципального района</t>
  </si>
  <si>
    <t>Наименование</t>
  </si>
  <si>
    <t>Целевая статья</t>
  </si>
  <si>
    <t>Вид расходов</t>
  </si>
  <si>
    <t>Сумма (тыс.руб.)</t>
  </si>
  <si>
    <t>2015 год</t>
  </si>
  <si>
    <t>2016 год</t>
  </si>
  <si>
    <t>Муниципальная программа Савинского муниципального района "Развитие системы образования Савинского муниципального района"</t>
  </si>
  <si>
    <t>Подпрограмма "Дошкольник" муниципальной программы Савинского муниципального района "Развитие системы образования Савинского муниципального района"</t>
  </si>
  <si>
    <t>Подпрограмма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</si>
  <si>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Предоставление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</si>
  <si>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Подпрограмма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</si>
  <si>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Подпрограмма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</si>
  <si>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Подпрограмма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</si>
  <si>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>Подпрограмма "Талант" муниципальной программы Савинского муниципального района "Развитие системы образования Савинского муниципального района"</t>
  </si>
  <si>
    <t>Подпрограмма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</si>
  <si>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Подпрограмма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</si>
  <si>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Подпрограмма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</si>
  <si>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</si>
  <si>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Подпрограмма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</si>
  <si>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Подпрограмма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</si>
  <si>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</si>
  <si>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Подпрограмма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</si>
  <si>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>Муниципальная программа Савинского муниципального района "Развитие физической культуры, спорта Савинского муниципального района"</t>
  </si>
  <si>
    <t>Подпрограмма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</si>
  <si>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Муниципальная программа Савинского муниципального района "Молодежь Савинского муниципального района"</t>
  </si>
  <si>
    <t>Подпрограмма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</si>
  <si>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</si>
  <si>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r>
      <t>Подпрограмма "Поддержка молодых специалистов муниципальных учреждений образования Савинского муниципального района и ОБУЗ «Савинская ЦРБ"" муниципальной программы Савинского муниципа</t>
    </r>
    <r>
      <rPr>
        <b/>
        <sz val="14"/>
        <color indexed="8"/>
        <rFont val="Times New Roman"/>
        <family val="1"/>
      </rPr>
      <t>л</t>
    </r>
    <r>
      <rPr>
        <b/>
        <sz val="12"/>
        <color indexed="8"/>
        <rFont val="Times New Roman"/>
        <family val="1"/>
      </rPr>
      <t>ьного района "Молодежь Савинского муниципального района"</t>
    </r>
  </si>
  <si>
    <t>Муниципальная программа Савинского муниципального района "Развитие экономического потенциала Савинского муниципального района"</t>
  </si>
  <si>
    <t>Подпрограмма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</si>
  <si>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Муниципальная программа Савинского муниципального района "Развитие транспортной системы Савинского муниципального района"</t>
  </si>
  <si>
    <t>Подпрограмма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</si>
  <si>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>Подпрограмма "Субсидирование транспортного обслуживания населения Савинского муниципального района" муниципальной программы Савинского муниципального района "Развитие транспортной системы Савинского муниципального района"</t>
  </si>
  <si>
    <t>Муниципальная программа Савинского муниципального района "Развитие местного самоуправления в Савинском муниципальном районе"</t>
  </si>
  <si>
    <t>Подпрограмма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</si>
  <si>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Подпрограмма "Пенсионное обеспечение муниципальных служащих" муниципальной программы Савинского муниципального района "Развитие местного самоуправления в Савинском муниципальном районе"</t>
  </si>
  <si>
    <t>Подпрограмма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</si>
  <si>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Подпрограмма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</si>
  <si>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Подпрограмма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</si>
  <si>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>Подпрограмма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</si>
  <si>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Иные непрограммные мероприятия</t>
  </si>
  <si>
    <t>Непрограммные направления деятельности исполнительных органов местного самоуправления Савинского муниципального района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</si>
  <si>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</si>
  <si>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Савинского муниципального района "Развитие сельского хозяйства в Савинском муниципальном районе на 2014-2020 годы"</t>
  </si>
  <si>
    <t>Подпрограмма "Обеспечение деятельности отдела сельского хозяйства и развития сельских территорий администрации Савинского муниципального района" муниципальной программы Савинского муниципального района "Развитие сельского хозяйства в Савинском муниципальном районе на 2014-2020 годы"</t>
  </si>
  <si>
    <t>4300000</t>
  </si>
  <si>
    <t>4390000</t>
  </si>
  <si>
    <t>4398065</t>
  </si>
  <si>
    <t>Наказы избирателей депутатам Ивановской областной Думы</t>
  </si>
  <si>
    <t xml:space="preserve">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</si>
  <si>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</si>
  <si>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Расходы за счет междбюджетных трансфертов</t>
  </si>
  <si>
    <t>0138000</t>
  </si>
  <si>
    <t xml:space="preserve">     Питание детей из многодетных семей в дошкольных образовательных учреждениях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</si>
  <si>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Организация отдыха детей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</si>
  <si>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Обеспечение санитарного состояния помещений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</si>
  <si>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    Организация отдыха детей в каникулярное время в части организации двухразового питания в лагерях дневного пребывания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</si>
  <si>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0148019</t>
  </si>
  <si>
    <t xml:space="preserve">          Осуществление   переданных    государственных полномочий по организации двухразового питания детей-сирот и детей, находящихся в трудной жизненной ситуации, в лагерях дневного пребывания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</si>
  <si>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Установка систем видеонаблюдения в местах массового скопления людей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</si>
  <si>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 xml:space="preserve">     Реализация комплекса энергосберегающих мероприятий для снижения расходов топливно-энергетических ресурсов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</si>
  <si>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   Физкультурно-спортивная работа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</si>
  <si>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   Организация участия во всероссийских и региональных конкурсах, форумах, фестивалях, выставках, акциях и других мероприятиях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</si>
  <si>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Организация и проведение бесед, лекций, семинаров и выездных экскурсий, направленных на воспитание гражданственности, правовой грамотности и профилактику правонарушений,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</si>
  <si>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Развитие и поддержка добровольческой деятельности, волонтерского движения. Поддержка талантливой молодежи, детских и молодежных общественных объединений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</si>
  <si>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Организация информационного обеспечения проводимой работы в средствах массовой информации. Разработка, издание и распространение информационных буклетов и листовок по вопросам молодежной политики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</si>
  <si>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Организация деятельности клубов молодой семьи, проведение встреч, семинаров работающей молодежи со специалистами социальной сферы в поселениях района,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</si>
  <si>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</si>
  <si>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 xml:space="preserve">     Обеспечение деятельности отдела сельского хозяйства и развития сельских территорий администрации Савинского муниципального района в рамках подпрограммы "Обеспечение деятельности отдела сельского хозяйства и развития сельских территорий администрации Савинского муниципального района" муниципальной программы Савинского муниципального района "Развитие сельского хозяйства в Савинском муниципальном районе на 2014-2020 годы"</t>
  </si>
  <si>
    <t xml:space="preserve">     Подготовка, переподготовка, обучение и повышение квалификации муниципальных служащих и лиц, находящихся в резерве управленческих кадров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</si>
  <si>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Уплата членских взносов в Совет муниципальных образований Ивановской области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</si>
  <si>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Выплата пенсий за выслугу лет лицам, замещавшим выборные должности муниципальной службы Савинского муниципального района в рамках подпрограммы "Пенсионное обеспечение муниципальных служащих"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</si>
  <si>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</si>
  <si>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Обслуживание сайта Савинского муниципального района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</si>
  <si>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Организация приема делегаций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</si>
  <si>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Организация и проведение культурно-массовых мероприятий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</si>
  <si>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Приобретение ценных подарков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</si>
  <si>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Выплата вознаграждений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</si>
  <si>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Обеспечение деятельности главы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</si>
  <si>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Обеспечение деятельности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</si>
  <si>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Реализация комплекса энергосберегающих мероприятий для снижения расходов топливно-энергетических ресурсов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</si>
  <si>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Субсидии отдельным общественным организациям и иным некоммерческим объединениям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</si>
  <si>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    Осуществление    отдельных    государственных полномочий в сфере административных правонарушений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</si>
  <si>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0400000</t>
  </si>
  <si>
    <t>0410000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</si>
  <si>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в рамках подпрограммы "Организация проведения мероприятий по отлову и содержанию безнадзорных животных"  муниципальной программы Савинского муниципального района "Охрана окружающей среды Савинского муниципального района"</t>
  </si>
  <si>
    <t>0418037</t>
  </si>
  <si>
    <t>0420000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</si>
  <si>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в рамках подпрограммы "Организация проведения мероприятий по содержанию сибиреязвенных скотомогильников" муниципальной программы Савинского муниципального района "Охрана окружающей среды Савинского муниципального района"</t>
  </si>
  <si>
    <t>0428038</t>
  </si>
  <si>
    <t>Муниципальная программа Савинского муниципального района "Охрана окружающей среды Савинского муниципального района"</t>
  </si>
  <si>
    <t>0418000</t>
  </si>
  <si>
    <t>Подпрограмма "Организация проведения мероприятий по содержанию сибиреязвенных скотомогильников" муниципальной программы Савинского муниципального района "Охрана окружающей среды Савинского муниципального района"</t>
  </si>
  <si>
    <t>Подпрограмма "Организация проведения мероприятий по отлову и содержанию безнадзорных животных" муниципальной программы Савинского муниципального района "Охрана окружающей среды Савинского муниципального района"</t>
  </si>
  <si>
    <t xml:space="preserve">           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</si>
  <si>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 xml:space="preserve">      Предоставление муниципальной услуги "Предоставление дополнительного образования детям" в рамках подпрограммы "Модернизация дополнительного образования" муниципальной программы Савинского муниципалього района "Развитие системы образования Савинского муниципального района"</t>
  </si>
  <si>
    <t xml:space="preserve">     Организация участия во всероссийских и региональных конкурсах, форумах, фестивалях, выставках, акциях и других мероприятиях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</si>
  <si>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Трудоустройство и занятость несовершеннолетних граждан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</si>
  <si>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Приобретение грамот и сертификатов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</si>
  <si>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Проведение муниципальных предметных олимпиад школьников, конкурсов, слетов, смотров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</si>
  <si>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Материальная поддержка одаренных детей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</si>
  <si>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Присуждение премии "Золотой фонд земли Савинской"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</si>
  <si>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Обеспечение деятельности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</si>
  <si>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Обеспечение деятельности структурных подразделений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</si>
  <si>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Курсовая подготовка, семинары, конференции, консультации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</si>
  <si>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Проведение районных конкурсов профессионального мастерства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</si>
  <si>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Поощрение работников к Дню учителя и дошкольного работника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</si>
  <si>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Информирование учащихся о безопасности дорожного движения в образовательных организациях района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</si>
  <si>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Обеспечение перевозок школьников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</si>
  <si>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Предоставление социальных выплат молодым семьям на приобретение (строительство) жилого помещения в рамках подпрограммы "Обеспечение жильем молодых семей" муниципальной программы Савинского муниципальнго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</si>
  <si>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дога и уплату процентов по ипотечному жилищному кредиту (в том числе рефинансированному) в рамках подпрограммы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</si>
  <si>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Предоставление муниципальной услуги "Организация проведения спортивно-массовых мероприятий"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</si>
  <si>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   Информирование субъектов малого и среднего предпринимательства о возможности получения муниципальной и государственной поддержки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</si>
  <si>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Организация и проведение мероприятий в рамках празднования Дня российского предпринимательства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</si>
  <si>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Субсидирование части затрат субъектов малого и среднего предпринимательства, связанных с уплатой процентов по кредитам, полученным в кредитных организациях,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</si>
  <si>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Субсидирование части затрат субъектов малого предпринимательства по приобретению оборудования для организации работы субъектов малого и среднего предпринимательства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</si>
  <si>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Ремонт, капитальный ремонт дорог общего пользования местного значения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</si>
  <si>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  Содержание дорог общего пользования местного значения вне границ населенных пунктов в границах муниципального района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</si>
  <si>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 в рамках подпрограммы "Субсидирование транспортного обслуживания населения Савинского муниципального района"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</si>
  <si>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 Составление (изменение) списков кандидатов в присяжные заседатели федеральных судов общей юрисдикции в Российской Федерации в рамках иных непрограммных мероприятий по реализации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</si>
  <si>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Предоставление муниципальной услуги "Предоставление общедоступного бесплатного дошкольного образования в дошкольных образовательных учреждениях по основным общеобразовательным программам дошкольного образования и содержание ребенка в дошкольном учреждении"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</si>
  <si>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</si>
  <si>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</si>
  <si>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</si>
  <si>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4398000</t>
  </si>
  <si>
    <t>4198000</t>
  </si>
  <si>
    <t>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 муниципальной программы Савинского муниципального района "Развитие экономического потенциала Савинского муниципального района"</t>
  </si>
  <si>
    <t>0720000</t>
  </si>
  <si>
    <t>0722032</t>
  </si>
  <si>
    <t>0722033</t>
  </si>
  <si>
    <t>0726001</t>
  </si>
  <si>
    <t>0726002</t>
  </si>
  <si>
    <t>Распределение бюджетных ассигнований по целевым статьям (муниципальным программам Савинского муниципального района и не включенным в муниципальные программы Савинского муниципального района направлениям деятельности органов местного самоуправления Савинского муниципального района), группам видов расходов классификации расходов бюджета Савинского муниципального района на 2015 год и плановый период 2016 и 2017 годов</t>
  </si>
  <si>
    <t>2017 год</t>
  </si>
  <si>
    <t xml:space="preserve">     Повышение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в соответствии с указами Президента Российской Федерации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</si>
  <si>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Повышение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соответствии с указами Президента Российской Федерации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</si>
  <si>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</si>
  <si>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0138142</t>
  </si>
  <si>
    <t xml:space="preserve">  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</si>
  <si>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0138143</t>
  </si>
  <si>
    <t xml:space="preserve">     Организация и проведение районных конкурсов, форумов, слетов, фестивалей, выставок, акций, месячников и других мероприятий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</si>
  <si>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Организация групповой и индивидуальной работы с подростками "группы риска" по профилактике правонарушений, а так же организация их занятости, отдыха и досуга,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</si>
  <si>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0612061</t>
  </si>
  <si>
    <t xml:space="preserve">    Организация участия молодых семей и работающей молодежи в региональных конкурсах, фестивалях, клубах и других мероприятиях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</si>
  <si>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0622062</t>
  </si>
  <si>
    <t>1142068</t>
  </si>
  <si>
    <t xml:space="preserve">  Иные межбюджетные трансферты на осуществление части полномочий по организации и осуществлению муниципального внешнего финансового контроля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</si>
  <si>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Мероприятия посвященные государственным и профессиональным праздникам, знаменательным датам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</si>
  <si>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1168801</t>
  </si>
  <si>
    <t xml:space="preserve">    Иные межбюджетные трансферты на осуществление части полномочий по организации и осуществлению муниципального внутреннего финансового контроля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</si>
  <si>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1168802</t>
  </si>
  <si>
    <t xml:space="preserve">    Иные межбюджетные трансферты на осуществление части полномочий в области градостроительной деятельности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</si>
  <si>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1168803</t>
  </si>
  <si>
    <t>1168804</t>
  </si>
  <si>
    <t>1168000</t>
  </si>
  <si>
    <t xml:space="preserve">     Оценка рыночной стоимости земельных участков, размера платы за право заключения договоров аренды в рамках подпрограммы "Управление и распоряжение земельными ресурсами Савинского муниципального района" муниципальной программы  Савинского муниципального района "Управление муниципальным имуществом Савинского муниципального района"</t>
  </si>
  <si>
    <t>Муниципальная программа Савинского муниципального района "Управление муниципальным имуществом Савинского муниципального района"</t>
  </si>
  <si>
    <t>Подпрограмма "Управление и распоряжение муниципальным имуществом Савинского муниципального района" муниципальной программы Савинского муниципального района "Управление муниципальным имуществом Савинского муниципального района"</t>
  </si>
  <si>
    <t xml:space="preserve">   Изготовление технической документации на недвижимое имущество Савинского муниципального района в рамках подпрограммы "Управление и распоряжение муниципальным имуществом Савинского муниципального района" муниципальной программы  Савинского муниципального района "Управление муниципальным имуществом Савинского муниципального района"</t>
  </si>
  <si>
    <t>1200000</t>
  </si>
  <si>
    <t>1210000</t>
  </si>
  <si>
    <t>1212064</t>
  </si>
  <si>
    <t>1212065</t>
  </si>
  <si>
    <t>Подпрограмма "Управление и распоряжение земельными ресурсами Савинского муниципального района" муниципальной программы Савинского муниципального района "Управление муниципальным имуществом Савинского муниципального района"</t>
  </si>
  <si>
    <t xml:space="preserve">     Формирование земельных участков для исполнения полномочий Савинского муниципального района в рамках подпрограммы "Управление и распоряжение земельными ресурсами Савинского муниципального района" муниципальной программы  Савинского муниципального района "Управление муниципальным имуществом Савинского муниципального района"</t>
  </si>
  <si>
    <t xml:space="preserve">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 в рамках подпрограммы "Управление и распоряжение муниципальным имуществом Савинского муниципального района" муниципальной программы  Савинского муниципального района "Управление муниципальным имуществом Савинского муниципального района"</t>
  </si>
  <si>
    <t>1220000</t>
  </si>
  <si>
    <t>1222066</t>
  </si>
  <si>
    <t>1222067</t>
  </si>
  <si>
    <t>Подпрограмма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</si>
  <si>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0230000</t>
  </si>
  <si>
    <t xml:space="preserve"> Разработка проектной документации для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 Ивановской области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</si>
  <si>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0232051</t>
  </si>
  <si>
    <t>400</t>
  </si>
  <si>
    <t>от 18.12.2014 № 44-р</t>
  </si>
  <si>
    <t xml:space="preserve">     Организация питания обучающихся 1-4 классов муниципальных общеобразовательных организаций за счет местного бюджета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</si>
  <si>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012055</t>
  </si>
  <si>
    <t>0122055</t>
  </si>
  <si>
    <t xml:space="preserve">     Создание в общеобразовательных организациях Савинского муниципального района условий для занятий физической культурой и спортом за счет средств местного бюджета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</si>
  <si>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>0122059</t>
  </si>
  <si>
    <t xml:space="preserve">   Организация питания обучающихся 1-4 классов муниципальных общеобразовательных организаций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</si>
  <si>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0128008</t>
  </si>
  <si>
    <t xml:space="preserve">    Предоставление  социальных выплат молодым семьям на приобретение (строительство) жилого помещения  в рамках подпрограммы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</si>
  <si>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0128027</t>
  </si>
  <si>
    <t xml:space="preserve">   Разработка проектной документации на строительство межпоселкового газопровода "Новинки-Вознесенье"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</si>
  <si>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0232021</t>
  </si>
  <si>
    <t xml:space="preserve">  Расходы на межевание земельного участка для предоставление его на период строительства межпоселкового газопровода "Новинки -Вознесенье"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</si>
  <si>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Расходы на межевание земельного участка для предоставление его на период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</si>
  <si>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0232057</t>
  </si>
  <si>
    <t>0232058</t>
  </si>
  <si>
    <t xml:space="preserve">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</si>
  <si>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 xml:space="preserve">   Обеспечение деятельности муниципального учреждения Савинского муниципального района "Многофункциональный центр предоставления государственных и муниципальных услуг" в рамках подпрограммы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 муниципальной программы Савинского муниципального района "Развитие экономического потенциала Савинского муниципального района"</t>
  </si>
  <si>
    <t>0710015</t>
  </si>
  <si>
    <t>Муниципальная программа Савинского муниципального района "Социальная поддержка пожилых граждан в Савинском муниципальном районе"</t>
  </si>
  <si>
    <t>Подпрограмма "Повышение качества жизни граждан пожилого возраста" муниципальной программы  Савинского муниципального района "Социальная поддержка пожилых граждан в Савинском муниципальном районе"</t>
  </si>
  <si>
    <t xml:space="preserve">   Проведение ремонта жилых помещений и замена бытового и сантехнического оборудования в жилых помещениях, занимаемых инвалидами и участниками Великой Отечественной войны 1941-1945 годов, в рамках подпрограммы "Повышение качества жизни граждан пожилого возраста" муниципальной программы Савинского муниципального района "Социальная поддержка пожилых граждан в Савинском муниципальном районе"</t>
  </si>
  <si>
    <t>1300000</t>
  </si>
  <si>
    <t>1310000</t>
  </si>
  <si>
    <t>1318024</t>
  </si>
  <si>
    <t xml:space="preserve">  Выполнение научно-исследовательских работ по разработке методического инструментария для корректировки Стратегии социально-экономического развития Савинского муниципального района на период до 2020 года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</si>
  <si>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4192070</t>
  </si>
  <si>
    <t xml:space="preserve">     Разработка проектной документации и газификация населенных пунктов Ивановской области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</si>
  <si>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0238032</t>
  </si>
  <si>
    <t xml:space="preserve">    Иные межбюджетные трансферты на осуществление части полномочий по организации и осуществлению муниципального контроля за сохранностью автомобильных дорог местного значения, муниципального жилищного контроля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</si>
  <si>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Приложение 6</t>
  </si>
  <si>
    <t>Приложение 5</t>
  </si>
  <si>
    <t>от 26.02.2015 № 3-р</t>
  </si>
  <si>
    <t xml:space="preserve">     Реализация мероприятий государственной программы Российской Федерации "Доступная среда" на 2011-2015 годы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</si>
  <si>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>0125027</t>
  </si>
  <si>
    <t xml:space="preserve">   Мероприятия подпрограммы "Обеспечение жильем молодых семей" федеральной целевой программы "Жилище" на 2011 - 2015 годы в рамках подпрограммы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</si>
  <si>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0215020</t>
  </si>
  <si>
    <t>0218027</t>
  </si>
  <si>
    <t xml:space="preserve">    Предоставление субсидий гражданам на оплату первоначального взноса при получение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 в рамках подпрограммы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</si>
  <si>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0228028</t>
  </si>
  <si>
    <t xml:space="preserve">   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</si>
  <si>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1118061</t>
  </si>
  <si>
    <t xml:space="preserve">   Проведение ремонта жилых помещений и замена бытового и сантехнического оборудования в жилых помещениях, занимаемых инвалидами и участниками Великой Отечественной войны 1941-1945 годов, за счет местного бюджета, в рамках подпрограммы "Повышение качества жизни граждан пожилого возраста" муниципальной программы Савинского муниципального района "Социальная поддержка пожилых граждан в Савинском муниципальном районе"</t>
  </si>
  <si>
    <t>1312070</t>
  </si>
  <si>
    <t xml:space="preserve">   Проведение неотложных аварийно-восстановительных работ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</si>
  <si>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4192052</t>
  </si>
  <si>
    <t>0218000</t>
  </si>
  <si>
    <t>0228000</t>
  </si>
  <si>
    <t>0238000</t>
  </si>
  <si>
    <t>1118000</t>
  </si>
  <si>
    <t>1318000</t>
  </si>
  <si>
    <t>от 23.04.2015 № 4-р</t>
  </si>
  <si>
    <t>от 28.05.2015 № 12-р</t>
  </si>
  <si>
    <t>от 18.06.2015 № 15-р</t>
  </si>
  <si>
    <t xml:space="preserve">      Обеспечение деятельности территориально обособленных структурных подразделений муниципального учреждения Савинского муниципального района "Многофункциональный центр предоставления государственных и муниципальных услуг" (удаленных рабочих мест) в рамках подпрограммы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 муниципальной программы Савинского муниципального района "Развитие экономического потенциала Савинского муниципального района"</t>
  </si>
  <si>
    <t>0710016</t>
  </si>
  <si>
    <t xml:space="preserve">      Создание и развитие сети многофункциональных центров предоставления государственных и муниципальных услуг в рамках подпрограммы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 муниципальной программы Савинского муниципального района "Развитие экономического потенциала Савинского муниципального района"</t>
  </si>
  <si>
    <t>0715392</t>
  </si>
  <si>
    <t>0715393</t>
  </si>
  <si>
    <t xml:space="preserve">     Иные межбюджетные трансферты на создание и развитие сети многофункциональных центров предоставления государственных и муниципальных услуг в рамках подпрограммы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</si>
  <si>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Организация предоставления государственных и муниципальных услуг на базе территориально обособленных структурных подразделений многофункциональных центров предоставления государственных и муниципальных услуг (удаленных рабочих мест) в рамках подпрограммы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 муниципальной программы Савинского муниципального района "Развитие экономического потенциала Савинского муниципального района"</t>
  </si>
  <si>
    <t>0718140</t>
  </si>
  <si>
    <t>0718146</t>
  </si>
  <si>
    <t>07180146</t>
  </si>
  <si>
    <t xml:space="preserve">     Софинансирование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</si>
  <si>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>4392056</t>
  </si>
  <si>
    <t>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района"</t>
  </si>
  <si>
    <t>Подпрограмма "Обеспечение финансирования непредвиденных расходов бюджета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района"</t>
  </si>
  <si>
    <t xml:space="preserve">     Резервный фонд администрации Савинского муниципального района в рамках подпрограммы "Обеспечение финансирования непредвиденных расходов бюджета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района"</t>
  </si>
  <si>
    <t>Подпрограмма "Обеспечение деятельности финансового управления администрации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района"</t>
  </si>
  <si>
    <t xml:space="preserve">      Обеспечение деятельности финансового управления администрации Савинского муниципального района в рамках подпрограммы "Обеспечение деятельности финансового управления администрации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района"</t>
  </si>
  <si>
    <t>0428000</t>
  </si>
  <si>
    <t xml:space="preserve">      Расходы за счет межбюджетных трансфертов из федерального бюджет</t>
  </si>
  <si>
    <t>0715000</t>
  </si>
  <si>
    <t>0718000</t>
  </si>
  <si>
    <t>0125000</t>
  </si>
  <si>
    <t>4295000</t>
  </si>
  <si>
    <t>Приложение 4</t>
  </si>
  <si>
    <t>от 20.08.2015 № 24-р</t>
  </si>
  <si>
    <t xml:space="preserve">     Восстановление разрушенной пристройки к зданию МБОУ "Вознесенская СОШ" (из резервного фонда Правительства Ивановской области)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</si>
  <si>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>0122081</t>
  </si>
  <si>
    <t xml:space="preserve">        Строительство (реконструкция) автомобильных дорог общего пользования местного значения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</si>
  <si>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      Капитальные вложения в объекты недвижимого имущества государственной (муниципальной) собственности
</t>
  </si>
  <si>
    <t>0812071</t>
  </si>
  <si>
    <t xml:space="preserve">     Иные межбюджетные трансферты на софинансирование расходных обязательств, возникающих при выполнении полномочий органов местного самоуправления поселения по созданию условий для организации досуга и обеспечения жителей поселения услугами организаций культуры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</si>
  <si>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  Межбюджетные трансферты</t>
  </si>
  <si>
    <t xml:space="preserve">   Мероприятия по обеспечению безопасности людей на водных объектах, охране их жизни и здоровья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</si>
  <si>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4198805</t>
  </si>
  <si>
    <t>4198807</t>
  </si>
  <si>
    <t>Приложение 3</t>
  </si>
  <si>
    <t>от 08.10.2015 № 40-р</t>
  </si>
  <si>
    <t xml:space="preserve">          Предоставление субсидий бюджетным, автономным учреждениям и иным некоммерческим  
организациям</t>
  </si>
  <si>
    <t>0122072</t>
  </si>
  <si>
    <t>от 29.10.2015 № 44-р</t>
  </si>
  <si>
    <t xml:space="preserve">    Выполнение работ, связанных с восстановлением разрушенной пристройки и создание условий для обеспечения непрерывной продолжительности учебного процесса МБОУ "Вознесенская СОШ"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</si>
  <si>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>от 12.11.2015 № 51-р</t>
  </si>
  <si>
    <t xml:space="preserve">      Осуществление полномочий по созданию и организации деятельности комиссий по делам несовершеннолетних и защите их прав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</si>
  <si>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от 17.12.2015 № 69-р</t>
  </si>
  <si>
    <t xml:space="preserve">     Обеспечение сохранности и содержания имущества казны Савинского муниципального района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</si>
  <si>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4192069</t>
  </si>
  <si>
    <t>Приложение 1</t>
  </si>
  <si>
    <t>от 24.12.2015 № 75-р</t>
  </si>
  <si>
    <t xml:space="preserve">    Обеспечение деятельности главы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</si>
  <si>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1160015</t>
  </si>
  <si>
    <t>Приложение 2</t>
  </si>
  <si>
    <t>Приложение 7</t>
  </si>
  <si>
    <t>Ведомственная структура расходов бюджета Савинского муниципального района на 2015 год и плановый период 2016 и 2017 годов</t>
  </si>
  <si>
    <t xml:space="preserve">Код главного распорядителя
</t>
  </si>
  <si>
    <t>Раздел, подраздел</t>
  </si>
  <si>
    <t>Вид
расходов</t>
  </si>
  <si>
    <t xml:space="preserve">  Администрация Савинского муниципального района Ивановской области</t>
  </si>
  <si>
    <t>111</t>
  </si>
  <si>
    <t>0000</t>
  </si>
  <si>
    <t>0000000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</si>
  <si>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</si>
  <si>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</si>
  <si>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</si>
  <si>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</si>
  <si>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Обеспечение деятельности главы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</si>
  <si>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</si>
  <si>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</si>
  <si>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</si>
  <si>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Осуществление полномочий по созданию и организации деятельности комиссий по делам несовершеннолетних и защите их прав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</si>
  <si>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  Закупка товаров, работ и услуг для государственных (муниципальных) нужд</t>
  </si>
  <si>
    <t xml:space="preserve">        Обеспечение деятельности главы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</si>
  <si>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Обеспечение деятельности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</si>
  <si>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  Социальное обеспечение и иные выплаты населению</t>
  </si>
  <si>
    <t xml:space="preserve">          Иные бюджетные ассигнования</t>
  </si>
  <si>
    <t xml:space="preserve">       Иные межбюджетные трансферты на осуществление части полномочий по организации и осуществлению муниципального внешнего финансового контроля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</si>
  <si>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Иные межбюджетные трансферты на осуществление части полномочий в области градостроительной деятельности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</si>
  <si>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Иные межбюджетные трансферты на осуществление части полномочий по организации и осуществлению муниципального контроля за сохранностью автомобильных дорог местного значения, муниципального жилищного контроля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</si>
  <si>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Резервные фонды</t>
  </si>
  <si>
    <t>0111</t>
  </si>
  <si>
    <t xml:space="preserve">        Резервный фонд администрации Савинского муниципального района в рамках подпрограммы "Обеспечение финансирования непредвиденных расходов бюджета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2014-2017 годах"</t>
  </si>
  <si>
    <t xml:space="preserve">      Другие общегосударственные вопросы</t>
  </si>
  <si>
    <t>0113</t>
  </si>
  <si>
    <t xml:space="preserve">        Обеспечение деятельности муниципального учреждения Савинского муниципального района "Многофункциональный центр предоставления государственных и муниципальных услуг" в рамках подпрограммы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</si>
  <si>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Обеспечение деятельности территориально обособленных структурных подразделений муниципального учреждения Савинского муниципального района "Многофункциональный центр предоставления государственных и муниципальных услуг" (удаленных рабочих мест) в рамках подпрограммы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</si>
  <si>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Организация предоставления государственных и муниципальных услуг на базе территориально обособленных структурных подразделений многофункциональных центров предоставления государственных и муниципальных услуг (удаленных рабочих мест) в рамках подпрограммы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</si>
  <si>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  Уплата членских взносов в Совет муниципальных образований Ивановской области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</si>
  <si>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</si>
  <si>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Обслуживание сайта Савинского муниципального района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</si>
  <si>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Организация приема делегаций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</si>
  <si>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Организация и проведение культурно-массовых мероприятий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</si>
  <si>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Приобретение ценных подарков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</si>
  <si>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Выплата вознаграждений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</si>
  <si>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Реализация комплекса энергосберегающих мероприятий для снижения расходов топливно-энергетических ресурсов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</si>
  <si>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Изготовление технической документации на недвижимое имущество Савинского муниципального района в рамках подпрограммы "Управление и распоряжение муниципальным имуществом Савинского муниципального района" муниципальной программы  Савинского муниципального района "Управление муниципальным имуществом Савинского муниципального района"</t>
  </si>
  <si>
    <t xml:space="preserve"> 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 в рамках подпрограммы "Управление и распоряжение муниципальным имуществом Савинского муниципального района" муниципальной программы  Савинского муниципального района "Управление муниципальным имуществом Савинского муниципального района"</t>
  </si>
  <si>
    <t xml:space="preserve">      Выполнение научно-исследовательских работ по разработке методического инструментария для корректировки Стратегии социально-экономического развития Савинского муниципального района на период до 2020 года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</si>
  <si>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   Осуществление    отдельных    государственных полномочий в сфере административных правонарушений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</si>
  <si>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</si>
  <si>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</si>
  <si>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</si>
  <si>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</si>
  <si>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Проведение неотложных аварийно-восстановительных работ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</si>
  <si>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</si>
  <si>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</si>
  <si>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Установка систем видеонаблюдения в местах массового скопления людей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</si>
  <si>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</si>
  <si>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</si>
  <si>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</si>
  <si>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</si>
  <si>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в рамках подпрограммы "Организация проведения мероприятий по отлову и содержанию безнадзорных животных"  муниципальной программы Савинского муниципального района "Охрана окружающей среды Савинского муниципального района"</t>
  </si>
  <si>
    <t xml:space="preserve">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в рамках подпрограммы "Организация проведения мероприятий по содержанию сибиреязвенных скотомогильников" муниципальной программы Савинского муниципального района "Охрана окружающей среды Савинского муниципального района"</t>
  </si>
  <si>
    <t xml:space="preserve">      Транспорт</t>
  </si>
  <si>
    <t>0408</t>
  </si>
  <si>
    <t xml:space="preserve">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 в рамках подпрограммы "Субсидирование транспортного обслуживания населения Савинского муниципального района"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</si>
  <si>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  Дорожное хозяйство (дорожные фонды)</t>
  </si>
  <si>
    <t>0409</t>
  </si>
  <si>
    <t xml:space="preserve">        Ремонт, капитальный ремонт дорог общего пользования местного значения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</si>
  <si>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    Содержание дорог общего пользования местного значения вне границ населенных пунктов в границах муниципального района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</si>
  <si>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  Другие вопросы в области национальной экономики</t>
  </si>
  <si>
    <t>0412</t>
  </si>
  <si>
    <t xml:space="preserve">        Информирование субъектов малого и среднего предпринимательства о возможности получения муниципальной и государственной поддержки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</si>
  <si>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  Организация и проведение мероприятий в рамках празднования Дня российского предпринимательства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</si>
  <si>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  Субсидирование части затрат субъектов малого и среднего предпринимательства, связанных с уплатой процентов по кредитам, полученным в кредитных организациях,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</si>
  <si>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  Субсидирование части затрат субъектов малого предпринимательства по приобретению оборудования для организации работы субъектов малого и среднего предпринимательства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</si>
  <si>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  Формирование земельных участков для исполнения полномочий Савинского муниципального района в рамках подпрограммы "Управление и распоряжение земельными ресурсами Савинского муниципального района" муниципальной программы  Савинского муниципального района "Управление муниципальным имуществом Савинского муниципального района"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</si>
  <si>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</si>
  <si>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</si>
  <si>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</si>
  <si>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</si>
  <si>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 Разработка проектной документации на строительство межпоселкового газопровода "Новинки-Вознесенье"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</si>
  <si>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        Разработка проектной документации для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 Ивановской области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</si>
  <si>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Расходы на межевание земельного участка для предоставление его на период строительства межпоселкового газопровода "Новинки -Вознесенье"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</si>
  <si>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Расходы на межевание земельного участка для предоставление его на период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</si>
  <si>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Разработка проектной документации и газификация населенных пунктов Ивановской области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</si>
  <si>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ОБРАЗОВАНИЕ</t>
  </si>
  <si>
    <t>0700</t>
  </si>
  <si>
    <t xml:space="preserve">      Профессиональная подготовка, переподготовка и повышение квалификации</t>
  </si>
  <si>
    <t>0705</t>
  </si>
  <si>
    <t xml:space="preserve">        Подготовка, переподготовка, обучение и повышение квалификации муниципальных служащих и лиц, находящихся в резерве управленческих кадров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</si>
  <si>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Молодежная политика и оздоровление детей</t>
  </si>
  <si>
    <t>0707</t>
  </si>
  <si>
    <t xml:space="preserve">        Организация участия во всероссийских и региональных конкурсах, форумах, фестивалях, выставках, акциях и других мероприятиях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</si>
  <si>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 проведение районных конкурсов, форумов, слетов, фестивалей, выставок, акций, месячников и других мероприятий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</si>
  <si>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 проведение бесед, лекций, семинаров и выездных экскурсий, направленных на воспитание гражданственности, правовой грамотности и профилактику правонарушений,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</si>
  <si>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Развитие и поддержка добровольческой деятельности, волонтерского движения. Поддержка талантливой молодежи, детских и молодежных общественных объединений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</si>
  <si>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информационного обеспечения проводимой работы в средствах массовой информации. Разработка, издание и распространение информационных буклетов и листовок по вопросам молодежной политики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</si>
  <si>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 Организация групповой и индивидуальной работы с подростками "группы риска" по профилактике правонарушений, а так же организация их занятости, отдыха и досуга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</si>
  <si>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деятельности клубов молодой семьи, проведение встреч, семинаров работающей молодежи со специалистами социальной сферы в поселениях района,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</si>
  <si>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</si>
  <si>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</si>
  <si>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</si>
  <si>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</si>
  <si>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Мероприятия подпрограммы "Обеспечение жильем молодых семей" федеральной целевой программы "Жилище" на 2011 - 2015 годы в рамках подпрограммы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</si>
  <si>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Предоставление социальных выплат молодым семьям на приобретение (строительство) жилого помещения в рамках подпрограммы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</si>
  <si>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дога и уплату процентов по ипотечному жилищному кредиту (в том числе рефинансированному) в рамках подпрограммы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</si>
  <si>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Предоставление субсидий гражданам на оплату первоначального взноса при получение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 в рамках подпрограммы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</si>
  <si>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</si>
  <si>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 xml:space="preserve">    Проведение ремонта жилых помещений и замена бытового и сантехнического оборудования в жилых помещениях, занимаемых инвалидами и участниками Великой Отечественной войны 1941-1945 годов, за счет местного бюджета, в рамках подпрограммы "Повышение качества жизни граждан пожилого возраста" муниципальной программы Савинского муниципального района "Социальная поддержка пожилых граждан в Савинском муниципальном районе"</t>
  </si>
  <si>
    <t xml:space="preserve">     Проведение ремонта жилых помещений и замена бытового и сантехнического оборудования в жилых помещениях, занимаемых инвалидами и участниками Великой Отечественной войны 1941-1945 годов, в рамках подпрограммы "Повышение качества жизни граждан пожилого возраста" муниципальной программы Савинского муниципального района "Социальная поддержка пожилых граждан в Савинском муниципальном районе"</t>
  </si>
  <si>
    <t xml:space="preserve">      Другие вопросы в области социальной политики</t>
  </si>
  <si>
    <t>1006</t>
  </si>
  <si>
    <t xml:space="preserve">        Субсидии отдельным общественным организациям и иным некоммерческим объединениям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</si>
  <si>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</si>
  <si>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</si>
  <si>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</si>
  <si>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</si>
  <si>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Предоставление муниципальной услуги "Организация проведения спортивно-массовых мероприятий"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</si>
  <si>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      Реализация комплекса энергосберегающих мероприятий для снижения расходов топливно-энергетических ресурсов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</si>
  <si>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      Физкультурно-спортивная работа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</si>
  <si>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Финансовое управление администрации Савинского муниципального района Ивановской области</t>
  </si>
  <si>
    <t>112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</si>
  <si>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</si>
  <si>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</si>
  <si>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Обеспечение деятельности финансового управления администрации Савинского муниципального района в рамках подпрограммы "Обеспечение деятельности финансового управления администрации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</si>
  <si>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 xml:space="preserve">        Иные межбюджетные трансферты на осуществление части полномочий по организации и осуществлению муниципального внутреннего финансового контроля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</si>
  <si>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Организация и проведение культурно-массовых мероприятий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</si>
  <si>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Составление (изменение) списков кандидатов в присяжные заседатели федеральных судов общей юрисдикции в Российской Федерации в рамках иных непрограммных мероприятий по реализации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</si>
  <si>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Пенсионное обеспечение</t>
  </si>
  <si>
    <t>1001</t>
  </si>
  <si>
    <t xml:space="preserve">        Выплата пенсий за выслугу лет лицам, замещавшим выборные должности муниципальной службы Савинского муниципального района в рамках подпрограммы "Пенсионное обеспечение муниципальных служащих"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</si>
  <si>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Отдел образования администрации Савинского муниципального района Ивановской области</t>
  </si>
  <si>
    <t>113</t>
  </si>
  <si>
    <t xml:space="preserve">      Дошкольное образование</t>
  </si>
  <si>
    <t>0701</t>
  </si>
  <si>
    <t xml:space="preserve">        Предоставление муниципальной услуги "Предоставление общедоступного бесплатного дошкольного образования в дошкольных образовательных учреждениях по основным общеобразовательным программам дошкольного образования и содержание ребенка в дошкольном учреждении"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</si>
  <si>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</si>
  <si>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</si>
  <si>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Обеспечение санитарного состояния помещений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</si>
  <si>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Курсовая подготовка, семинары, конференции, консультации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</si>
  <si>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Информирование учащихся о безопасности дорожного движения в образовательных организациях района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</si>
  <si>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Обеспечение перевозок школьников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</si>
  <si>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Общее образование</t>
  </si>
  <si>
    <t>0702</t>
  </si>
  <si>
    <t xml:space="preserve">        Предоставление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</si>
  <si>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Организация питания обучающихся 1-4 классов муниципальных общеобразовательных организаций за счет местного бюджета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</si>
  <si>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Создание в общеобразовательных организациях Савинского муниципального района условий для занятий физической культурой и спортом за счет средств местного бюджета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</si>
  <si>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 xml:space="preserve">       Выполнение работ, связанных с восстановлением разрушенной пристройки и создание условий для обеспечения непрерывной продолжительности учебного процесса МБОУ "Вознесенская СОШ"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</si>
  <si>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 xml:space="preserve">    Восстановление разрушенной пристройки к зданию МБОУ "Вознесенская СОШ" (из резервного фонда Правителства Ивановской области)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</si>
  <si>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 xml:space="preserve">   Реализация мероприятий государственной программы Российской Федерации "Доступная среда" на 2011-2015 годы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</si>
  <si>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 xml:space="preserve">        Организация питания обучающихся 1-4 классов муниципальных общеобразовательных организаций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</si>
  <si>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</si>
  <si>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Предоставление муниципальной услуги "Предоставление дополнительного образования детям" в рамках подпрограммы "Модернизация дополнительного образования" муниципальной программы Савинского муниципалього района "Развитие системы образования Савинского муниципального района"</t>
  </si>
  <si>
    <t xml:space="preserve">        Повышение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в соответствии с указами Президента Российской Федерации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</si>
  <si>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0138012</t>
  </si>
  <si>
    <t xml:space="preserve">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</si>
  <si>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Организация участия во всероссийских и региональных конкурсах, форумах, фестивалях, выставках, акциях и других мероприятиях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</si>
  <si>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Трудоустройство и занятость несовершеннолетних граждан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</si>
  <si>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Обеспечение перевозок школьников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</si>
  <si>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Софинансирование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</si>
  <si>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 xml:space="preserve">    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</si>
  <si>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 xml:space="preserve">        Питание детей из многодетных семей в дошкольных образовательных учреждениях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</si>
  <si>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Организация отдыха детей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</si>
  <si>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Организация отдыха детей в каникулярное время в части организации двухразового питания в лагерях дневного пребывания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</si>
  <si>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Осуществление   переданных    государственных полномочий по организации двухразового питания детей-сирот и детей, находящихся в трудной жизненной ситуации, в лагерях дневного пребывания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</si>
  <si>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Другие вопросы в области образования</t>
  </si>
  <si>
    <t>0709</t>
  </si>
  <si>
    <t xml:space="preserve">        Приобретение грамот и сертификатов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</si>
  <si>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Проведение муниципальных предметных олимпиад школьников, конкурсов, слетов, смотров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</si>
  <si>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Материальная поддержка одаренных детей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</si>
  <si>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Присуждение премии "Золотой фонд земли Савинской"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</si>
  <si>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Обеспечение деятельности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</si>
  <si>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Обеспечение деятельности структурных подразделений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</si>
  <si>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Проведение районных конкурсов профессионального мастерства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</si>
  <si>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Поощрение работников к Дню учителя и дошкольного работника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</si>
  <si>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</si>
  <si>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 xml:space="preserve">      Охрана семьи и детства</t>
  </si>
  <si>
    <t>1004</t>
  </si>
  <si>
    <t xml:space="preserve">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</si>
  <si>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Отдел сельского хозяйства и развития сельских территорий администрации Савинского муниципального района Ивановской области</t>
  </si>
  <si>
    <t>117</t>
  </si>
  <si>
    <t xml:space="preserve">        Обеспечение деятельности отдела сельского хозяйства и развития сельских территорий администрации Савинского муниципального района в рамках подпрограммы "Обеспечение деятельности отдела сельского хозяйства и развития сельских территорий администрации Савинского муниципального района" муниципальной программы Савинского муниципального района "Развитие сельского хозяйства в Савинском муниципальном районе на 2014-2020 годы"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</si>
</sst>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_-* #,##0.0&quot;р.&quot;_-;\-* #,##0.0&quot;р.&quot;_-;_-* &quot;-&quot;??&quot;р.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30" borderId="0">
      <alignment/>
      <protection/>
    </xf>
    <xf numFmtId="0" fontId="2" fillId="3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3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30" borderId="0">
      <alignment/>
      <protection/>
    </xf>
    <xf numFmtId="0" fontId="1" fillId="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6" fillId="30" borderId="0" xfId="0" applyFont="1" applyFill="1" applyAlignment="1">
      <alignment/>
    </xf>
    <xf numFmtId="0" fontId="1" fillId="0" borderId="0" xfId="66">
      <alignment/>
      <protection/>
    </xf>
    <xf numFmtId="0" fontId="4" fillId="0" borderId="0" xfId="59" applyFont="1" applyAlignment="1">
      <alignment horizontal="right"/>
      <protection/>
    </xf>
    <xf numFmtId="0" fontId="5" fillId="0" borderId="0" xfId="66" applyFont="1" applyAlignment="1">
      <alignment horizontal="right"/>
      <protection/>
    </xf>
    <xf numFmtId="49" fontId="47" fillId="30" borderId="10" xfId="0" applyNumberFormat="1" applyFont="1" applyFill="1" applyBorder="1" applyAlignment="1">
      <alignment horizontal="center" vertical="top" shrinkToFit="1"/>
    </xf>
    <xf numFmtId="0" fontId="48" fillId="30" borderId="10" xfId="0" applyFont="1" applyFill="1" applyBorder="1" applyAlignment="1">
      <alignment horizontal="center" vertical="center" wrapText="1"/>
    </xf>
    <xf numFmtId="0" fontId="4" fillId="0" borderId="0" xfId="60" applyFont="1" applyAlignment="1">
      <alignment horizontal="right"/>
      <protection/>
    </xf>
    <xf numFmtId="0" fontId="0" fillId="0" borderId="0" xfId="0" applyAlignment="1">
      <alignment/>
    </xf>
    <xf numFmtId="0" fontId="48" fillId="30" borderId="10" xfId="0" applyFont="1" applyFill="1" applyBorder="1" applyAlignment="1">
      <alignment horizontal="left" wrapText="1"/>
    </xf>
    <xf numFmtId="0" fontId="47" fillId="30" borderId="10" xfId="0" applyFont="1" applyFill="1" applyBorder="1" applyAlignment="1">
      <alignment horizontal="left" wrapText="1"/>
    </xf>
    <xf numFmtId="49" fontId="48" fillId="30" borderId="10" xfId="0" applyNumberFormat="1" applyFont="1" applyFill="1" applyBorder="1" applyAlignment="1">
      <alignment horizontal="center" vertical="top" shrinkToFit="1"/>
    </xf>
    <xf numFmtId="4" fontId="48" fillId="34" borderId="10" xfId="0" applyNumberFormat="1" applyFont="1" applyFill="1" applyBorder="1" applyAlignment="1">
      <alignment horizontal="right" vertical="top" shrinkToFit="1"/>
    </xf>
    <xf numFmtId="4" fontId="47" fillId="34" borderId="10" xfId="0" applyNumberFormat="1" applyFont="1" applyFill="1" applyBorder="1" applyAlignment="1">
      <alignment horizontal="right" vertical="top" shrinkToFit="1"/>
    </xf>
    <xf numFmtId="0" fontId="48" fillId="30" borderId="10" xfId="0" applyFont="1" applyFill="1" applyBorder="1" applyAlignment="1">
      <alignment vertical="top" wrapText="1"/>
    </xf>
    <xf numFmtId="0" fontId="47" fillId="30" borderId="10" xfId="0" applyFont="1" applyFill="1" applyBorder="1" applyAlignment="1">
      <alignment vertical="top" wrapText="1"/>
    </xf>
    <xf numFmtId="0" fontId="0" fillId="0" borderId="0" xfId="0" applyAlignment="1">
      <alignment/>
    </xf>
    <xf numFmtId="171" fontId="47" fillId="34" borderId="10" xfId="0" applyNumberFormat="1" applyFont="1" applyFill="1" applyBorder="1" applyAlignment="1">
      <alignment horizontal="right" vertical="top" shrinkToFi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9" fontId="47" fillId="34" borderId="10" xfId="0" applyNumberFormat="1" applyFont="1" applyFill="1" applyBorder="1" applyAlignment="1">
      <alignment horizontal="right" vertical="top" shrinkToFit="1"/>
    </xf>
    <xf numFmtId="169" fontId="48" fillId="34" borderId="10" xfId="0" applyNumberFormat="1" applyFont="1" applyFill="1" applyBorder="1" applyAlignment="1">
      <alignment horizontal="right" vertical="top" shrinkToFi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30" borderId="10" xfId="0" applyFont="1" applyFill="1" applyBorder="1" applyAlignment="1">
      <alignment horizontal="left" vertical="top" wrapText="1"/>
    </xf>
    <xf numFmtId="169" fontId="48" fillId="34" borderId="11" xfId="0" applyNumberFormat="1" applyFont="1" applyFill="1" applyBorder="1" applyAlignment="1">
      <alignment horizontal="right" vertical="center" shrinkToFit="1"/>
    </xf>
    <xf numFmtId="171" fontId="48" fillId="34" borderId="10" xfId="0" applyNumberFormat="1" applyFont="1" applyFill="1" applyBorder="1" applyAlignment="1">
      <alignment horizontal="right" vertical="top" shrinkToFit="1"/>
    </xf>
    <xf numFmtId="0" fontId="47" fillId="30" borderId="10" xfId="57" applyFont="1" applyFill="1" applyBorder="1" applyAlignment="1">
      <alignment vertical="top" wrapText="1"/>
      <protection/>
    </xf>
    <xf numFmtId="168" fontId="47" fillId="34" borderId="10" xfId="0" applyNumberFormat="1" applyFont="1" applyFill="1" applyBorder="1" applyAlignment="1">
      <alignment horizontal="right" vertical="top" shrinkToFit="1"/>
    </xf>
    <xf numFmtId="0" fontId="47" fillId="30" borderId="10" xfId="0" applyFont="1" applyFill="1" applyBorder="1" applyAlignment="1">
      <alignment horizontal="left" vertical="top" wrapText="1"/>
    </xf>
    <xf numFmtId="0" fontId="47" fillId="30" borderId="10" xfId="56" applyFont="1" applyFill="1" applyBorder="1" applyAlignment="1">
      <alignment vertical="top" wrapText="1"/>
      <protection/>
    </xf>
    <xf numFmtId="0" fontId="47" fillId="30" borderId="10" xfId="69" applyFont="1" applyFill="1" applyBorder="1" applyAlignment="1">
      <alignment vertical="top" wrapText="1"/>
      <protection/>
    </xf>
    <xf numFmtId="0" fontId="47" fillId="30" borderId="10" xfId="0" applyFont="1" applyFill="1" applyBorder="1" applyAlignment="1">
      <alignment wrapText="1"/>
    </xf>
    <xf numFmtId="171" fontId="48" fillId="34" borderId="11" xfId="0" applyNumberFormat="1" applyFont="1" applyFill="1" applyBorder="1" applyAlignment="1">
      <alignment horizontal="right" vertical="center" shrinkToFit="1"/>
    </xf>
    <xf numFmtId="0" fontId="49" fillId="0" borderId="0" xfId="0" applyFont="1" applyAlignment="1">
      <alignment horizontal="center" wrapText="1"/>
    </xf>
    <xf numFmtId="0" fontId="48" fillId="3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8" fillId="3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30" borderId="11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8" fillId="30" borderId="12" xfId="0" applyFont="1" applyFill="1" applyBorder="1" applyAlignment="1">
      <alignment horizontal="center" vertical="center" wrapText="1"/>
    </xf>
    <xf numFmtId="0" fontId="48" fillId="30" borderId="13" xfId="0" applyFont="1" applyFill="1" applyBorder="1" applyAlignment="1">
      <alignment horizontal="center" vertical="center" wrapText="1"/>
    </xf>
    <xf numFmtId="0" fontId="48" fillId="30" borderId="14" xfId="0" applyFont="1" applyFill="1" applyBorder="1" applyAlignment="1">
      <alignment horizontal="center" vertical="center" wrapText="1"/>
    </xf>
    <xf numFmtId="0" fontId="48" fillId="30" borderId="15" xfId="0" applyFont="1" applyFill="1" applyBorder="1" applyAlignment="1">
      <alignment horizontal="center" vertical="center" wrapText="1"/>
    </xf>
    <xf numFmtId="0" fontId="48" fillId="30" borderId="16" xfId="0" applyFont="1" applyFill="1" applyBorder="1" applyAlignment="1">
      <alignment horizontal="center" vertical="center" wrapText="1"/>
    </xf>
    <xf numFmtId="0" fontId="47" fillId="30" borderId="10" xfId="0" applyNumberFormat="1" applyFont="1" applyFill="1" applyBorder="1" applyAlignment="1">
      <alignment vertical="top" wrapText="1"/>
    </xf>
    <xf numFmtId="0" fontId="48" fillId="30" borderId="10" xfId="55" applyFont="1" applyFill="1" applyBorder="1" applyAlignment="1">
      <alignment vertical="top" wrapText="1"/>
      <protection/>
    </xf>
    <xf numFmtId="0" fontId="47" fillId="30" borderId="10" xfId="55" applyFont="1" applyFill="1" applyBorder="1" applyAlignment="1">
      <alignment vertical="top" wrapText="1"/>
      <protection/>
    </xf>
    <xf numFmtId="0" fontId="47" fillId="30" borderId="10" xfId="62" applyFont="1" applyFill="1" applyBorder="1" applyAlignment="1">
      <alignment wrapText="1"/>
      <protection/>
    </xf>
    <xf numFmtId="0" fontId="47" fillId="30" borderId="10" xfId="68" applyFont="1" applyFill="1" applyBorder="1" applyAlignment="1">
      <alignment vertical="top" wrapText="1"/>
      <protection/>
    </xf>
    <xf numFmtId="49" fontId="47" fillId="30" borderId="10" xfId="68" applyNumberFormat="1" applyFont="1" applyFill="1" applyBorder="1" applyAlignment="1">
      <alignment horizontal="center" vertical="top" shrinkToFit="1"/>
      <protection/>
    </xf>
    <xf numFmtId="0" fontId="48" fillId="30" borderId="10" xfId="65" applyFont="1" applyFill="1" applyBorder="1" applyAlignment="1">
      <alignment vertical="top" wrapText="1"/>
      <protection/>
    </xf>
    <xf numFmtId="49" fontId="48" fillId="30" borderId="10" xfId="65" applyNumberFormat="1" applyFont="1" applyFill="1" applyBorder="1" applyAlignment="1">
      <alignment horizontal="center" vertical="top" shrinkToFit="1"/>
      <protection/>
    </xf>
    <xf numFmtId="0" fontId="47" fillId="30" borderId="10" xfId="65" applyFont="1" applyFill="1" applyBorder="1" applyAlignment="1">
      <alignment vertical="top" wrapText="1"/>
      <protection/>
    </xf>
    <xf numFmtId="49" fontId="47" fillId="30" borderId="10" xfId="65" applyNumberFormat="1" applyFont="1" applyFill="1" applyBorder="1" applyAlignment="1">
      <alignment horizontal="center" vertical="top" shrinkToFit="1"/>
      <protection/>
    </xf>
    <xf numFmtId="0" fontId="47" fillId="30" borderId="10" xfId="67" applyFont="1" applyFill="1" applyBorder="1" applyAlignment="1">
      <alignment vertical="top" wrapText="1"/>
      <protection/>
    </xf>
    <xf numFmtId="171" fontId="48" fillId="34" borderId="11" xfId="0" applyNumberFormat="1" applyFont="1" applyFill="1" applyBorder="1" applyAlignment="1">
      <alignment horizontal="right" vertical="top" shrinkToFit="1"/>
    </xf>
    <xf numFmtId="169" fontId="48" fillId="34" borderId="11" xfId="0" applyNumberFormat="1" applyFont="1" applyFill="1" applyBorder="1" applyAlignment="1">
      <alignment horizontal="right" vertical="top" shrinkToFi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Расчет Пермь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2" xfId="57"/>
    <cellStyle name="Обычный 2 2" xfId="58"/>
    <cellStyle name="Обычный 2 3" xfId="59"/>
    <cellStyle name="Обычный 2 4" xfId="60"/>
    <cellStyle name="Обычный 2 5" xfId="61"/>
    <cellStyle name="Обычный 2 6" xfId="62"/>
    <cellStyle name="Обычный 3" xfId="63"/>
    <cellStyle name="Обычный 3 2" xfId="64"/>
    <cellStyle name="Обычный 3 3" xfId="65"/>
    <cellStyle name="Обычный 4" xfId="66"/>
    <cellStyle name="Обычный 5" xfId="67"/>
    <cellStyle name="Обычный 8" xfId="68"/>
    <cellStyle name="Обычный 9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Финансовый 2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5"/>
  <sheetViews>
    <sheetView showGridLines="0" zoomScalePageLayoutView="0" workbookViewId="0" topLeftCell="A367">
      <selection activeCell="D304" sqref="D304"/>
    </sheetView>
  </sheetViews>
  <sheetFormatPr defaultColWidth="9.140625" defaultRowHeight="15" outlineLevelRow="6"/>
  <cols>
    <col min="1" max="1" width="43.421875" style="8" customWidth="1"/>
    <col min="2" max="2" width="9.7109375" style="8" customWidth="1"/>
    <col min="3" max="3" width="10.28125" style="8" customWidth="1"/>
    <col min="4" max="6" width="11.140625" style="8" customWidth="1"/>
    <col min="7" max="16384" width="9.140625" style="8" customWidth="1"/>
  </cols>
  <sheetData>
    <row r="1" s="27" customFormat="1" ht="15.75">
      <c r="F1" s="7" t="s">
        <v>398</v>
      </c>
    </row>
    <row r="2" s="27" customFormat="1" ht="15.75">
      <c r="F2" s="7" t="s">
        <v>123</v>
      </c>
    </row>
    <row r="3" s="27" customFormat="1" ht="15.75">
      <c r="F3" s="7" t="s">
        <v>399</v>
      </c>
    </row>
    <row r="4" s="27" customFormat="1" ht="15.75">
      <c r="F4" s="7" t="s">
        <v>375</v>
      </c>
    </row>
    <row r="5" s="27" customFormat="1" ht="15.75">
      <c r="F5" s="7" t="s">
        <v>123</v>
      </c>
    </row>
    <row r="6" s="27" customFormat="1" ht="15.75">
      <c r="F6" s="7" t="s">
        <v>395</v>
      </c>
    </row>
    <row r="7" s="27" customFormat="1" ht="15.75">
      <c r="F7" s="7" t="s">
        <v>375</v>
      </c>
    </row>
    <row r="8" s="27" customFormat="1" ht="15.75">
      <c r="F8" s="7" t="s">
        <v>123</v>
      </c>
    </row>
    <row r="9" s="27" customFormat="1" ht="15.75">
      <c r="F9" s="7" t="s">
        <v>393</v>
      </c>
    </row>
    <row r="10" s="27" customFormat="1" ht="15.75">
      <c r="F10" s="7" t="s">
        <v>375</v>
      </c>
    </row>
    <row r="11" s="27" customFormat="1" ht="15.75">
      <c r="F11" s="7" t="s">
        <v>123</v>
      </c>
    </row>
    <row r="12" s="27" customFormat="1" ht="15.75">
      <c r="F12" s="7" t="s">
        <v>391</v>
      </c>
    </row>
    <row r="13" s="27" customFormat="1" ht="15.75">
      <c r="F13" s="7" t="s">
        <v>387</v>
      </c>
    </row>
    <row r="14" s="27" customFormat="1" ht="15.75">
      <c r="F14" s="7" t="s">
        <v>123</v>
      </c>
    </row>
    <row r="15" s="27" customFormat="1" ht="15.75">
      <c r="F15" s="7" t="s">
        <v>388</v>
      </c>
    </row>
    <row r="16" s="27" customFormat="1" ht="15.75">
      <c r="F16" s="7" t="s">
        <v>375</v>
      </c>
    </row>
    <row r="17" s="27" customFormat="1" ht="15.75">
      <c r="F17" s="7" t="s">
        <v>123</v>
      </c>
    </row>
    <row r="18" s="27" customFormat="1" ht="15.75">
      <c r="F18" s="7" t="s">
        <v>376</v>
      </c>
    </row>
    <row r="19" s="27" customFormat="1" ht="15.75">
      <c r="F19" s="7" t="s">
        <v>329</v>
      </c>
    </row>
    <row r="20" s="27" customFormat="1" ht="15.75">
      <c r="F20" s="7" t="s">
        <v>123</v>
      </c>
    </row>
    <row r="21" s="27" customFormat="1" ht="15.75">
      <c r="F21" s="7" t="s">
        <v>351</v>
      </c>
    </row>
    <row r="22" s="27" customFormat="1" ht="15.75">
      <c r="F22" s="7" t="s">
        <v>329</v>
      </c>
    </row>
    <row r="23" s="27" customFormat="1" ht="15.75">
      <c r="F23" s="7" t="s">
        <v>123</v>
      </c>
    </row>
    <row r="24" s="27" customFormat="1" ht="15.75">
      <c r="F24" s="7" t="s">
        <v>350</v>
      </c>
    </row>
    <row r="25" s="27" customFormat="1" ht="15.75">
      <c r="F25" s="7" t="s">
        <v>329</v>
      </c>
    </row>
    <row r="26" s="27" customFormat="1" ht="15.75">
      <c r="F26" s="7" t="s">
        <v>123</v>
      </c>
    </row>
    <row r="27" s="27" customFormat="1" ht="15.75">
      <c r="F27" s="7" t="s">
        <v>349</v>
      </c>
    </row>
    <row r="28" s="27" customFormat="1" ht="15.75">
      <c r="F28" s="7" t="s">
        <v>328</v>
      </c>
    </row>
    <row r="29" s="27" customFormat="1" ht="15.75">
      <c r="F29" s="7" t="s">
        <v>123</v>
      </c>
    </row>
    <row r="30" spans="1:6" ht="15.75">
      <c r="A30" s="2"/>
      <c r="B30" s="3"/>
      <c r="C30" s="3"/>
      <c r="F30" s="7" t="s">
        <v>330</v>
      </c>
    </row>
    <row r="31" spans="1:6" ht="15.75">
      <c r="A31" s="2"/>
      <c r="B31" s="4"/>
      <c r="C31" s="4"/>
      <c r="F31" s="7" t="s">
        <v>123</v>
      </c>
    </row>
    <row r="32" spans="1:6" ht="15.75">
      <c r="A32" s="2"/>
      <c r="B32" s="4"/>
      <c r="C32" s="4"/>
      <c r="F32" s="7" t="s">
        <v>298</v>
      </c>
    </row>
    <row r="33" spans="1:3" ht="15.75">
      <c r="A33" s="2"/>
      <c r="B33" s="4"/>
      <c r="C33" s="4"/>
    </row>
    <row r="34" spans="1:6" ht="128.25" customHeight="1">
      <c r="A34" s="40" t="s">
        <v>256</v>
      </c>
      <c r="B34" s="40"/>
      <c r="C34" s="40"/>
      <c r="D34" s="40"/>
      <c r="E34" s="40"/>
      <c r="F34" s="40"/>
    </row>
    <row r="36" spans="1:6" ht="22.5" customHeight="1">
      <c r="A36" s="41" t="s">
        <v>124</v>
      </c>
      <c r="B36" s="41" t="s">
        <v>125</v>
      </c>
      <c r="C36" s="41" t="s">
        <v>126</v>
      </c>
      <c r="D36" s="41" t="s">
        <v>127</v>
      </c>
      <c r="E36" s="42"/>
      <c r="F36" s="42"/>
    </row>
    <row r="37" spans="1:6" ht="21.75" customHeight="1">
      <c r="A37" s="41"/>
      <c r="B37" s="41"/>
      <c r="C37" s="41"/>
      <c r="D37" s="6" t="s">
        <v>128</v>
      </c>
      <c r="E37" s="6" t="s">
        <v>129</v>
      </c>
      <c r="F37" s="6" t="s">
        <v>257</v>
      </c>
    </row>
    <row r="38" spans="1:6" ht="14.25" customHeight="1">
      <c r="A38" s="6">
        <v>1</v>
      </c>
      <c r="B38" s="6">
        <v>2</v>
      </c>
      <c r="C38" s="6">
        <v>3</v>
      </c>
      <c r="D38" s="6">
        <v>4</v>
      </c>
      <c r="E38" s="6">
        <v>5</v>
      </c>
      <c r="F38" s="6">
        <v>6</v>
      </c>
    </row>
    <row r="39" spans="1:6" ht="63" customHeight="1">
      <c r="A39" s="9" t="s">
        <v>130</v>
      </c>
      <c r="B39" s="11" t="s">
        <v>1</v>
      </c>
      <c r="C39" s="11" t="s">
        <v>0</v>
      </c>
      <c r="D39" s="30">
        <f>SUM(D40,D53,D80,D94,D109,D115,D124,D131,D139)</f>
        <v>115257.69710999998</v>
      </c>
      <c r="E39" s="24">
        <f>SUM(E40,E53,E80,E94,E109,E115,E124,E131,E139)</f>
        <v>109605.17400000001</v>
      </c>
      <c r="F39" s="24">
        <f>SUM(F40,F53,F80,F94,F109,F115,F124,F131,F139)</f>
        <v>101714.605</v>
      </c>
    </row>
    <row r="40" spans="1:6" ht="77.25" customHeight="1" outlineLevel="1">
      <c r="A40" s="9" t="s">
        <v>131</v>
      </c>
      <c r="B40" s="11" t="s">
        <v>2</v>
      </c>
      <c r="C40" s="11" t="s">
        <v>0</v>
      </c>
      <c r="D40" s="30">
        <f>SUM(D41,D45)</f>
        <v>34219.29765000001</v>
      </c>
      <c r="E40" s="24">
        <f>SUM(E41,E45)</f>
        <v>32500.987</v>
      </c>
      <c r="F40" s="24">
        <f>SUM(F41,F45)</f>
        <v>31710.097</v>
      </c>
    </row>
    <row r="41" spans="1:6" ht="188.25" customHeight="1" outlineLevel="5">
      <c r="A41" s="10" t="s">
        <v>244</v>
      </c>
      <c r="B41" s="5" t="s">
        <v>3</v>
      </c>
      <c r="C41" s="5" t="s">
        <v>0</v>
      </c>
      <c r="D41" s="17">
        <f>SUM(D42:D44)</f>
        <v>20850.543880000005</v>
      </c>
      <c r="E41" s="23">
        <f>SUM(E42:E44)</f>
        <v>23371.982</v>
      </c>
      <c r="F41" s="23">
        <f>SUM(F42:F44)</f>
        <v>22581.092</v>
      </c>
    </row>
    <row r="42" spans="1:6" ht="91.5" customHeight="1" outlineLevel="6">
      <c r="A42" s="10" t="s">
        <v>245</v>
      </c>
      <c r="B42" s="5" t="s">
        <v>3</v>
      </c>
      <c r="C42" s="5" t="s">
        <v>5</v>
      </c>
      <c r="D42" s="17">
        <v>10407.82169</v>
      </c>
      <c r="E42" s="23">
        <v>10344.582</v>
      </c>
      <c r="F42" s="23">
        <v>10344.582</v>
      </c>
    </row>
    <row r="43" spans="1:6" ht="30" customHeight="1" outlineLevel="6">
      <c r="A43" s="10" t="s">
        <v>6</v>
      </c>
      <c r="B43" s="5" t="s">
        <v>3</v>
      </c>
      <c r="C43" s="5" t="s">
        <v>7</v>
      </c>
      <c r="D43" s="17">
        <v>10135.73319</v>
      </c>
      <c r="E43" s="23">
        <v>12652.9</v>
      </c>
      <c r="F43" s="23">
        <v>12236.51</v>
      </c>
    </row>
    <row r="44" spans="1:6" ht="18.75" customHeight="1" outlineLevel="6">
      <c r="A44" s="10" t="s">
        <v>8</v>
      </c>
      <c r="B44" s="5" t="s">
        <v>3</v>
      </c>
      <c r="C44" s="5" t="s">
        <v>9</v>
      </c>
      <c r="D44" s="23">
        <v>306.989</v>
      </c>
      <c r="E44" s="23">
        <v>374.5</v>
      </c>
      <c r="F44" s="23"/>
    </row>
    <row r="45" spans="1:6" ht="28.5" customHeight="1" outlineLevel="2">
      <c r="A45" s="10" t="s">
        <v>10</v>
      </c>
      <c r="B45" s="5" t="s">
        <v>11</v>
      </c>
      <c r="C45" s="5" t="s">
        <v>0</v>
      </c>
      <c r="D45" s="17">
        <f>SUM(D46,D48,D50)</f>
        <v>13368.75377</v>
      </c>
      <c r="E45" s="23">
        <f>SUM(E46,E48,E50)</f>
        <v>9129.005000000001</v>
      </c>
      <c r="F45" s="23">
        <f>SUM(F46,F48,F50)</f>
        <v>9129.005000000001</v>
      </c>
    </row>
    <row r="46" spans="1:6" ht="262.5" customHeight="1" outlineLevel="4">
      <c r="A46" s="15" t="s">
        <v>173</v>
      </c>
      <c r="B46" s="5" t="s">
        <v>12</v>
      </c>
      <c r="C46" s="5" t="s">
        <v>0</v>
      </c>
      <c r="D46" s="23">
        <f>SUM(D47)</f>
        <v>392.689</v>
      </c>
      <c r="E46" s="23">
        <f>SUM(E47)</f>
        <v>460.24</v>
      </c>
      <c r="F46" s="23">
        <f>SUM(F47)</f>
        <v>460.24</v>
      </c>
    </row>
    <row r="47" spans="1:6" ht="28.5" customHeight="1" outlineLevel="6">
      <c r="A47" s="10" t="s">
        <v>6</v>
      </c>
      <c r="B47" s="5" t="s">
        <v>12</v>
      </c>
      <c r="C47" s="5" t="s">
        <v>7</v>
      </c>
      <c r="D47" s="23">
        <v>392.689</v>
      </c>
      <c r="E47" s="23">
        <v>460.24</v>
      </c>
      <c r="F47" s="23">
        <v>460.24</v>
      </c>
    </row>
    <row r="48" spans="1:6" ht="204.75" customHeight="1" outlineLevel="5">
      <c r="A48" s="15" t="s">
        <v>174</v>
      </c>
      <c r="B48" s="5" t="s">
        <v>13</v>
      </c>
      <c r="C48" s="5" t="s">
        <v>0</v>
      </c>
      <c r="D48" s="17">
        <f>SUM(D49)</f>
        <v>727.55077</v>
      </c>
      <c r="E48" s="23">
        <f>SUM(E49)</f>
        <v>1693.507</v>
      </c>
      <c r="F48" s="23">
        <f>SUM(F49)</f>
        <v>1693.507</v>
      </c>
    </row>
    <row r="49" spans="1:6" ht="31.5" outlineLevel="6">
      <c r="A49" s="10" t="s">
        <v>14</v>
      </c>
      <c r="B49" s="5" t="s">
        <v>13</v>
      </c>
      <c r="C49" s="5" t="s">
        <v>15</v>
      </c>
      <c r="D49" s="17">
        <v>727.55077</v>
      </c>
      <c r="E49" s="23">
        <v>1693.507</v>
      </c>
      <c r="F49" s="23">
        <v>1693.507</v>
      </c>
    </row>
    <row r="50" spans="1:6" ht="300" customHeight="1" outlineLevel="5">
      <c r="A50" s="15" t="s">
        <v>246</v>
      </c>
      <c r="B50" s="5" t="s">
        <v>16</v>
      </c>
      <c r="C50" s="5" t="s">
        <v>0</v>
      </c>
      <c r="D50" s="23">
        <f>SUM(D51,D52)</f>
        <v>12248.514</v>
      </c>
      <c r="E50" s="23">
        <f>SUM(E51,E52)</f>
        <v>6975.258</v>
      </c>
      <c r="F50" s="23">
        <f>SUM(F51,F52)</f>
        <v>6975.258</v>
      </c>
    </row>
    <row r="51" spans="1:6" ht="90.75" customHeight="1" outlineLevel="6">
      <c r="A51" s="10" t="s">
        <v>4</v>
      </c>
      <c r="B51" s="5" t="s">
        <v>16</v>
      </c>
      <c r="C51" s="5" t="s">
        <v>5</v>
      </c>
      <c r="D51" s="17">
        <v>10882.97482</v>
      </c>
      <c r="E51" s="23">
        <v>6975.258</v>
      </c>
      <c r="F51" s="23">
        <v>6975.258</v>
      </c>
    </row>
    <row r="52" spans="1:6" ht="27.75" customHeight="1" outlineLevel="6">
      <c r="A52" s="10" t="s">
        <v>6</v>
      </c>
      <c r="B52" s="5" t="s">
        <v>16</v>
      </c>
      <c r="C52" s="5" t="s">
        <v>7</v>
      </c>
      <c r="D52" s="17">
        <v>1365.53918</v>
      </c>
      <c r="E52" s="23"/>
      <c r="F52" s="23"/>
    </row>
    <row r="53" spans="1:6" ht="78.75" customHeight="1" outlineLevel="1">
      <c r="A53" s="9" t="s">
        <v>132</v>
      </c>
      <c r="B53" s="11" t="s">
        <v>17</v>
      </c>
      <c r="C53" s="11" t="s">
        <v>0</v>
      </c>
      <c r="D53" s="30">
        <f>SUM(D54,D59,D62,D65,D67,D70,D72)</f>
        <v>66649.5501</v>
      </c>
      <c r="E53" s="24">
        <f>SUM(E54,E59,E62,E65,E67,E70,E72)</f>
        <v>62765.389</v>
      </c>
      <c r="F53" s="24">
        <f>SUM(F54,F59,F62,F65,F67,F70,F72)</f>
        <v>58398.906</v>
      </c>
    </row>
    <row r="54" spans="1:6" ht="171.75" customHeight="1" outlineLevel="5">
      <c r="A54" s="10" t="s">
        <v>133</v>
      </c>
      <c r="B54" s="5" t="s">
        <v>18</v>
      </c>
      <c r="C54" s="5" t="s">
        <v>0</v>
      </c>
      <c r="D54" s="17">
        <f>SUM(D55:D58)</f>
        <v>18862.20936</v>
      </c>
      <c r="E54" s="23">
        <f>SUM(E55:E58)</f>
        <v>17077.22</v>
      </c>
      <c r="F54" s="23">
        <f>SUM(F55:F58)</f>
        <v>15152.006000000001</v>
      </c>
    </row>
    <row r="55" spans="1:6" ht="89.25" customHeight="1" outlineLevel="6">
      <c r="A55" s="10" t="s">
        <v>4</v>
      </c>
      <c r="B55" s="5" t="s">
        <v>18</v>
      </c>
      <c r="C55" s="5" t="s">
        <v>5</v>
      </c>
      <c r="D55" s="23">
        <v>858.28</v>
      </c>
      <c r="E55" s="23">
        <v>741.1</v>
      </c>
      <c r="F55" s="23">
        <v>741.1</v>
      </c>
    </row>
    <row r="56" spans="1:6" ht="30" customHeight="1" outlineLevel="6">
      <c r="A56" s="10" t="s">
        <v>6</v>
      </c>
      <c r="B56" s="5" t="s">
        <v>18</v>
      </c>
      <c r="C56" s="5" t="s">
        <v>7</v>
      </c>
      <c r="D56" s="17">
        <v>10901.73936</v>
      </c>
      <c r="E56" s="23">
        <v>9839.27</v>
      </c>
      <c r="F56" s="23">
        <v>7636.936</v>
      </c>
    </row>
    <row r="57" spans="1:6" ht="63" outlineLevel="6">
      <c r="A57" s="10" t="s">
        <v>19</v>
      </c>
      <c r="B57" s="5" t="s">
        <v>18</v>
      </c>
      <c r="C57" s="5" t="s">
        <v>20</v>
      </c>
      <c r="D57" s="23">
        <v>6542.12</v>
      </c>
      <c r="E57" s="23">
        <v>6158.15</v>
      </c>
      <c r="F57" s="23">
        <v>6773.97</v>
      </c>
    </row>
    <row r="58" spans="1:6" ht="15.75" outlineLevel="6">
      <c r="A58" s="10" t="s">
        <v>8</v>
      </c>
      <c r="B58" s="5" t="s">
        <v>18</v>
      </c>
      <c r="C58" s="5" t="s">
        <v>9</v>
      </c>
      <c r="D58" s="23">
        <v>560.07</v>
      </c>
      <c r="E58" s="23">
        <v>338.7</v>
      </c>
      <c r="F58" s="23"/>
    </row>
    <row r="59" spans="1:6" s="27" customFormat="1" ht="121.5" customHeight="1" outlineLevel="6">
      <c r="A59" s="10" t="s">
        <v>299</v>
      </c>
      <c r="B59" s="5" t="s">
        <v>300</v>
      </c>
      <c r="C59" s="5" t="s">
        <v>0</v>
      </c>
      <c r="D59" s="17">
        <f>SUM(D60:D61)</f>
        <v>13.8224</v>
      </c>
      <c r="E59" s="23">
        <f>SUM(E60:E61)</f>
        <v>0</v>
      </c>
      <c r="F59" s="23">
        <f>SUM(F60:F61)</f>
        <v>0</v>
      </c>
    </row>
    <row r="60" spans="1:6" s="27" customFormat="1" ht="29.25" customHeight="1" outlineLevel="6">
      <c r="A60" s="10" t="s">
        <v>6</v>
      </c>
      <c r="B60" s="5" t="s">
        <v>301</v>
      </c>
      <c r="C60" s="5" t="s">
        <v>7</v>
      </c>
      <c r="D60" s="17">
        <v>8.1259</v>
      </c>
      <c r="E60" s="23"/>
      <c r="F60" s="23"/>
    </row>
    <row r="61" spans="1:6" s="27" customFormat="1" ht="57.75" customHeight="1" outlineLevel="6">
      <c r="A61" s="10" t="s">
        <v>19</v>
      </c>
      <c r="B61" s="5" t="s">
        <v>301</v>
      </c>
      <c r="C61" s="5" t="s">
        <v>20</v>
      </c>
      <c r="D61" s="17">
        <v>5.6965</v>
      </c>
      <c r="E61" s="23"/>
      <c r="F61" s="23"/>
    </row>
    <row r="62" spans="1:6" s="27" customFormat="1" ht="157.5" outlineLevel="6">
      <c r="A62" s="10" t="s">
        <v>302</v>
      </c>
      <c r="B62" s="5" t="s">
        <v>303</v>
      </c>
      <c r="C62" s="5" t="s">
        <v>0</v>
      </c>
      <c r="D62" s="23">
        <f>SUM(D63:D64)</f>
        <v>239.824</v>
      </c>
      <c r="E62" s="23">
        <f>SUM(E63:E64)</f>
        <v>0</v>
      </c>
      <c r="F62" s="23">
        <f>SUM(F63:F64)</f>
        <v>0</v>
      </c>
    </row>
    <row r="63" spans="1:6" s="27" customFormat="1" ht="28.5" customHeight="1" outlineLevel="6">
      <c r="A63" s="10" t="s">
        <v>6</v>
      </c>
      <c r="B63" s="5" t="s">
        <v>303</v>
      </c>
      <c r="C63" s="5" t="s">
        <v>7</v>
      </c>
      <c r="D63" s="23">
        <v>50</v>
      </c>
      <c r="E63" s="23"/>
      <c r="F63" s="23"/>
    </row>
    <row r="64" spans="1:6" s="27" customFormat="1" ht="60" customHeight="1" outlineLevel="6">
      <c r="A64" s="10" t="s">
        <v>19</v>
      </c>
      <c r="B64" s="5" t="s">
        <v>303</v>
      </c>
      <c r="C64" s="5" t="s">
        <v>20</v>
      </c>
      <c r="D64" s="23">
        <v>189.824</v>
      </c>
      <c r="E64" s="23"/>
      <c r="F64" s="23"/>
    </row>
    <row r="65" spans="1:6" s="27" customFormat="1" ht="152.25" customHeight="1" outlineLevel="6">
      <c r="A65" s="15" t="s">
        <v>392</v>
      </c>
      <c r="B65" s="5" t="s">
        <v>390</v>
      </c>
      <c r="C65" s="5" t="s">
        <v>0</v>
      </c>
      <c r="D65" s="23">
        <f>SUM(D66)</f>
        <v>277.564</v>
      </c>
      <c r="E65" s="23">
        <f>SUM(E66)</f>
        <v>0</v>
      </c>
      <c r="F65" s="23">
        <f>SUM(F66)</f>
        <v>0</v>
      </c>
    </row>
    <row r="66" spans="1:6" s="27" customFormat="1" ht="59.25" customHeight="1" outlineLevel="6">
      <c r="A66" s="15" t="s">
        <v>389</v>
      </c>
      <c r="B66" s="5" t="s">
        <v>390</v>
      </c>
      <c r="C66" s="5" t="s">
        <v>20</v>
      </c>
      <c r="D66" s="23">
        <v>277.564</v>
      </c>
      <c r="E66" s="23"/>
      <c r="F66" s="23"/>
    </row>
    <row r="67" spans="1:6" s="27" customFormat="1" ht="138.75" customHeight="1" outlineLevel="6">
      <c r="A67" s="10" t="s">
        <v>377</v>
      </c>
      <c r="B67" s="5" t="s">
        <v>378</v>
      </c>
      <c r="C67" s="5" t="s">
        <v>0</v>
      </c>
      <c r="D67" s="23">
        <f>SUM(D68)</f>
        <v>2074.175</v>
      </c>
      <c r="E67" s="23">
        <f>SUM(E68)</f>
        <v>0</v>
      </c>
      <c r="F67" s="23">
        <f>SUM(F68)</f>
        <v>0</v>
      </c>
    </row>
    <row r="68" spans="1:6" s="27" customFormat="1" ht="60.75" customHeight="1" outlineLevel="6">
      <c r="A68" s="10" t="s">
        <v>19</v>
      </c>
      <c r="B68" s="5" t="s">
        <v>378</v>
      </c>
      <c r="C68" s="5" t="s">
        <v>20</v>
      </c>
      <c r="D68" s="23">
        <v>2074.175</v>
      </c>
      <c r="E68" s="23"/>
      <c r="F68" s="23"/>
    </row>
    <row r="69" spans="1:6" s="27" customFormat="1" ht="27.75" customHeight="1" outlineLevel="6">
      <c r="A69" s="10" t="s">
        <v>370</v>
      </c>
      <c r="B69" s="5" t="s">
        <v>373</v>
      </c>
      <c r="C69" s="5" t="s">
        <v>0</v>
      </c>
      <c r="D69" s="23">
        <f aca="true" t="shared" si="0" ref="D69:F70">SUM(D70)</f>
        <v>332.5</v>
      </c>
      <c r="E69" s="23">
        <f t="shared" si="0"/>
        <v>0</v>
      </c>
      <c r="F69" s="23">
        <f t="shared" si="0"/>
        <v>0</v>
      </c>
    </row>
    <row r="70" spans="1:6" s="27" customFormat="1" ht="120" customHeight="1" outlineLevel="6">
      <c r="A70" s="10" t="s">
        <v>331</v>
      </c>
      <c r="B70" s="5" t="s">
        <v>332</v>
      </c>
      <c r="C70" s="5" t="s">
        <v>0</v>
      </c>
      <c r="D70" s="23">
        <f t="shared" si="0"/>
        <v>332.5</v>
      </c>
      <c r="E70" s="23">
        <f t="shared" si="0"/>
        <v>0</v>
      </c>
      <c r="F70" s="23">
        <f t="shared" si="0"/>
        <v>0</v>
      </c>
    </row>
    <row r="71" spans="1:6" s="27" customFormat="1" ht="30" customHeight="1" outlineLevel="6">
      <c r="A71" s="10" t="s">
        <v>6</v>
      </c>
      <c r="B71" s="5" t="s">
        <v>332</v>
      </c>
      <c r="C71" s="5" t="s">
        <v>7</v>
      </c>
      <c r="D71" s="23">
        <v>332.5</v>
      </c>
      <c r="E71" s="23"/>
      <c r="F71" s="23"/>
    </row>
    <row r="72" spans="1:6" ht="29.25" customHeight="1" outlineLevel="2">
      <c r="A72" s="10" t="s">
        <v>10</v>
      </c>
      <c r="B72" s="5" t="s">
        <v>21</v>
      </c>
      <c r="C72" s="5" t="s">
        <v>0</v>
      </c>
      <c r="D72" s="17">
        <f>SUM(D73,D76)</f>
        <v>44849.45533999999</v>
      </c>
      <c r="E72" s="23">
        <f>SUM(E73,E76)</f>
        <v>45688.169</v>
      </c>
      <c r="F72" s="23">
        <f>SUM(F73,F76)</f>
        <v>43246.9</v>
      </c>
    </row>
    <row r="73" spans="1:6" s="27" customFormat="1" ht="123" customHeight="1" outlineLevel="2">
      <c r="A73" s="10" t="s">
        <v>304</v>
      </c>
      <c r="B73" s="5" t="s">
        <v>305</v>
      </c>
      <c r="C73" s="5" t="s">
        <v>0</v>
      </c>
      <c r="D73" s="17">
        <f>SUM(D74:D75)</f>
        <v>1382.2399999999998</v>
      </c>
      <c r="E73" s="23">
        <f>SUM(E74:E75)</f>
        <v>0</v>
      </c>
      <c r="F73" s="23">
        <f>SUM(F74:F75)</f>
        <v>0</v>
      </c>
    </row>
    <row r="74" spans="1:6" s="27" customFormat="1" ht="27.75" customHeight="1" outlineLevel="2">
      <c r="A74" s="10" t="s">
        <v>6</v>
      </c>
      <c r="B74" s="5" t="s">
        <v>305</v>
      </c>
      <c r="C74" s="5" t="s">
        <v>7</v>
      </c>
      <c r="D74" s="17">
        <v>794.6569</v>
      </c>
      <c r="E74" s="23"/>
      <c r="F74" s="23"/>
    </row>
    <row r="75" spans="1:6" s="27" customFormat="1" ht="60.75" customHeight="1" outlineLevel="2">
      <c r="A75" s="10" t="s">
        <v>19</v>
      </c>
      <c r="B75" s="5" t="s">
        <v>305</v>
      </c>
      <c r="C75" s="5" t="s">
        <v>20</v>
      </c>
      <c r="D75" s="17">
        <v>587.5831</v>
      </c>
      <c r="E75" s="23"/>
      <c r="F75" s="23"/>
    </row>
    <row r="76" spans="1:6" ht="309.75" customHeight="1" outlineLevel="5">
      <c r="A76" s="36" t="s">
        <v>247</v>
      </c>
      <c r="B76" s="5" t="s">
        <v>22</v>
      </c>
      <c r="C76" s="5" t="s">
        <v>0</v>
      </c>
      <c r="D76" s="17">
        <f>SUM(D77:D79)</f>
        <v>43467.215339999995</v>
      </c>
      <c r="E76" s="23">
        <f>SUM(E77:E79)</f>
        <v>45688.169</v>
      </c>
      <c r="F76" s="23">
        <f>SUM(F77:F79)</f>
        <v>43246.9</v>
      </c>
    </row>
    <row r="77" spans="1:6" ht="90.75" customHeight="1" outlineLevel="6">
      <c r="A77" s="10" t="s">
        <v>4</v>
      </c>
      <c r="B77" s="5" t="s">
        <v>22</v>
      </c>
      <c r="C77" s="5" t="s">
        <v>5</v>
      </c>
      <c r="D77" s="17">
        <v>22425.72997</v>
      </c>
      <c r="E77" s="23">
        <v>23247.608</v>
      </c>
      <c r="F77" s="23">
        <v>22452.836</v>
      </c>
    </row>
    <row r="78" spans="1:6" ht="30" customHeight="1" outlineLevel="6">
      <c r="A78" s="10" t="s">
        <v>6</v>
      </c>
      <c r="B78" s="5" t="s">
        <v>22</v>
      </c>
      <c r="C78" s="5" t="s">
        <v>7</v>
      </c>
      <c r="D78" s="17">
        <v>623.65237</v>
      </c>
      <c r="E78" s="23">
        <v>540.914</v>
      </c>
      <c r="F78" s="23">
        <v>540.914</v>
      </c>
    </row>
    <row r="79" spans="1:6" ht="60" customHeight="1" outlineLevel="6">
      <c r="A79" s="10" t="s">
        <v>19</v>
      </c>
      <c r="B79" s="5" t="s">
        <v>22</v>
      </c>
      <c r="C79" s="5" t="s">
        <v>20</v>
      </c>
      <c r="D79" s="17">
        <v>20417.833</v>
      </c>
      <c r="E79" s="23">
        <v>21899.647</v>
      </c>
      <c r="F79" s="23">
        <v>20253.15</v>
      </c>
    </row>
    <row r="80" spans="1:6" ht="94.5" outlineLevel="1">
      <c r="A80" s="9" t="s">
        <v>134</v>
      </c>
      <c r="B80" s="11" t="s">
        <v>23</v>
      </c>
      <c r="C80" s="11" t="s">
        <v>0</v>
      </c>
      <c r="D80" s="30">
        <f>SUM(D81,D85,D87,D89)</f>
        <v>5326.775</v>
      </c>
      <c r="E80" s="24">
        <f>SUM(E81,E85,E87,E89)</f>
        <v>5378.942000000001</v>
      </c>
      <c r="F80" s="24">
        <f>SUM(F81,F85,F87,F89)</f>
        <v>3768.052</v>
      </c>
    </row>
    <row r="81" spans="1:6" ht="139.5" customHeight="1" outlineLevel="5">
      <c r="A81" s="10" t="s">
        <v>219</v>
      </c>
      <c r="B81" s="5" t="s">
        <v>24</v>
      </c>
      <c r="C81" s="5" t="s">
        <v>0</v>
      </c>
      <c r="D81" s="17">
        <f>SUM(D82:D84)</f>
        <v>4097.66604</v>
      </c>
      <c r="E81" s="23">
        <f>SUM(E82:E84)</f>
        <v>4179.342000000001</v>
      </c>
      <c r="F81" s="23">
        <f>SUM(F82:F84)</f>
        <v>3768.052</v>
      </c>
    </row>
    <row r="82" spans="1:6" ht="93" customHeight="1" outlineLevel="6">
      <c r="A82" s="10" t="s">
        <v>4</v>
      </c>
      <c r="B82" s="5" t="s">
        <v>24</v>
      </c>
      <c r="C82" s="5" t="s">
        <v>5</v>
      </c>
      <c r="D82" s="17">
        <v>3036.66604</v>
      </c>
      <c r="E82" s="23">
        <v>3028.422</v>
      </c>
      <c r="F82" s="23">
        <v>2776.822</v>
      </c>
    </row>
    <row r="83" spans="1:6" ht="29.25" customHeight="1" outlineLevel="6">
      <c r="A83" s="10" t="s">
        <v>6</v>
      </c>
      <c r="B83" s="5" t="s">
        <v>24</v>
      </c>
      <c r="C83" s="5" t="s">
        <v>7</v>
      </c>
      <c r="D83" s="17">
        <v>1057.91674</v>
      </c>
      <c r="E83" s="23">
        <v>1102.92</v>
      </c>
      <c r="F83" s="23">
        <v>991.23</v>
      </c>
    </row>
    <row r="84" spans="1:6" ht="15.75" outlineLevel="6">
      <c r="A84" s="10" t="s">
        <v>8</v>
      </c>
      <c r="B84" s="5" t="s">
        <v>24</v>
      </c>
      <c r="C84" s="5" t="s">
        <v>9</v>
      </c>
      <c r="D84" s="17">
        <v>3.08326</v>
      </c>
      <c r="E84" s="23">
        <v>48</v>
      </c>
      <c r="F84" s="23"/>
    </row>
    <row r="85" spans="1:6" ht="202.5" customHeight="1" outlineLevel="5">
      <c r="A85" s="10" t="s">
        <v>258</v>
      </c>
      <c r="B85" s="5" t="s">
        <v>25</v>
      </c>
      <c r="C85" s="5" t="s">
        <v>0</v>
      </c>
      <c r="D85" s="17">
        <f>SUM(D86)</f>
        <v>156.75196</v>
      </c>
      <c r="E85" s="23">
        <f>SUM(E86)</f>
        <v>0</v>
      </c>
      <c r="F85" s="23">
        <f>SUM(F86)</f>
        <v>0</v>
      </c>
    </row>
    <row r="86" spans="1:6" ht="91.5" customHeight="1" outlineLevel="6">
      <c r="A86" s="10" t="s">
        <v>4</v>
      </c>
      <c r="B86" s="5" t="s">
        <v>25</v>
      </c>
      <c r="C86" s="5" t="s">
        <v>5</v>
      </c>
      <c r="D86" s="17">
        <v>156.75196</v>
      </c>
      <c r="E86" s="13"/>
      <c r="F86" s="13"/>
    </row>
    <row r="87" spans="1:6" ht="215.25" customHeight="1" outlineLevel="5">
      <c r="A87" s="33" t="s">
        <v>259</v>
      </c>
      <c r="B87" s="5" t="s">
        <v>26</v>
      </c>
      <c r="C87" s="5" t="s">
        <v>0</v>
      </c>
      <c r="D87" s="23">
        <f>SUM(D88)</f>
        <v>465.2</v>
      </c>
      <c r="E87" s="23">
        <f>SUM(E88)</f>
        <v>599.8</v>
      </c>
      <c r="F87" s="23">
        <f>SUM(F88)</f>
        <v>0</v>
      </c>
    </row>
    <row r="88" spans="1:6" ht="94.5" outlineLevel="6">
      <c r="A88" s="10" t="s">
        <v>4</v>
      </c>
      <c r="B88" s="5" t="s">
        <v>26</v>
      </c>
      <c r="C88" s="5" t="s">
        <v>5</v>
      </c>
      <c r="D88" s="23">
        <v>465.2</v>
      </c>
      <c r="E88" s="23">
        <v>599.8</v>
      </c>
      <c r="F88" s="23"/>
    </row>
    <row r="89" spans="1:6" s="16" customFormat="1" ht="30.75" customHeight="1" outlineLevel="6">
      <c r="A89" s="15" t="s">
        <v>175</v>
      </c>
      <c r="B89" s="5" t="s">
        <v>176</v>
      </c>
      <c r="C89" s="5" t="s">
        <v>0</v>
      </c>
      <c r="D89" s="23">
        <f>SUM(D90,D92)</f>
        <v>607.1569999999999</v>
      </c>
      <c r="E89" s="23">
        <f>SUM(E90,E92)</f>
        <v>599.8</v>
      </c>
      <c r="F89" s="23">
        <f>SUM(F90,F92)</f>
        <v>0</v>
      </c>
    </row>
    <row r="90" spans="1:6" s="26" customFormat="1" ht="186.75" customHeight="1" outlineLevel="6">
      <c r="A90" s="15" t="s">
        <v>260</v>
      </c>
      <c r="B90" s="5" t="s">
        <v>261</v>
      </c>
      <c r="C90" s="5" t="s">
        <v>0</v>
      </c>
      <c r="D90" s="23">
        <f>SUM(D91)</f>
        <v>141.957</v>
      </c>
      <c r="E90" s="23">
        <f>SUM(E91)</f>
        <v>0</v>
      </c>
      <c r="F90" s="23">
        <f>SUM(F91)</f>
        <v>0</v>
      </c>
    </row>
    <row r="91" spans="1:6" s="26" customFormat="1" ht="94.5" customHeight="1" outlineLevel="6">
      <c r="A91" s="10" t="s">
        <v>4</v>
      </c>
      <c r="B91" s="5" t="s">
        <v>261</v>
      </c>
      <c r="C91" s="5" t="s">
        <v>5</v>
      </c>
      <c r="D91" s="23">
        <v>141.957</v>
      </c>
      <c r="E91" s="23"/>
      <c r="F91" s="23"/>
    </row>
    <row r="92" spans="1:6" s="16" customFormat="1" ht="188.25" customHeight="1" outlineLevel="6">
      <c r="A92" s="15" t="s">
        <v>262</v>
      </c>
      <c r="B92" s="5" t="s">
        <v>263</v>
      </c>
      <c r="C92" s="5" t="s">
        <v>0</v>
      </c>
      <c r="D92" s="23">
        <f>SUM(D93)</f>
        <v>465.2</v>
      </c>
      <c r="E92" s="23">
        <f>SUM(E93)</f>
        <v>599.8</v>
      </c>
      <c r="F92" s="23">
        <f>SUM(F93)</f>
        <v>0</v>
      </c>
    </row>
    <row r="93" spans="1:6" s="16" customFormat="1" ht="96.75" customHeight="1" outlineLevel="6">
      <c r="A93" s="15" t="s">
        <v>4</v>
      </c>
      <c r="B93" s="5" t="s">
        <v>263</v>
      </c>
      <c r="C93" s="5" t="s">
        <v>5</v>
      </c>
      <c r="D93" s="23">
        <v>465.2</v>
      </c>
      <c r="E93" s="23">
        <v>599.8</v>
      </c>
      <c r="F93" s="23"/>
    </row>
    <row r="94" spans="1:6" ht="76.5" customHeight="1" outlineLevel="1">
      <c r="A94" s="9" t="s">
        <v>135</v>
      </c>
      <c r="B94" s="11" t="s">
        <v>27</v>
      </c>
      <c r="C94" s="11" t="s">
        <v>0</v>
      </c>
      <c r="D94" s="30">
        <f>SUM(D95,D97,D100,D103)</f>
        <v>1106.42768</v>
      </c>
      <c r="E94" s="24">
        <f>SUM(E95,E97,E100,E103)</f>
        <v>1207.6</v>
      </c>
      <c r="F94" s="24">
        <f>SUM(F95,F97,F100,F103)</f>
        <v>369.6</v>
      </c>
    </row>
    <row r="95" spans="1:6" ht="107.25" customHeight="1" outlineLevel="5">
      <c r="A95" s="10" t="s">
        <v>177</v>
      </c>
      <c r="B95" s="5" t="s">
        <v>28</v>
      </c>
      <c r="C95" s="5" t="s">
        <v>0</v>
      </c>
      <c r="D95" s="23">
        <f>SUM(D96)</f>
        <v>402</v>
      </c>
      <c r="E95" s="23">
        <f>SUM(E96)</f>
        <v>402</v>
      </c>
      <c r="F95" s="23">
        <f>SUM(F96)</f>
        <v>0</v>
      </c>
    </row>
    <row r="96" spans="1:6" ht="29.25" customHeight="1" outlineLevel="6">
      <c r="A96" s="10" t="s">
        <v>6</v>
      </c>
      <c r="B96" s="5" t="s">
        <v>28</v>
      </c>
      <c r="C96" s="5" t="s">
        <v>7</v>
      </c>
      <c r="D96" s="23">
        <v>402</v>
      </c>
      <c r="E96" s="23">
        <v>402</v>
      </c>
      <c r="F96" s="23"/>
    </row>
    <row r="97" spans="1:6" ht="90.75" customHeight="1" outlineLevel="5">
      <c r="A97" s="10" t="s">
        <v>178</v>
      </c>
      <c r="B97" s="5" t="s">
        <v>29</v>
      </c>
      <c r="C97" s="5" t="s">
        <v>0</v>
      </c>
      <c r="D97" s="23">
        <f>SUM(D98:D99)</f>
        <v>206</v>
      </c>
      <c r="E97" s="23">
        <f>SUM(E98:E99)</f>
        <v>200</v>
      </c>
      <c r="F97" s="23">
        <f>SUM(F98:F99)</f>
        <v>0</v>
      </c>
    </row>
    <row r="98" spans="1:6" ht="30" customHeight="1" outlineLevel="6">
      <c r="A98" s="10" t="s">
        <v>6</v>
      </c>
      <c r="B98" s="5" t="s">
        <v>29</v>
      </c>
      <c r="C98" s="5" t="s">
        <v>7</v>
      </c>
      <c r="D98" s="23">
        <v>175.814</v>
      </c>
      <c r="E98" s="23">
        <v>152</v>
      </c>
      <c r="F98" s="23"/>
    </row>
    <row r="99" spans="1:6" ht="60" customHeight="1" outlineLevel="6">
      <c r="A99" s="10" t="s">
        <v>19</v>
      </c>
      <c r="B99" s="5" t="s">
        <v>29</v>
      </c>
      <c r="C99" s="5" t="s">
        <v>20</v>
      </c>
      <c r="D99" s="23">
        <v>30.186</v>
      </c>
      <c r="E99" s="23">
        <v>48</v>
      </c>
      <c r="F99" s="23"/>
    </row>
    <row r="100" spans="1:6" ht="110.25" outlineLevel="5">
      <c r="A100" s="10" t="s">
        <v>179</v>
      </c>
      <c r="B100" s="5" t="s">
        <v>30</v>
      </c>
      <c r="C100" s="5" t="s">
        <v>0</v>
      </c>
      <c r="D100" s="17">
        <f>SUM(D101:D102)</f>
        <v>221.22768</v>
      </c>
      <c r="E100" s="23">
        <f>SUM(E101:E102)</f>
        <v>236</v>
      </c>
      <c r="F100" s="23">
        <f>SUM(F101:F102)</f>
        <v>0</v>
      </c>
    </row>
    <row r="101" spans="1:6" ht="29.25" customHeight="1" outlineLevel="6">
      <c r="A101" s="10" t="s">
        <v>6</v>
      </c>
      <c r="B101" s="5" t="s">
        <v>30</v>
      </c>
      <c r="C101" s="5" t="s">
        <v>7</v>
      </c>
      <c r="D101" s="17">
        <v>177.22768</v>
      </c>
      <c r="E101" s="23">
        <v>192</v>
      </c>
      <c r="F101" s="23"/>
    </row>
    <row r="102" spans="1:6" ht="59.25" customHeight="1" outlineLevel="6">
      <c r="A102" s="10" t="s">
        <v>19</v>
      </c>
      <c r="B102" s="5" t="s">
        <v>30</v>
      </c>
      <c r="C102" s="5" t="s">
        <v>20</v>
      </c>
      <c r="D102" s="23">
        <v>44</v>
      </c>
      <c r="E102" s="23">
        <v>44</v>
      </c>
      <c r="F102" s="23"/>
    </row>
    <row r="103" spans="1:6" ht="29.25" customHeight="1" outlineLevel="2">
      <c r="A103" s="10" t="s">
        <v>10</v>
      </c>
      <c r="B103" s="5" t="s">
        <v>31</v>
      </c>
      <c r="C103" s="5" t="s">
        <v>0</v>
      </c>
      <c r="D103" s="23">
        <f>SUM(D104,D107)</f>
        <v>277.2</v>
      </c>
      <c r="E103" s="23">
        <f>SUM(E104,E107)</f>
        <v>369.6</v>
      </c>
      <c r="F103" s="23">
        <f>SUM(F104,F107)</f>
        <v>369.6</v>
      </c>
    </row>
    <row r="104" spans="1:6" s="18" customFormat="1" ht="141.75" outlineLevel="2">
      <c r="A104" s="15" t="s">
        <v>180</v>
      </c>
      <c r="B104" s="5" t="s">
        <v>181</v>
      </c>
      <c r="C104" s="5" t="s">
        <v>0</v>
      </c>
      <c r="D104" s="23">
        <f>SUM(D105:D106)</f>
        <v>268.8</v>
      </c>
      <c r="E104" s="23">
        <f>SUM(E105:E106)</f>
        <v>268.8</v>
      </c>
      <c r="F104" s="23">
        <f>SUM(F105:F106)</f>
        <v>268.8</v>
      </c>
    </row>
    <row r="105" spans="1:6" s="18" customFormat="1" ht="27" customHeight="1" outlineLevel="2">
      <c r="A105" s="15" t="s">
        <v>6</v>
      </c>
      <c r="B105" s="5" t="s">
        <v>181</v>
      </c>
      <c r="C105" s="5" t="s">
        <v>7</v>
      </c>
      <c r="D105" s="23">
        <v>67.2</v>
      </c>
      <c r="E105" s="23">
        <v>67.2</v>
      </c>
      <c r="F105" s="23">
        <v>67.2</v>
      </c>
    </row>
    <row r="106" spans="1:6" s="22" customFormat="1" ht="63" customHeight="1" outlineLevel="2">
      <c r="A106" s="10" t="s">
        <v>19</v>
      </c>
      <c r="B106" s="5" t="s">
        <v>181</v>
      </c>
      <c r="C106" s="5" t="s">
        <v>20</v>
      </c>
      <c r="D106" s="23">
        <v>201.6</v>
      </c>
      <c r="E106" s="23">
        <v>201.6</v>
      </c>
      <c r="F106" s="23">
        <v>201.6</v>
      </c>
    </row>
    <row r="107" spans="1:6" ht="169.5" customHeight="1" outlineLevel="4">
      <c r="A107" s="15" t="s">
        <v>182</v>
      </c>
      <c r="B107" s="5" t="s">
        <v>32</v>
      </c>
      <c r="C107" s="5" t="s">
        <v>0</v>
      </c>
      <c r="D107" s="23">
        <f>SUM(D108)</f>
        <v>8.4</v>
      </c>
      <c r="E107" s="23">
        <f>SUM(E108)</f>
        <v>100.8</v>
      </c>
      <c r="F107" s="23">
        <f>SUM(F108)</f>
        <v>100.8</v>
      </c>
    </row>
    <row r="108" spans="1:6" ht="28.5" customHeight="1" outlineLevel="6">
      <c r="A108" s="10" t="s">
        <v>6</v>
      </c>
      <c r="B108" s="5" t="s">
        <v>32</v>
      </c>
      <c r="C108" s="5" t="s">
        <v>7</v>
      </c>
      <c r="D108" s="23">
        <v>8.4</v>
      </c>
      <c r="E108" s="23">
        <v>100.8</v>
      </c>
      <c r="F108" s="23">
        <v>100.8</v>
      </c>
    </row>
    <row r="109" spans="1:6" ht="108.75" customHeight="1" outlineLevel="1">
      <c r="A109" s="9" t="s">
        <v>136</v>
      </c>
      <c r="B109" s="11" t="s">
        <v>33</v>
      </c>
      <c r="C109" s="11" t="s">
        <v>0</v>
      </c>
      <c r="D109" s="30">
        <f>SUM(D110,D112)</f>
        <v>131.91386</v>
      </c>
      <c r="E109" s="24">
        <f>SUM(E110,E112)</f>
        <v>44</v>
      </c>
      <c r="F109" s="24">
        <f>SUM(F110,F112)</f>
        <v>0</v>
      </c>
    </row>
    <row r="110" spans="1:6" ht="156" customHeight="1" outlineLevel="5">
      <c r="A110" s="10" t="s">
        <v>220</v>
      </c>
      <c r="B110" s="5" t="s">
        <v>34</v>
      </c>
      <c r="C110" s="5" t="s">
        <v>0</v>
      </c>
      <c r="D110" s="23">
        <f>SUM(D111)</f>
        <v>90</v>
      </c>
      <c r="E110" s="23">
        <f>SUM(E111)</f>
        <v>0</v>
      </c>
      <c r="F110" s="23">
        <f>SUM(F111)</f>
        <v>0</v>
      </c>
    </row>
    <row r="111" spans="1:6" ht="30" customHeight="1" outlineLevel="6">
      <c r="A111" s="10" t="s">
        <v>6</v>
      </c>
      <c r="B111" s="5" t="s">
        <v>34</v>
      </c>
      <c r="C111" s="5" t="s">
        <v>7</v>
      </c>
      <c r="D111" s="23">
        <v>90</v>
      </c>
      <c r="E111" s="23"/>
      <c r="F111" s="23"/>
    </row>
    <row r="112" spans="1:6" ht="138.75" customHeight="1" outlineLevel="5">
      <c r="A112" s="10" t="s">
        <v>221</v>
      </c>
      <c r="B112" s="5" t="s">
        <v>35</v>
      </c>
      <c r="C112" s="5" t="s">
        <v>0</v>
      </c>
      <c r="D112" s="17">
        <f>SUM(D113:D114)</f>
        <v>41.91386</v>
      </c>
      <c r="E112" s="23">
        <f>SUM(E113:E114)</f>
        <v>44</v>
      </c>
      <c r="F112" s="23">
        <f>SUM(F113:F114)</f>
        <v>0</v>
      </c>
    </row>
    <row r="113" spans="1:6" ht="30" customHeight="1" outlineLevel="6">
      <c r="A113" s="10" t="s">
        <v>6</v>
      </c>
      <c r="B113" s="5" t="s">
        <v>35</v>
      </c>
      <c r="C113" s="5" t="s">
        <v>7</v>
      </c>
      <c r="D113" s="17">
        <v>24</v>
      </c>
      <c r="E113" s="23">
        <v>24</v>
      </c>
      <c r="F113" s="23"/>
    </row>
    <row r="114" spans="1:6" ht="57.75" customHeight="1" outlineLevel="6">
      <c r="A114" s="10" t="s">
        <v>19</v>
      </c>
      <c r="B114" s="5" t="s">
        <v>35</v>
      </c>
      <c r="C114" s="5" t="s">
        <v>20</v>
      </c>
      <c r="D114" s="17">
        <v>17.91386</v>
      </c>
      <c r="E114" s="23">
        <v>20</v>
      </c>
      <c r="F114" s="23"/>
    </row>
    <row r="115" spans="1:6" ht="61.5" customHeight="1" outlineLevel="1">
      <c r="A115" s="9" t="s">
        <v>137</v>
      </c>
      <c r="B115" s="11" t="s">
        <v>36</v>
      </c>
      <c r="C115" s="11" t="s">
        <v>0</v>
      </c>
      <c r="D115" s="24">
        <f>SUM(D116,D118,D120,D122)</f>
        <v>55</v>
      </c>
      <c r="E115" s="24">
        <f>SUM(E116,E118,E120,E122)</f>
        <v>0</v>
      </c>
      <c r="F115" s="24">
        <f>SUM(F116,F118,F120,F122)</f>
        <v>0</v>
      </c>
    </row>
    <row r="116" spans="1:6" ht="94.5" outlineLevel="4">
      <c r="A116" s="10" t="s">
        <v>222</v>
      </c>
      <c r="B116" s="5" t="s">
        <v>37</v>
      </c>
      <c r="C116" s="5" t="s">
        <v>0</v>
      </c>
      <c r="D116" s="23">
        <f>SUM(D117)</f>
        <v>15</v>
      </c>
      <c r="E116" s="23">
        <f>SUM(E117)</f>
        <v>0</v>
      </c>
      <c r="F116" s="23">
        <f>SUM(F117)</f>
        <v>0</v>
      </c>
    </row>
    <row r="117" spans="1:6" ht="28.5" customHeight="1" outlineLevel="6">
      <c r="A117" s="10" t="s">
        <v>6</v>
      </c>
      <c r="B117" s="5" t="s">
        <v>37</v>
      </c>
      <c r="C117" s="5" t="s">
        <v>7</v>
      </c>
      <c r="D117" s="23">
        <v>15</v>
      </c>
      <c r="E117" s="23"/>
      <c r="F117" s="23"/>
    </row>
    <row r="118" spans="1:6" ht="110.25" outlineLevel="5">
      <c r="A118" s="10" t="s">
        <v>223</v>
      </c>
      <c r="B118" s="5" t="s">
        <v>38</v>
      </c>
      <c r="C118" s="5" t="s">
        <v>0</v>
      </c>
      <c r="D118" s="23">
        <f>SUM(D119)</f>
        <v>25</v>
      </c>
      <c r="E118" s="23">
        <f>SUM(E119)</f>
        <v>0</v>
      </c>
      <c r="F118" s="23">
        <f>SUM(F119)</f>
        <v>0</v>
      </c>
    </row>
    <row r="119" spans="1:6" ht="30" customHeight="1" outlineLevel="6">
      <c r="A119" s="10" t="s">
        <v>6</v>
      </c>
      <c r="B119" s="5" t="s">
        <v>38</v>
      </c>
      <c r="C119" s="5" t="s">
        <v>7</v>
      </c>
      <c r="D119" s="23">
        <v>25</v>
      </c>
      <c r="E119" s="23"/>
      <c r="F119" s="23"/>
    </row>
    <row r="120" spans="1:6" ht="94.5" outlineLevel="5">
      <c r="A120" s="10" t="s">
        <v>224</v>
      </c>
      <c r="B120" s="5" t="s">
        <v>39</v>
      </c>
      <c r="C120" s="5" t="s">
        <v>0</v>
      </c>
      <c r="D120" s="23">
        <f>SUM(D121)</f>
        <v>5</v>
      </c>
      <c r="E120" s="23">
        <f>SUM(E121)</f>
        <v>0</v>
      </c>
      <c r="F120" s="23">
        <f>SUM(F121)</f>
        <v>0</v>
      </c>
    </row>
    <row r="121" spans="1:6" ht="28.5" customHeight="1" outlineLevel="6">
      <c r="A121" s="10" t="s">
        <v>14</v>
      </c>
      <c r="B121" s="5" t="s">
        <v>39</v>
      </c>
      <c r="C121" s="5" t="s">
        <v>15</v>
      </c>
      <c r="D121" s="23">
        <v>5</v>
      </c>
      <c r="E121" s="23"/>
      <c r="F121" s="23"/>
    </row>
    <row r="122" spans="1:6" ht="94.5" outlineLevel="5">
      <c r="A122" s="10" t="s">
        <v>225</v>
      </c>
      <c r="B122" s="5" t="s">
        <v>40</v>
      </c>
      <c r="C122" s="5" t="s">
        <v>0</v>
      </c>
      <c r="D122" s="23">
        <f>SUM(D123)</f>
        <v>10</v>
      </c>
      <c r="E122" s="23">
        <f>SUM(E123)</f>
        <v>0</v>
      </c>
      <c r="F122" s="23">
        <f>SUM(F123)</f>
        <v>0</v>
      </c>
    </row>
    <row r="123" spans="1:6" ht="29.25" customHeight="1" outlineLevel="6">
      <c r="A123" s="10" t="s">
        <v>14</v>
      </c>
      <c r="B123" s="5" t="s">
        <v>40</v>
      </c>
      <c r="C123" s="5" t="s">
        <v>15</v>
      </c>
      <c r="D123" s="23">
        <v>10</v>
      </c>
      <c r="E123" s="23"/>
      <c r="F123" s="23"/>
    </row>
    <row r="124" spans="1:6" ht="121.5" customHeight="1" outlineLevel="1">
      <c r="A124" s="28" t="s">
        <v>138</v>
      </c>
      <c r="B124" s="11" t="s">
        <v>41</v>
      </c>
      <c r="C124" s="11" t="s">
        <v>0</v>
      </c>
      <c r="D124" s="24">
        <f>SUM(D125,D127)</f>
        <v>5774.7</v>
      </c>
      <c r="E124" s="24">
        <f>SUM(E125,E127)</f>
        <v>5804.82</v>
      </c>
      <c r="F124" s="24">
        <f>SUM(F125,F127)</f>
        <v>5800.95</v>
      </c>
    </row>
    <row r="125" spans="1:6" ht="158.25" customHeight="1" outlineLevel="5">
      <c r="A125" s="10" t="s">
        <v>226</v>
      </c>
      <c r="B125" s="5" t="s">
        <v>42</v>
      </c>
      <c r="C125" s="5" t="s">
        <v>0</v>
      </c>
      <c r="D125" s="23">
        <f>SUM(D126)</f>
        <v>1512.8</v>
      </c>
      <c r="E125" s="23">
        <f>SUM(E126)</f>
        <v>1512.8</v>
      </c>
      <c r="F125" s="23">
        <f>SUM(F126)</f>
        <v>1512.8</v>
      </c>
    </row>
    <row r="126" spans="1:6" ht="90" customHeight="1" outlineLevel="6">
      <c r="A126" s="10" t="s">
        <v>4</v>
      </c>
      <c r="B126" s="5" t="s">
        <v>42</v>
      </c>
      <c r="C126" s="5" t="s">
        <v>5</v>
      </c>
      <c r="D126" s="23">
        <v>1512.8</v>
      </c>
      <c r="E126" s="23">
        <v>1512.8</v>
      </c>
      <c r="F126" s="23">
        <v>1512.8</v>
      </c>
    </row>
    <row r="127" spans="1:6" ht="171.75" customHeight="1" outlineLevel="5">
      <c r="A127" s="10" t="s">
        <v>227</v>
      </c>
      <c r="B127" s="5" t="s">
        <v>43</v>
      </c>
      <c r="C127" s="5" t="s">
        <v>0</v>
      </c>
      <c r="D127" s="17">
        <f>SUM(D128:D130)</f>
        <v>4261.9</v>
      </c>
      <c r="E127" s="23">
        <f>SUM(E128:E130)</f>
        <v>4292.0199999999995</v>
      </c>
      <c r="F127" s="23">
        <f>SUM(F128:F130)</f>
        <v>4288.15</v>
      </c>
    </row>
    <row r="128" spans="1:6" ht="94.5" outlineLevel="6">
      <c r="A128" s="10" t="s">
        <v>4</v>
      </c>
      <c r="B128" s="5" t="s">
        <v>43</v>
      </c>
      <c r="C128" s="5" t="s">
        <v>5</v>
      </c>
      <c r="D128" s="17">
        <v>3780.7</v>
      </c>
      <c r="E128" s="23">
        <v>3780.7</v>
      </c>
      <c r="F128" s="23">
        <v>3780.7</v>
      </c>
    </row>
    <row r="129" spans="1:6" ht="29.25" customHeight="1" outlineLevel="6">
      <c r="A129" s="10" t="s">
        <v>6</v>
      </c>
      <c r="B129" s="5" t="s">
        <v>43</v>
      </c>
      <c r="C129" s="5" t="s">
        <v>7</v>
      </c>
      <c r="D129" s="17">
        <v>480.50648</v>
      </c>
      <c r="E129" s="23">
        <v>496.32</v>
      </c>
      <c r="F129" s="23">
        <v>507.45</v>
      </c>
    </row>
    <row r="130" spans="1:6" ht="15.75" outlineLevel="6">
      <c r="A130" s="10" t="s">
        <v>8</v>
      </c>
      <c r="B130" s="5" t="s">
        <v>43</v>
      </c>
      <c r="C130" s="5" t="s">
        <v>9</v>
      </c>
      <c r="D130" s="17">
        <v>0.69352</v>
      </c>
      <c r="E130" s="23">
        <v>15</v>
      </c>
      <c r="F130" s="23"/>
    </row>
    <row r="131" spans="1:6" ht="78.75" outlineLevel="1">
      <c r="A131" s="9" t="s">
        <v>139</v>
      </c>
      <c r="B131" s="11" t="s">
        <v>44</v>
      </c>
      <c r="C131" s="11" t="s">
        <v>0</v>
      </c>
      <c r="D131" s="24">
        <f>SUM(D132,D135,D137)</f>
        <v>271.4</v>
      </c>
      <c r="E131" s="24">
        <f>SUM(E132,E135,E137)</f>
        <v>226.436</v>
      </c>
      <c r="F131" s="24">
        <f>SUM(F132,F135,F137)</f>
        <v>0</v>
      </c>
    </row>
    <row r="132" spans="1:6" ht="110.25" outlineLevel="5">
      <c r="A132" s="10" t="s">
        <v>228</v>
      </c>
      <c r="B132" s="5" t="s">
        <v>45</v>
      </c>
      <c r="C132" s="5" t="s">
        <v>0</v>
      </c>
      <c r="D132" s="23">
        <f>SUM(D133:D134)</f>
        <v>251.4</v>
      </c>
      <c r="E132" s="23">
        <f>SUM(E133:E134)</f>
        <v>206.436</v>
      </c>
      <c r="F132" s="23">
        <f>SUM(F133:F134)</f>
        <v>0</v>
      </c>
    </row>
    <row r="133" spans="1:6" ht="29.25" customHeight="1" outlineLevel="6">
      <c r="A133" s="10" t="s">
        <v>6</v>
      </c>
      <c r="B133" s="5" t="s">
        <v>45</v>
      </c>
      <c r="C133" s="5" t="s">
        <v>7</v>
      </c>
      <c r="D133" s="23">
        <v>227.4</v>
      </c>
      <c r="E133" s="23">
        <v>182.436</v>
      </c>
      <c r="F133" s="23"/>
    </row>
    <row r="134" spans="1:6" s="27" customFormat="1" ht="43.5" customHeight="1" outlineLevel="6">
      <c r="A134" s="10" t="s">
        <v>19</v>
      </c>
      <c r="B134" s="5" t="s">
        <v>45</v>
      </c>
      <c r="C134" s="5" t="s">
        <v>20</v>
      </c>
      <c r="D134" s="23">
        <v>24</v>
      </c>
      <c r="E134" s="23">
        <v>24</v>
      </c>
      <c r="F134" s="23"/>
    </row>
    <row r="135" spans="1:6" ht="110.25" outlineLevel="5">
      <c r="A135" s="10" t="s">
        <v>229</v>
      </c>
      <c r="B135" s="5" t="s">
        <v>46</v>
      </c>
      <c r="C135" s="5" t="s">
        <v>0</v>
      </c>
      <c r="D135" s="23">
        <f>SUM(D136)</f>
        <v>10</v>
      </c>
      <c r="E135" s="23">
        <f>SUM(E136)</f>
        <v>10</v>
      </c>
      <c r="F135" s="23">
        <f>SUM(F136)</f>
        <v>0</v>
      </c>
    </row>
    <row r="136" spans="1:6" ht="34.5" customHeight="1" outlineLevel="6">
      <c r="A136" s="10" t="s">
        <v>6</v>
      </c>
      <c r="B136" s="5" t="s">
        <v>46</v>
      </c>
      <c r="C136" s="5" t="s">
        <v>7</v>
      </c>
      <c r="D136" s="23">
        <v>10</v>
      </c>
      <c r="E136" s="23">
        <v>10</v>
      </c>
      <c r="F136" s="23"/>
    </row>
    <row r="137" spans="1:6" ht="110.25" outlineLevel="5">
      <c r="A137" s="10" t="s">
        <v>230</v>
      </c>
      <c r="B137" s="5" t="s">
        <v>47</v>
      </c>
      <c r="C137" s="5" t="s">
        <v>0</v>
      </c>
      <c r="D137" s="23">
        <f>SUM(D138)</f>
        <v>10</v>
      </c>
      <c r="E137" s="23">
        <f>SUM(E138)</f>
        <v>10</v>
      </c>
      <c r="F137" s="23">
        <f>SUM(F138)</f>
        <v>0</v>
      </c>
    </row>
    <row r="138" spans="1:6" ht="27.75" customHeight="1" outlineLevel="6">
      <c r="A138" s="10" t="s">
        <v>6</v>
      </c>
      <c r="B138" s="5" t="s">
        <v>47</v>
      </c>
      <c r="C138" s="5" t="s">
        <v>7</v>
      </c>
      <c r="D138" s="23">
        <v>10</v>
      </c>
      <c r="E138" s="23">
        <v>10</v>
      </c>
      <c r="F138" s="23"/>
    </row>
    <row r="139" spans="1:6" ht="124.5" customHeight="1" outlineLevel="1">
      <c r="A139" s="9" t="s">
        <v>140</v>
      </c>
      <c r="B139" s="11" t="s">
        <v>48</v>
      </c>
      <c r="C139" s="11" t="s">
        <v>0</v>
      </c>
      <c r="D139" s="30">
        <f>SUM(D140,D142)</f>
        <v>1722.63282</v>
      </c>
      <c r="E139" s="24">
        <f>SUM(E140,E142)</f>
        <v>1677</v>
      </c>
      <c r="F139" s="24">
        <f>SUM(F140,F142)</f>
        <v>1667</v>
      </c>
    </row>
    <row r="140" spans="1:6" ht="167.25" customHeight="1" outlineLevel="5">
      <c r="A140" s="10" t="s">
        <v>231</v>
      </c>
      <c r="B140" s="5" t="s">
        <v>49</v>
      </c>
      <c r="C140" s="5" t="s">
        <v>0</v>
      </c>
      <c r="D140" s="23">
        <f>SUM(D141)</f>
        <v>10</v>
      </c>
      <c r="E140" s="23">
        <f>SUM(E141)</f>
        <v>10</v>
      </c>
      <c r="F140" s="23">
        <f>SUM(F141)</f>
        <v>0</v>
      </c>
    </row>
    <row r="141" spans="1:6" ht="29.25" customHeight="1" outlineLevel="6">
      <c r="A141" s="10" t="s">
        <v>6</v>
      </c>
      <c r="B141" s="5" t="s">
        <v>49</v>
      </c>
      <c r="C141" s="5" t="s">
        <v>7</v>
      </c>
      <c r="D141" s="23">
        <v>10</v>
      </c>
      <c r="E141" s="23">
        <v>10</v>
      </c>
      <c r="F141" s="23"/>
    </row>
    <row r="142" spans="1:6" ht="141.75" customHeight="1" outlineLevel="5">
      <c r="A142" s="10" t="s">
        <v>232</v>
      </c>
      <c r="B142" s="5" t="s">
        <v>50</v>
      </c>
      <c r="C142" s="5" t="s">
        <v>0</v>
      </c>
      <c r="D142" s="17">
        <f>SUM(D143:D144)</f>
        <v>1712.63282</v>
      </c>
      <c r="E142" s="23">
        <f>SUM(E143:E144)</f>
        <v>1667</v>
      </c>
      <c r="F142" s="23">
        <f>SUM(F143:F144)</f>
        <v>1667</v>
      </c>
    </row>
    <row r="143" spans="1:6" ht="27.75" customHeight="1" outlineLevel="6">
      <c r="A143" s="10" t="s">
        <v>6</v>
      </c>
      <c r="B143" s="5" t="s">
        <v>50</v>
      </c>
      <c r="C143" s="5" t="s">
        <v>7</v>
      </c>
      <c r="D143" s="17">
        <v>943.69128</v>
      </c>
      <c r="E143" s="23">
        <v>895</v>
      </c>
      <c r="F143" s="23">
        <v>895</v>
      </c>
    </row>
    <row r="144" spans="1:6" ht="63" outlineLevel="6">
      <c r="A144" s="10" t="s">
        <v>19</v>
      </c>
      <c r="B144" s="5" t="s">
        <v>50</v>
      </c>
      <c r="C144" s="5" t="s">
        <v>20</v>
      </c>
      <c r="D144" s="17">
        <v>768.94154</v>
      </c>
      <c r="E144" s="23">
        <v>772</v>
      </c>
      <c r="F144" s="23">
        <v>772</v>
      </c>
    </row>
    <row r="145" spans="1:6" ht="109.5" customHeight="1">
      <c r="A145" s="9" t="s">
        <v>141</v>
      </c>
      <c r="B145" s="11" t="s">
        <v>51</v>
      </c>
      <c r="C145" s="11" t="s">
        <v>0</v>
      </c>
      <c r="D145" s="30">
        <f>SUM(D146,D154,D160)</f>
        <v>8998.70119</v>
      </c>
      <c r="E145" s="24">
        <f>SUM(E146,E154,E160)</f>
        <v>0</v>
      </c>
      <c r="F145" s="24">
        <f>SUM(F146,F154,F160)</f>
        <v>0</v>
      </c>
    </row>
    <row r="146" spans="1:6" ht="141.75" outlineLevel="1">
      <c r="A146" s="9" t="s">
        <v>142</v>
      </c>
      <c r="B146" s="11" t="s">
        <v>52</v>
      </c>
      <c r="C146" s="11" t="s">
        <v>0</v>
      </c>
      <c r="D146" s="30">
        <f>SUM(D147,D149,D151)</f>
        <v>3140.0132000000003</v>
      </c>
      <c r="E146" s="24">
        <f>SUM(E147,E149,E151)</f>
        <v>0</v>
      </c>
      <c r="F146" s="24">
        <f>SUM(F147,F149,F151)</f>
        <v>0</v>
      </c>
    </row>
    <row r="147" spans="1:6" s="27" customFormat="1" ht="181.5" customHeight="1" outlineLevel="1">
      <c r="A147" s="10" t="s">
        <v>333</v>
      </c>
      <c r="B147" s="5" t="s">
        <v>334</v>
      </c>
      <c r="C147" s="5" t="s">
        <v>0</v>
      </c>
      <c r="D147" s="17">
        <f>SUM(D148)</f>
        <v>1168.15576</v>
      </c>
      <c r="E147" s="23">
        <f>SUM(E148)</f>
        <v>0</v>
      </c>
      <c r="F147" s="23">
        <f>SUM(F148)</f>
        <v>0</v>
      </c>
    </row>
    <row r="148" spans="1:6" s="27" customFormat="1" ht="31.5" outlineLevel="1">
      <c r="A148" s="10" t="s">
        <v>14</v>
      </c>
      <c r="B148" s="5" t="s">
        <v>334</v>
      </c>
      <c r="C148" s="5" t="s">
        <v>15</v>
      </c>
      <c r="D148" s="17">
        <v>1168.15576</v>
      </c>
      <c r="E148" s="23"/>
      <c r="F148" s="23"/>
    </row>
    <row r="149" spans="1:6" ht="180.75" customHeight="1" outlineLevel="5">
      <c r="A149" s="10" t="s">
        <v>233</v>
      </c>
      <c r="B149" s="5" t="s">
        <v>53</v>
      </c>
      <c r="C149" s="5" t="s">
        <v>0</v>
      </c>
      <c r="D149" s="23">
        <f>SUM(D150)</f>
        <v>741.9</v>
      </c>
      <c r="E149" s="23">
        <f>SUM(E150)</f>
        <v>0</v>
      </c>
      <c r="F149" s="23">
        <f>SUM(F150)</f>
        <v>0</v>
      </c>
    </row>
    <row r="150" spans="1:6" ht="27.75" customHeight="1" outlineLevel="6">
      <c r="A150" s="10" t="s">
        <v>14</v>
      </c>
      <c r="B150" s="5" t="s">
        <v>53</v>
      </c>
      <c r="C150" s="5" t="s">
        <v>15</v>
      </c>
      <c r="D150" s="23">
        <v>741.9</v>
      </c>
      <c r="E150" s="23"/>
      <c r="F150" s="23"/>
    </row>
    <row r="151" spans="1:6" s="27" customFormat="1" ht="31.5" outlineLevel="6">
      <c r="A151" s="10" t="s">
        <v>10</v>
      </c>
      <c r="B151" s="5" t="s">
        <v>344</v>
      </c>
      <c r="C151" s="5" t="s">
        <v>0</v>
      </c>
      <c r="D151" s="17">
        <f aca="true" t="shared" si="1" ref="D151:F152">SUM(D152)</f>
        <v>1229.95744</v>
      </c>
      <c r="E151" s="23">
        <f t="shared" si="1"/>
        <v>0</v>
      </c>
      <c r="F151" s="23">
        <f t="shared" si="1"/>
        <v>0</v>
      </c>
    </row>
    <row r="152" spans="1:6" s="27" customFormat="1" ht="182.25" customHeight="1" outlineLevel="6">
      <c r="A152" s="10" t="s">
        <v>306</v>
      </c>
      <c r="B152" s="5" t="s">
        <v>335</v>
      </c>
      <c r="C152" s="5" t="s">
        <v>0</v>
      </c>
      <c r="D152" s="17">
        <f t="shared" si="1"/>
        <v>1229.95744</v>
      </c>
      <c r="E152" s="23">
        <f t="shared" si="1"/>
        <v>0</v>
      </c>
      <c r="F152" s="23">
        <f t="shared" si="1"/>
        <v>0</v>
      </c>
    </row>
    <row r="153" spans="1:6" s="27" customFormat="1" ht="31.5" outlineLevel="6">
      <c r="A153" s="10" t="s">
        <v>14</v>
      </c>
      <c r="B153" s="5" t="s">
        <v>307</v>
      </c>
      <c r="C153" s="5" t="s">
        <v>15</v>
      </c>
      <c r="D153" s="17">
        <v>1229.95744</v>
      </c>
      <c r="E153" s="23"/>
      <c r="F153" s="23"/>
    </row>
    <row r="154" spans="1:6" ht="155.25" customHeight="1" outlineLevel="1">
      <c r="A154" s="9" t="s">
        <v>143</v>
      </c>
      <c r="B154" s="11" t="s">
        <v>54</v>
      </c>
      <c r="C154" s="11" t="s">
        <v>0</v>
      </c>
      <c r="D154" s="30">
        <f>SUM(D155,D157)</f>
        <v>483.08419000000004</v>
      </c>
      <c r="E154" s="24">
        <f>SUM(E155,E157)</f>
        <v>0</v>
      </c>
      <c r="F154" s="24">
        <f>SUM(F155,F157)</f>
        <v>0</v>
      </c>
    </row>
    <row r="155" spans="1:6" ht="252.75" customHeight="1" outlineLevel="5">
      <c r="A155" s="10" t="s">
        <v>234</v>
      </c>
      <c r="B155" s="5" t="s">
        <v>55</v>
      </c>
      <c r="C155" s="5" t="s">
        <v>0</v>
      </c>
      <c r="D155" s="23">
        <f>SUM(D156)</f>
        <v>118.8</v>
      </c>
      <c r="E155" s="23">
        <f>SUM(E156)</f>
        <v>0</v>
      </c>
      <c r="F155" s="23">
        <f>SUM(F156)</f>
        <v>0</v>
      </c>
    </row>
    <row r="156" spans="1:6" ht="29.25" customHeight="1" outlineLevel="6">
      <c r="A156" s="10" t="s">
        <v>14</v>
      </c>
      <c r="B156" s="5" t="s">
        <v>55</v>
      </c>
      <c r="C156" s="5" t="s">
        <v>15</v>
      </c>
      <c r="D156" s="23">
        <v>118.8</v>
      </c>
      <c r="E156" s="13"/>
      <c r="F156" s="13"/>
    </row>
    <row r="157" spans="1:6" s="27" customFormat="1" ht="31.5" outlineLevel="6">
      <c r="A157" s="10" t="s">
        <v>10</v>
      </c>
      <c r="B157" s="5" t="s">
        <v>345</v>
      </c>
      <c r="C157" s="5" t="s">
        <v>0</v>
      </c>
      <c r="D157" s="17">
        <f aca="true" t="shared" si="2" ref="D157:F158">SUM(D158)</f>
        <v>364.28419</v>
      </c>
      <c r="E157" s="23">
        <f t="shared" si="2"/>
        <v>0</v>
      </c>
      <c r="F157" s="23">
        <f t="shared" si="2"/>
        <v>0</v>
      </c>
    </row>
    <row r="158" spans="1:6" s="27" customFormat="1" ht="246.75" customHeight="1" outlineLevel="6">
      <c r="A158" s="10" t="s">
        <v>336</v>
      </c>
      <c r="B158" s="5" t="s">
        <v>337</v>
      </c>
      <c r="C158" s="5" t="s">
        <v>0</v>
      </c>
      <c r="D158" s="17">
        <f t="shared" si="2"/>
        <v>364.28419</v>
      </c>
      <c r="E158" s="23">
        <f t="shared" si="2"/>
        <v>0</v>
      </c>
      <c r="F158" s="23">
        <f t="shared" si="2"/>
        <v>0</v>
      </c>
    </row>
    <row r="159" spans="1:6" s="27" customFormat="1" ht="31.5" outlineLevel="6">
      <c r="A159" s="10" t="s">
        <v>14</v>
      </c>
      <c r="B159" s="5" t="s">
        <v>337</v>
      </c>
      <c r="C159" s="5" t="s">
        <v>15</v>
      </c>
      <c r="D159" s="17">
        <v>364.28419</v>
      </c>
      <c r="E159" s="13"/>
      <c r="F159" s="13"/>
    </row>
    <row r="160" spans="1:6" s="27" customFormat="1" ht="142.5" customHeight="1" outlineLevel="6">
      <c r="A160" s="9" t="s">
        <v>293</v>
      </c>
      <c r="B160" s="11" t="s">
        <v>294</v>
      </c>
      <c r="C160" s="11" t="s">
        <v>0</v>
      </c>
      <c r="D160" s="30">
        <f>SUM(D161,D163,D165,D167,D169)</f>
        <v>5375.6038</v>
      </c>
      <c r="E160" s="24">
        <f>SUM(E161,E163,E165,E167,E169)</f>
        <v>0</v>
      </c>
      <c r="F160" s="24">
        <f>SUM(F161,F163,F165,F167,F169)</f>
        <v>0</v>
      </c>
    </row>
    <row r="161" spans="1:6" s="27" customFormat="1" ht="180.75" customHeight="1" outlineLevel="6">
      <c r="A161" s="10" t="s">
        <v>308</v>
      </c>
      <c r="B161" s="5" t="s">
        <v>309</v>
      </c>
      <c r="C161" s="5" t="s">
        <v>0</v>
      </c>
      <c r="D161" s="17">
        <f>SUM(D162)</f>
        <v>20.2168</v>
      </c>
      <c r="E161" s="23">
        <f>SUM(E162)</f>
        <v>0</v>
      </c>
      <c r="F161" s="23">
        <f>SUM(F162)</f>
        <v>0</v>
      </c>
    </row>
    <row r="162" spans="1:6" s="27" customFormat="1" ht="31.5" customHeight="1" outlineLevel="6">
      <c r="A162" s="10" t="s">
        <v>6</v>
      </c>
      <c r="B162" s="5" t="s">
        <v>309</v>
      </c>
      <c r="C162" s="5" t="s">
        <v>7</v>
      </c>
      <c r="D162" s="17">
        <v>20.2168</v>
      </c>
      <c r="E162" s="23"/>
      <c r="F162" s="23"/>
    </row>
    <row r="163" spans="1:6" s="27" customFormat="1" ht="231" customHeight="1" outlineLevel="6">
      <c r="A163" s="33" t="s">
        <v>295</v>
      </c>
      <c r="B163" s="5" t="s">
        <v>296</v>
      </c>
      <c r="C163" s="5" t="s">
        <v>0</v>
      </c>
      <c r="D163" s="23">
        <f>SUM(D164)</f>
        <v>57.387</v>
      </c>
      <c r="E163" s="23">
        <f>SUM(E164)</f>
        <v>0</v>
      </c>
      <c r="F163" s="23">
        <f>SUM(F164)</f>
        <v>0</v>
      </c>
    </row>
    <row r="164" spans="1:6" s="27" customFormat="1" ht="30.75" customHeight="1" outlineLevel="6">
      <c r="A164" s="10" t="s">
        <v>6</v>
      </c>
      <c r="B164" s="5" t="s">
        <v>296</v>
      </c>
      <c r="C164" s="5" t="s">
        <v>7</v>
      </c>
      <c r="D164" s="23">
        <v>57.387</v>
      </c>
      <c r="E164" s="13"/>
      <c r="F164" s="13"/>
    </row>
    <row r="165" spans="1:6" s="27" customFormat="1" ht="193.5" customHeight="1" outlineLevel="6">
      <c r="A165" s="10" t="s">
        <v>310</v>
      </c>
      <c r="B165" s="5" t="s">
        <v>312</v>
      </c>
      <c r="C165" s="5" t="s">
        <v>0</v>
      </c>
      <c r="D165" s="23">
        <f>SUM(D166)</f>
        <v>149</v>
      </c>
      <c r="E165" s="23">
        <f>SUM(E166)</f>
        <v>0</v>
      </c>
      <c r="F165" s="23">
        <f>SUM(F166)</f>
        <v>0</v>
      </c>
    </row>
    <row r="166" spans="1:6" s="27" customFormat="1" ht="30.75" customHeight="1" outlineLevel="6">
      <c r="A166" s="10" t="s">
        <v>6</v>
      </c>
      <c r="B166" s="5" t="s">
        <v>312</v>
      </c>
      <c r="C166" s="5" t="s">
        <v>7</v>
      </c>
      <c r="D166" s="23">
        <v>149</v>
      </c>
      <c r="E166" s="13"/>
      <c r="F166" s="13"/>
    </row>
    <row r="167" spans="1:6" s="27" customFormat="1" ht="232.5" customHeight="1" outlineLevel="6">
      <c r="A167" s="10" t="s">
        <v>311</v>
      </c>
      <c r="B167" s="5" t="s">
        <v>313</v>
      </c>
      <c r="C167" s="5" t="s">
        <v>0</v>
      </c>
      <c r="D167" s="23">
        <f>SUM(D168)</f>
        <v>149</v>
      </c>
      <c r="E167" s="23">
        <f>SUM(E168)</f>
        <v>0</v>
      </c>
      <c r="F167" s="23">
        <f>SUM(F168)</f>
        <v>0</v>
      </c>
    </row>
    <row r="168" spans="1:6" s="27" customFormat="1" ht="30.75" customHeight="1" outlineLevel="6">
      <c r="A168" s="10" t="s">
        <v>6</v>
      </c>
      <c r="B168" s="5" t="s">
        <v>313</v>
      </c>
      <c r="C168" s="5" t="s">
        <v>7</v>
      </c>
      <c r="D168" s="23">
        <v>149</v>
      </c>
      <c r="E168" s="13"/>
      <c r="F168" s="13"/>
    </row>
    <row r="169" spans="1:6" s="27" customFormat="1" ht="30" customHeight="1" outlineLevel="6">
      <c r="A169" s="10" t="s">
        <v>10</v>
      </c>
      <c r="B169" s="5" t="s">
        <v>346</v>
      </c>
      <c r="C169" s="5" t="s">
        <v>0</v>
      </c>
      <c r="D169" s="23">
        <f>SUM(D170)</f>
        <v>5000</v>
      </c>
      <c r="E169" s="23">
        <f>SUM(E170)</f>
        <v>0</v>
      </c>
      <c r="F169" s="23">
        <f>SUM(F170)</f>
        <v>0</v>
      </c>
    </row>
    <row r="170" spans="1:6" s="27" customFormat="1" ht="191.25" customHeight="1" outlineLevel="6">
      <c r="A170" s="31" t="s">
        <v>325</v>
      </c>
      <c r="B170" s="5" t="s">
        <v>326</v>
      </c>
      <c r="C170" s="5" t="s">
        <v>0</v>
      </c>
      <c r="D170" s="23">
        <f>SUM(D171:D171)</f>
        <v>5000</v>
      </c>
      <c r="E170" s="23">
        <f>SUM(E171:E171)</f>
        <v>0</v>
      </c>
      <c r="F170" s="23">
        <f>SUM(F171:F171)</f>
        <v>0</v>
      </c>
    </row>
    <row r="171" spans="1:6" s="27" customFormat="1" ht="28.5" customHeight="1" outlineLevel="6">
      <c r="A171" s="10" t="s">
        <v>6</v>
      </c>
      <c r="B171" s="5" t="s">
        <v>326</v>
      </c>
      <c r="C171" s="5" t="s">
        <v>7</v>
      </c>
      <c r="D171" s="23">
        <v>5000</v>
      </c>
      <c r="E171" s="13"/>
      <c r="F171" s="13"/>
    </row>
    <row r="172" spans="1:6" ht="78" customHeight="1">
      <c r="A172" s="9" t="s">
        <v>144</v>
      </c>
      <c r="B172" s="11" t="s">
        <v>56</v>
      </c>
      <c r="C172" s="11" t="s">
        <v>0</v>
      </c>
      <c r="D172" s="24">
        <f aca="true" t="shared" si="3" ref="D172:F174">SUM(D173)</f>
        <v>0</v>
      </c>
      <c r="E172" s="24">
        <f t="shared" si="3"/>
        <v>76.8</v>
      </c>
      <c r="F172" s="24">
        <f t="shared" si="3"/>
        <v>154.8</v>
      </c>
    </row>
    <row r="173" spans="1:6" ht="124.5" customHeight="1" outlineLevel="1">
      <c r="A173" s="9" t="s">
        <v>145</v>
      </c>
      <c r="B173" s="11" t="s">
        <v>57</v>
      </c>
      <c r="C173" s="11" t="s">
        <v>0</v>
      </c>
      <c r="D173" s="24">
        <f t="shared" si="3"/>
        <v>0</v>
      </c>
      <c r="E173" s="24">
        <f t="shared" si="3"/>
        <v>76.8</v>
      </c>
      <c r="F173" s="24">
        <f t="shared" si="3"/>
        <v>154.8</v>
      </c>
    </row>
    <row r="174" spans="1:6" ht="140.25" customHeight="1" outlineLevel="5">
      <c r="A174" s="10" t="s">
        <v>183</v>
      </c>
      <c r="B174" s="5" t="s">
        <v>58</v>
      </c>
      <c r="C174" s="5" t="s">
        <v>0</v>
      </c>
      <c r="D174" s="23">
        <f t="shared" si="3"/>
        <v>0</v>
      </c>
      <c r="E174" s="23">
        <f t="shared" si="3"/>
        <v>76.8</v>
      </c>
      <c r="F174" s="23">
        <f t="shared" si="3"/>
        <v>154.8</v>
      </c>
    </row>
    <row r="175" spans="1:6" ht="32.25" customHeight="1" outlineLevel="6">
      <c r="A175" s="10" t="s">
        <v>6</v>
      </c>
      <c r="B175" s="5" t="s">
        <v>58</v>
      </c>
      <c r="C175" s="5" t="s">
        <v>7</v>
      </c>
      <c r="D175" s="23"/>
      <c r="E175" s="23">
        <v>76.8</v>
      </c>
      <c r="F175" s="23">
        <v>154.8</v>
      </c>
    </row>
    <row r="176" spans="1:6" s="19" customFormat="1" ht="61.5" customHeight="1" outlineLevel="6">
      <c r="A176" s="14" t="s">
        <v>214</v>
      </c>
      <c r="B176" s="11" t="s">
        <v>207</v>
      </c>
      <c r="C176" s="11" t="s">
        <v>0</v>
      </c>
      <c r="D176" s="24">
        <f>SUM(D177,D181)</f>
        <v>37.314</v>
      </c>
      <c r="E176" s="24">
        <f>SUM(E177,E181)</f>
        <v>15</v>
      </c>
      <c r="F176" s="24">
        <f>SUM(F177,F181)</f>
        <v>15</v>
      </c>
    </row>
    <row r="177" spans="1:6" s="19" customFormat="1" ht="97.5" customHeight="1" outlineLevel="6">
      <c r="A177" s="14" t="s">
        <v>217</v>
      </c>
      <c r="B177" s="11" t="s">
        <v>208</v>
      </c>
      <c r="C177" s="11" t="s">
        <v>0</v>
      </c>
      <c r="D177" s="24">
        <f aca="true" t="shared" si="4" ref="D177:F179">SUM(D178)</f>
        <v>17.1</v>
      </c>
      <c r="E177" s="24">
        <f t="shared" si="4"/>
        <v>15</v>
      </c>
      <c r="F177" s="24">
        <f t="shared" si="4"/>
        <v>15</v>
      </c>
    </row>
    <row r="178" spans="1:6" s="20" customFormat="1" ht="29.25" customHeight="1" outlineLevel="6">
      <c r="A178" s="15" t="s">
        <v>10</v>
      </c>
      <c r="B178" s="5" t="s">
        <v>215</v>
      </c>
      <c r="C178" s="5" t="s">
        <v>0</v>
      </c>
      <c r="D178" s="23">
        <f t="shared" si="4"/>
        <v>17.1</v>
      </c>
      <c r="E178" s="23">
        <f t="shared" si="4"/>
        <v>15</v>
      </c>
      <c r="F178" s="23">
        <f t="shared" si="4"/>
        <v>15</v>
      </c>
    </row>
    <row r="179" spans="1:6" s="19" customFormat="1" ht="246.75" customHeight="1" outlineLevel="6">
      <c r="A179" s="15" t="s">
        <v>209</v>
      </c>
      <c r="B179" s="5" t="s">
        <v>210</v>
      </c>
      <c r="C179" s="5" t="s">
        <v>0</v>
      </c>
      <c r="D179" s="23">
        <f t="shared" si="4"/>
        <v>17.1</v>
      </c>
      <c r="E179" s="23">
        <f t="shared" si="4"/>
        <v>15</v>
      </c>
      <c r="F179" s="23">
        <f t="shared" si="4"/>
        <v>15</v>
      </c>
    </row>
    <row r="180" spans="1:6" s="19" customFormat="1" ht="28.5" customHeight="1" outlineLevel="6">
      <c r="A180" s="15" t="s">
        <v>6</v>
      </c>
      <c r="B180" s="5" t="s">
        <v>210</v>
      </c>
      <c r="C180" s="5" t="s">
        <v>7</v>
      </c>
      <c r="D180" s="23">
        <v>17.1</v>
      </c>
      <c r="E180" s="23">
        <v>15</v>
      </c>
      <c r="F180" s="23">
        <v>15</v>
      </c>
    </row>
    <row r="181" spans="1:6" s="19" customFormat="1" ht="109.5" customHeight="1" outlineLevel="6">
      <c r="A181" s="14" t="s">
        <v>216</v>
      </c>
      <c r="B181" s="11" t="s">
        <v>211</v>
      </c>
      <c r="C181" s="11" t="s">
        <v>0</v>
      </c>
      <c r="D181" s="24">
        <f aca="true" t="shared" si="5" ref="D181:F183">SUM(D182)</f>
        <v>20.214</v>
      </c>
      <c r="E181" s="24">
        <f t="shared" si="5"/>
        <v>0</v>
      </c>
      <c r="F181" s="24">
        <f t="shared" si="5"/>
        <v>0</v>
      </c>
    </row>
    <row r="182" spans="1:6" s="21" customFormat="1" ht="30.75" customHeight="1" outlineLevel="6">
      <c r="A182" s="15" t="s">
        <v>10</v>
      </c>
      <c r="B182" s="5" t="s">
        <v>369</v>
      </c>
      <c r="C182" s="5" t="s">
        <v>0</v>
      </c>
      <c r="D182" s="23">
        <f t="shared" si="5"/>
        <v>20.214</v>
      </c>
      <c r="E182" s="23">
        <f t="shared" si="5"/>
        <v>0</v>
      </c>
      <c r="F182" s="23">
        <f t="shared" si="5"/>
        <v>0</v>
      </c>
    </row>
    <row r="183" spans="1:6" s="19" customFormat="1" ht="252.75" customHeight="1" outlineLevel="6">
      <c r="A183" s="15" t="s">
        <v>212</v>
      </c>
      <c r="B183" s="5" t="s">
        <v>213</v>
      </c>
      <c r="C183" s="5" t="s">
        <v>0</v>
      </c>
      <c r="D183" s="23">
        <f t="shared" si="5"/>
        <v>20.214</v>
      </c>
      <c r="E183" s="23">
        <f t="shared" si="5"/>
        <v>0</v>
      </c>
      <c r="F183" s="23">
        <f t="shared" si="5"/>
        <v>0</v>
      </c>
    </row>
    <row r="184" spans="1:6" s="19" customFormat="1" ht="28.5" customHeight="1" outlineLevel="6">
      <c r="A184" s="15" t="s">
        <v>6</v>
      </c>
      <c r="B184" s="5" t="s">
        <v>213</v>
      </c>
      <c r="C184" s="5" t="s">
        <v>7</v>
      </c>
      <c r="D184" s="23">
        <v>20.214</v>
      </c>
      <c r="E184" s="23"/>
      <c r="F184" s="23"/>
    </row>
    <row r="185" spans="1:6" ht="60.75" customHeight="1">
      <c r="A185" s="9" t="s">
        <v>146</v>
      </c>
      <c r="B185" s="11" t="s">
        <v>59</v>
      </c>
      <c r="C185" s="11" t="s">
        <v>0</v>
      </c>
      <c r="D185" s="24">
        <f>SUM(D186)</f>
        <v>2124.5</v>
      </c>
      <c r="E185" s="24">
        <f>SUM(E186)</f>
        <v>2519.4</v>
      </c>
      <c r="F185" s="24">
        <f>SUM(F186)</f>
        <v>2233.7</v>
      </c>
    </row>
    <row r="186" spans="1:6" ht="123.75" customHeight="1" outlineLevel="1">
      <c r="A186" s="9" t="s">
        <v>147</v>
      </c>
      <c r="B186" s="11" t="s">
        <v>60</v>
      </c>
      <c r="C186" s="11" t="s">
        <v>0</v>
      </c>
      <c r="D186" s="24">
        <f>SUM(D187,D189,D191)</f>
        <v>2124.5</v>
      </c>
      <c r="E186" s="24">
        <f>SUM(E187,E189,E191)</f>
        <v>2519.4</v>
      </c>
      <c r="F186" s="24">
        <f>SUM(F187,F189,F191)</f>
        <v>2233.7</v>
      </c>
    </row>
    <row r="187" spans="1:6" ht="172.5" customHeight="1" outlineLevel="4">
      <c r="A187" s="10" t="s">
        <v>235</v>
      </c>
      <c r="B187" s="5" t="s">
        <v>61</v>
      </c>
      <c r="C187" s="5" t="s">
        <v>0</v>
      </c>
      <c r="D187" s="23">
        <f>SUM(D188)</f>
        <v>1939.5</v>
      </c>
      <c r="E187" s="23">
        <f>SUM(E188)</f>
        <v>2103.4</v>
      </c>
      <c r="F187" s="23">
        <f>SUM(F188)</f>
        <v>1857.7</v>
      </c>
    </row>
    <row r="188" spans="1:6" ht="59.25" customHeight="1" outlineLevel="6">
      <c r="A188" s="10" t="s">
        <v>19</v>
      </c>
      <c r="B188" s="5" t="s">
        <v>61</v>
      </c>
      <c r="C188" s="5" t="s">
        <v>20</v>
      </c>
      <c r="D188" s="23">
        <v>1939.5</v>
      </c>
      <c r="E188" s="23">
        <v>2103.4</v>
      </c>
      <c r="F188" s="23">
        <v>1857.7</v>
      </c>
    </row>
    <row r="189" spans="1:6" ht="171.75" customHeight="1" outlineLevel="5">
      <c r="A189" s="10" t="s">
        <v>184</v>
      </c>
      <c r="B189" s="5" t="s">
        <v>62</v>
      </c>
      <c r="C189" s="5" t="s">
        <v>0</v>
      </c>
      <c r="D189" s="23">
        <f>SUM(D190)</f>
        <v>5</v>
      </c>
      <c r="E189" s="23">
        <f>SUM(E190)</f>
        <v>126</v>
      </c>
      <c r="F189" s="23">
        <f>SUM(F190)</f>
        <v>126</v>
      </c>
    </row>
    <row r="190" spans="1:6" ht="63" outlineLevel="6">
      <c r="A190" s="10" t="s">
        <v>19</v>
      </c>
      <c r="B190" s="5" t="s">
        <v>62</v>
      </c>
      <c r="C190" s="5" t="s">
        <v>20</v>
      </c>
      <c r="D190" s="23">
        <v>5</v>
      </c>
      <c r="E190" s="23">
        <v>126</v>
      </c>
      <c r="F190" s="23">
        <v>126</v>
      </c>
    </row>
    <row r="191" spans="1:6" ht="139.5" customHeight="1" outlineLevel="5">
      <c r="A191" s="10" t="s">
        <v>185</v>
      </c>
      <c r="B191" s="5" t="s">
        <v>63</v>
      </c>
      <c r="C191" s="5" t="s">
        <v>0</v>
      </c>
      <c r="D191" s="23">
        <f>SUM(D192)</f>
        <v>180</v>
      </c>
      <c r="E191" s="23">
        <f>SUM(E192)</f>
        <v>290</v>
      </c>
      <c r="F191" s="23">
        <f>SUM(F192)</f>
        <v>250</v>
      </c>
    </row>
    <row r="192" spans="1:6" ht="28.5" customHeight="1" outlineLevel="6">
      <c r="A192" s="10" t="s">
        <v>6</v>
      </c>
      <c r="B192" s="5" t="s">
        <v>63</v>
      </c>
      <c r="C192" s="5" t="s">
        <v>7</v>
      </c>
      <c r="D192" s="23">
        <v>180</v>
      </c>
      <c r="E192" s="23">
        <v>290</v>
      </c>
      <c r="F192" s="23">
        <v>250</v>
      </c>
    </row>
    <row r="193" spans="1:6" ht="45.75" customHeight="1">
      <c r="A193" s="9" t="s">
        <v>148</v>
      </c>
      <c r="B193" s="11" t="s">
        <v>64</v>
      </c>
      <c r="C193" s="11" t="s">
        <v>0</v>
      </c>
      <c r="D193" s="24">
        <f>SUM(D194,D211,D216)</f>
        <v>602.72</v>
      </c>
      <c r="E193" s="24">
        <f>SUM(E194,E211,E216)</f>
        <v>715.3330000000001</v>
      </c>
      <c r="F193" s="24">
        <f>SUM(F194,F211,F216)</f>
        <v>624.033</v>
      </c>
    </row>
    <row r="194" spans="1:6" ht="90.75" customHeight="1" outlineLevel="1">
      <c r="A194" s="9" t="s">
        <v>149</v>
      </c>
      <c r="B194" s="11" t="s">
        <v>65</v>
      </c>
      <c r="C194" s="11" t="s">
        <v>0</v>
      </c>
      <c r="D194" s="24">
        <f>SUM(D195,D197,D199,D201,D203,D205,D207)</f>
        <v>433.67</v>
      </c>
      <c r="E194" s="24">
        <f>SUM(E195,E197,E199,E201,E203,E205,E207)</f>
        <v>508.333</v>
      </c>
      <c r="F194" s="24">
        <f>SUM(F195,F197,F199,F201,F203,F205,F207)</f>
        <v>492.13300000000004</v>
      </c>
    </row>
    <row r="195" spans="1:6" ht="153.75" customHeight="1" outlineLevel="5">
      <c r="A195" s="10" t="s">
        <v>186</v>
      </c>
      <c r="B195" s="5" t="s">
        <v>66</v>
      </c>
      <c r="C195" s="5" t="s">
        <v>0</v>
      </c>
      <c r="D195" s="23">
        <f>SUM(D196)</f>
        <v>38.56</v>
      </c>
      <c r="E195" s="23">
        <f>SUM(E196)</f>
        <v>40</v>
      </c>
      <c r="F195" s="23">
        <f>SUM(F196)</f>
        <v>30</v>
      </c>
    </row>
    <row r="196" spans="1:6" ht="27" customHeight="1" outlineLevel="6">
      <c r="A196" s="10" t="s">
        <v>6</v>
      </c>
      <c r="B196" s="5" t="s">
        <v>66</v>
      </c>
      <c r="C196" s="5" t="s">
        <v>7</v>
      </c>
      <c r="D196" s="23">
        <v>38.56</v>
      </c>
      <c r="E196" s="23">
        <v>40</v>
      </c>
      <c r="F196" s="23">
        <v>30</v>
      </c>
    </row>
    <row r="197" spans="1:6" ht="157.5" outlineLevel="5">
      <c r="A197" s="10" t="s">
        <v>264</v>
      </c>
      <c r="B197" s="5" t="s">
        <v>67</v>
      </c>
      <c r="C197" s="5" t="s">
        <v>0</v>
      </c>
      <c r="D197" s="23">
        <f>SUM(D198)</f>
        <v>16.13</v>
      </c>
      <c r="E197" s="23">
        <f>SUM(E198)</f>
        <v>36</v>
      </c>
      <c r="F197" s="23">
        <f>SUM(F198)</f>
        <v>30</v>
      </c>
    </row>
    <row r="198" spans="1:6" ht="27" customHeight="1" outlineLevel="6">
      <c r="A198" s="10" t="s">
        <v>6</v>
      </c>
      <c r="B198" s="5" t="s">
        <v>67</v>
      </c>
      <c r="C198" s="5" t="s">
        <v>7</v>
      </c>
      <c r="D198" s="23">
        <v>16.13</v>
      </c>
      <c r="E198" s="23">
        <v>36</v>
      </c>
      <c r="F198" s="23">
        <v>30</v>
      </c>
    </row>
    <row r="199" spans="1:6" ht="171.75" customHeight="1" outlineLevel="5">
      <c r="A199" s="33" t="s">
        <v>187</v>
      </c>
      <c r="B199" s="5" t="s">
        <v>68</v>
      </c>
      <c r="C199" s="5" t="s">
        <v>0</v>
      </c>
      <c r="D199" s="23">
        <f>SUM(D200)</f>
        <v>5</v>
      </c>
      <c r="E199" s="23">
        <f>SUM(E200)</f>
        <v>8.2</v>
      </c>
      <c r="F199" s="23">
        <f>SUM(F200)</f>
        <v>8</v>
      </c>
    </row>
    <row r="200" spans="1:6" ht="30" customHeight="1" outlineLevel="6">
      <c r="A200" s="10" t="s">
        <v>6</v>
      </c>
      <c r="B200" s="5" t="s">
        <v>68</v>
      </c>
      <c r="C200" s="5" t="s">
        <v>7</v>
      </c>
      <c r="D200" s="23">
        <v>5</v>
      </c>
      <c r="E200" s="23">
        <v>8.2</v>
      </c>
      <c r="F200" s="23">
        <v>8</v>
      </c>
    </row>
    <row r="201" spans="1:6" ht="168.75" customHeight="1" outlineLevel="5">
      <c r="A201" s="10" t="s">
        <v>188</v>
      </c>
      <c r="B201" s="5" t="s">
        <v>69</v>
      </c>
      <c r="C201" s="5" t="s">
        <v>0</v>
      </c>
      <c r="D201" s="23">
        <f>SUM(D202)</f>
        <v>4.56</v>
      </c>
      <c r="E201" s="23">
        <f>SUM(E202)</f>
        <v>20</v>
      </c>
      <c r="F201" s="23">
        <f>SUM(F202)</f>
        <v>20</v>
      </c>
    </row>
    <row r="202" spans="1:6" ht="31.5" customHeight="1" outlineLevel="6">
      <c r="A202" s="10" t="s">
        <v>6</v>
      </c>
      <c r="B202" s="5" t="s">
        <v>69</v>
      </c>
      <c r="C202" s="5" t="s">
        <v>7</v>
      </c>
      <c r="D202" s="23">
        <v>4.56</v>
      </c>
      <c r="E202" s="23">
        <v>20</v>
      </c>
      <c r="F202" s="23">
        <v>20</v>
      </c>
    </row>
    <row r="203" spans="1:6" ht="179.25" customHeight="1" outlineLevel="5">
      <c r="A203" s="10" t="s">
        <v>189</v>
      </c>
      <c r="B203" s="5" t="s">
        <v>70</v>
      </c>
      <c r="C203" s="5" t="s">
        <v>0</v>
      </c>
      <c r="D203" s="23">
        <f>SUM(D204)</f>
        <v>1</v>
      </c>
      <c r="E203" s="23">
        <f>SUM(E204)</f>
        <v>3</v>
      </c>
      <c r="F203" s="23">
        <f>SUM(F204)</f>
        <v>3</v>
      </c>
    </row>
    <row r="204" spans="1:6" ht="27" customHeight="1" outlineLevel="6">
      <c r="A204" s="10" t="s">
        <v>6</v>
      </c>
      <c r="B204" s="5" t="s">
        <v>70</v>
      </c>
      <c r="C204" s="5" t="s">
        <v>7</v>
      </c>
      <c r="D204" s="23">
        <v>1</v>
      </c>
      <c r="E204" s="23">
        <v>3</v>
      </c>
      <c r="F204" s="23">
        <v>3</v>
      </c>
    </row>
    <row r="205" spans="1:6" ht="173.25" customHeight="1" outlineLevel="5">
      <c r="A205" s="10" t="s">
        <v>265</v>
      </c>
      <c r="B205" s="5" t="s">
        <v>266</v>
      </c>
      <c r="C205" s="5" t="s">
        <v>0</v>
      </c>
      <c r="D205" s="23">
        <f>SUM(D206)</f>
        <v>5</v>
      </c>
      <c r="E205" s="23">
        <f>SUM(E206)</f>
        <v>15</v>
      </c>
      <c r="F205" s="23">
        <f>SUM(F206)</f>
        <v>15</v>
      </c>
    </row>
    <row r="206" spans="1:6" ht="29.25" customHeight="1" outlineLevel="6">
      <c r="A206" s="10" t="s">
        <v>6</v>
      </c>
      <c r="B206" s="5" t="s">
        <v>266</v>
      </c>
      <c r="C206" s="5" t="s">
        <v>7</v>
      </c>
      <c r="D206" s="23">
        <v>5</v>
      </c>
      <c r="E206" s="23">
        <v>15</v>
      </c>
      <c r="F206" s="23">
        <v>15</v>
      </c>
    </row>
    <row r="207" spans="1:6" ht="28.5" customHeight="1" outlineLevel="2">
      <c r="A207" s="10" t="s">
        <v>10</v>
      </c>
      <c r="B207" s="5" t="s">
        <v>71</v>
      </c>
      <c r="C207" s="5" t="s">
        <v>0</v>
      </c>
      <c r="D207" s="23">
        <f>SUM(D208)</f>
        <v>363.42</v>
      </c>
      <c r="E207" s="23">
        <f>SUM(E208)</f>
        <v>386.13300000000004</v>
      </c>
      <c r="F207" s="23">
        <f>SUM(F208)</f>
        <v>386.13300000000004</v>
      </c>
    </row>
    <row r="208" spans="1:6" ht="146.25" customHeight="1" outlineLevel="5">
      <c r="A208" s="15" t="s">
        <v>394</v>
      </c>
      <c r="B208" s="5" t="s">
        <v>72</v>
      </c>
      <c r="C208" s="5" t="s">
        <v>0</v>
      </c>
      <c r="D208" s="17">
        <f>SUM(D209:D210)</f>
        <v>363.42</v>
      </c>
      <c r="E208" s="23">
        <f>SUM(E209:E210)</f>
        <v>386.13300000000004</v>
      </c>
      <c r="F208" s="23">
        <f>SUM(F209:F210)</f>
        <v>386.13300000000004</v>
      </c>
    </row>
    <row r="209" spans="1:6" ht="94.5" outlineLevel="6">
      <c r="A209" s="10" t="s">
        <v>4</v>
      </c>
      <c r="B209" s="5" t="s">
        <v>72</v>
      </c>
      <c r="C209" s="5" t="s">
        <v>5</v>
      </c>
      <c r="D209" s="17">
        <v>262.1892</v>
      </c>
      <c r="E209" s="23">
        <v>304.1</v>
      </c>
      <c r="F209" s="23">
        <v>304.1</v>
      </c>
    </row>
    <row r="210" spans="1:6" ht="33" customHeight="1" outlineLevel="6">
      <c r="A210" s="10" t="s">
        <v>6</v>
      </c>
      <c r="B210" s="5" t="s">
        <v>72</v>
      </c>
      <c r="C210" s="5" t="s">
        <v>7</v>
      </c>
      <c r="D210" s="17">
        <v>101.2308</v>
      </c>
      <c r="E210" s="23">
        <v>82.033</v>
      </c>
      <c r="F210" s="23">
        <v>82.033</v>
      </c>
    </row>
    <row r="211" spans="1:6" ht="142.5" customHeight="1" outlineLevel="1">
      <c r="A211" s="9" t="s">
        <v>150</v>
      </c>
      <c r="B211" s="11" t="s">
        <v>73</v>
      </c>
      <c r="C211" s="11" t="s">
        <v>0</v>
      </c>
      <c r="D211" s="24">
        <f>SUM(D212,D214)</f>
        <v>20.05</v>
      </c>
      <c r="E211" s="24">
        <f>SUM(E212,E214)</f>
        <v>47</v>
      </c>
      <c r="F211" s="24">
        <f>SUM(F212,F214)</f>
        <v>37.9</v>
      </c>
    </row>
    <row r="212" spans="1:6" ht="205.5" customHeight="1" outlineLevel="5">
      <c r="A212" s="10" t="s">
        <v>190</v>
      </c>
      <c r="B212" s="5" t="s">
        <v>74</v>
      </c>
      <c r="C212" s="5" t="s">
        <v>0</v>
      </c>
      <c r="D212" s="23">
        <f>SUM(D213)</f>
        <v>5.05</v>
      </c>
      <c r="E212" s="23">
        <f>SUM(E213)</f>
        <v>17</v>
      </c>
      <c r="F212" s="23">
        <f>SUM(F213)</f>
        <v>17</v>
      </c>
    </row>
    <row r="213" spans="1:6" ht="28.5" customHeight="1" outlineLevel="6">
      <c r="A213" s="10" t="s">
        <v>6</v>
      </c>
      <c r="B213" s="5" t="s">
        <v>74</v>
      </c>
      <c r="C213" s="5" t="s">
        <v>7</v>
      </c>
      <c r="D213" s="23">
        <v>5.05</v>
      </c>
      <c r="E213" s="23">
        <v>17</v>
      </c>
      <c r="F213" s="23">
        <v>17</v>
      </c>
    </row>
    <row r="214" spans="1:6" s="27" customFormat="1" ht="189.75" customHeight="1" outlineLevel="6">
      <c r="A214" s="10" t="s">
        <v>267</v>
      </c>
      <c r="B214" s="5" t="s">
        <v>268</v>
      </c>
      <c r="C214" s="5" t="s">
        <v>0</v>
      </c>
      <c r="D214" s="23">
        <f>SUM(D215)</f>
        <v>15</v>
      </c>
      <c r="E214" s="23">
        <f>SUM(E215)</f>
        <v>30</v>
      </c>
      <c r="F214" s="23">
        <f>SUM(F215)</f>
        <v>20.9</v>
      </c>
    </row>
    <row r="215" spans="1:6" s="27" customFormat="1" ht="30" customHeight="1" outlineLevel="6">
      <c r="A215" s="10" t="s">
        <v>6</v>
      </c>
      <c r="B215" s="5" t="s">
        <v>268</v>
      </c>
      <c r="C215" s="5" t="s">
        <v>7</v>
      </c>
      <c r="D215" s="23">
        <v>15</v>
      </c>
      <c r="E215" s="23">
        <v>30</v>
      </c>
      <c r="F215" s="23">
        <v>20.9</v>
      </c>
    </row>
    <row r="216" spans="1:6" ht="129" outlineLevel="1">
      <c r="A216" s="9" t="s">
        <v>151</v>
      </c>
      <c r="B216" s="11" t="s">
        <v>75</v>
      </c>
      <c r="C216" s="11" t="s">
        <v>0</v>
      </c>
      <c r="D216" s="24">
        <f>SUM(D217,D220)</f>
        <v>149</v>
      </c>
      <c r="E216" s="24">
        <f>SUM(E217,E220)</f>
        <v>160</v>
      </c>
      <c r="F216" s="24">
        <f>SUM(F217,F220)</f>
        <v>94</v>
      </c>
    </row>
    <row r="217" spans="1:6" ht="189.75" customHeight="1" outlineLevel="5">
      <c r="A217" s="10" t="s">
        <v>191</v>
      </c>
      <c r="B217" s="5" t="s">
        <v>76</v>
      </c>
      <c r="C217" s="5" t="s">
        <v>0</v>
      </c>
      <c r="D217" s="23">
        <f>SUM(D218:D219)</f>
        <v>99</v>
      </c>
      <c r="E217" s="23">
        <f>SUM(E218:E219)</f>
        <v>93</v>
      </c>
      <c r="F217" s="23">
        <f>SUM(F218:F219)</f>
        <v>52</v>
      </c>
    </row>
    <row r="218" spans="1:6" ht="31.5" outlineLevel="6">
      <c r="A218" s="10" t="s">
        <v>14</v>
      </c>
      <c r="B218" s="5" t="s">
        <v>76</v>
      </c>
      <c r="C218" s="5" t="s">
        <v>15</v>
      </c>
      <c r="D218" s="23">
        <v>81</v>
      </c>
      <c r="E218" s="23">
        <v>75</v>
      </c>
      <c r="F218" s="23">
        <v>34</v>
      </c>
    </row>
    <row r="219" spans="1:6" s="27" customFormat="1" ht="63" outlineLevel="6">
      <c r="A219" s="10" t="s">
        <v>19</v>
      </c>
      <c r="B219" s="5" t="s">
        <v>76</v>
      </c>
      <c r="C219" s="5" t="s">
        <v>20</v>
      </c>
      <c r="D219" s="23">
        <v>18</v>
      </c>
      <c r="E219" s="23">
        <v>18</v>
      </c>
      <c r="F219" s="23">
        <v>18</v>
      </c>
    </row>
    <row r="220" spans="1:6" ht="186.75" customHeight="1" outlineLevel="5">
      <c r="A220" s="10" t="s">
        <v>314</v>
      </c>
      <c r="B220" s="5" t="s">
        <v>77</v>
      </c>
      <c r="C220" s="5" t="s">
        <v>0</v>
      </c>
      <c r="D220" s="23">
        <f>SUM(D221:D222)</f>
        <v>50</v>
      </c>
      <c r="E220" s="23">
        <f>SUM(E221:E222)</f>
        <v>67</v>
      </c>
      <c r="F220" s="23">
        <f>SUM(F221:F222)</f>
        <v>42</v>
      </c>
    </row>
    <row r="221" spans="1:6" ht="31.5" outlineLevel="6">
      <c r="A221" s="10" t="s">
        <v>14</v>
      </c>
      <c r="B221" s="5" t="s">
        <v>77</v>
      </c>
      <c r="C221" s="5" t="s">
        <v>15</v>
      </c>
      <c r="D221" s="23">
        <v>40</v>
      </c>
      <c r="E221" s="23">
        <v>52</v>
      </c>
      <c r="F221" s="23">
        <v>22</v>
      </c>
    </row>
    <row r="222" spans="1:6" s="27" customFormat="1" ht="63" outlineLevel="6">
      <c r="A222" s="10" t="s">
        <v>19</v>
      </c>
      <c r="B222" s="5" t="s">
        <v>77</v>
      </c>
      <c r="C222" s="5" t="s">
        <v>20</v>
      </c>
      <c r="D222" s="23">
        <v>10</v>
      </c>
      <c r="E222" s="23">
        <v>15</v>
      </c>
      <c r="F222" s="23">
        <v>20</v>
      </c>
    </row>
    <row r="223" spans="1:6" ht="63">
      <c r="A223" s="9" t="s">
        <v>152</v>
      </c>
      <c r="B223" s="11" t="s">
        <v>78</v>
      </c>
      <c r="C223" s="11" t="s">
        <v>0</v>
      </c>
      <c r="D223" s="24">
        <f>SUM(D224,D239)</f>
        <v>6016.224</v>
      </c>
      <c r="E223" s="24">
        <f>SUM(E224,E239)</f>
        <v>145</v>
      </c>
      <c r="F223" s="24">
        <f>SUM(F224,F239)</f>
        <v>45</v>
      </c>
    </row>
    <row r="224" spans="1:6" s="27" customFormat="1" ht="173.25">
      <c r="A224" s="9" t="s">
        <v>250</v>
      </c>
      <c r="B224" s="11" t="s">
        <v>79</v>
      </c>
      <c r="C224" s="11" t="s">
        <v>0</v>
      </c>
      <c r="D224" s="24">
        <f>SUM(D225,D229,D231,D234)</f>
        <v>6016.224</v>
      </c>
      <c r="E224" s="24">
        <f>SUM(E225,E229,E232,E235,E237)</f>
        <v>100</v>
      </c>
      <c r="F224" s="24">
        <f>SUM(F225,F229,F232,F235,F237)</f>
        <v>0</v>
      </c>
    </row>
    <row r="225" spans="1:6" s="27" customFormat="1" ht="249" customHeight="1">
      <c r="A225" s="10" t="s">
        <v>315</v>
      </c>
      <c r="B225" s="5" t="s">
        <v>316</v>
      </c>
      <c r="C225" s="5" t="s">
        <v>0</v>
      </c>
      <c r="D225" s="23">
        <f>SUM(D226:D228)</f>
        <v>672.25</v>
      </c>
      <c r="E225" s="23">
        <f>SUM(E226:E228)</f>
        <v>0</v>
      </c>
      <c r="F225" s="23">
        <f>SUM(F226:F228)</f>
        <v>0</v>
      </c>
    </row>
    <row r="226" spans="1:6" s="27" customFormat="1" ht="94.5">
      <c r="A226" s="10" t="s">
        <v>4</v>
      </c>
      <c r="B226" s="5" t="s">
        <v>316</v>
      </c>
      <c r="C226" s="5" t="s">
        <v>5</v>
      </c>
      <c r="D226" s="17">
        <v>574.37762</v>
      </c>
      <c r="E226" s="23"/>
      <c r="F226" s="23"/>
    </row>
    <row r="227" spans="1:6" s="27" customFormat="1" ht="30.75" customHeight="1">
      <c r="A227" s="10" t="s">
        <v>6</v>
      </c>
      <c r="B227" s="5" t="s">
        <v>316</v>
      </c>
      <c r="C227" s="5" t="s">
        <v>7</v>
      </c>
      <c r="D227" s="17">
        <v>92.87217</v>
      </c>
      <c r="E227" s="23"/>
      <c r="F227" s="23"/>
    </row>
    <row r="228" spans="1:6" s="27" customFormat="1" ht="17.25" customHeight="1">
      <c r="A228" s="10" t="s">
        <v>8</v>
      </c>
      <c r="B228" s="5" t="s">
        <v>316</v>
      </c>
      <c r="C228" s="5" t="s">
        <v>9</v>
      </c>
      <c r="D228" s="17">
        <v>5.00021</v>
      </c>
      <c r="E228" s="23"/>
      <c r="F228" s="23"/>
    </row>
    <row r="229" spans="1:6" s="27" customFormat="1" ht="282.75" customHeight="1">
      <c r="A229" s="10" t="s">
        <v>352</v>
      </c>
      <c r="B229" s="5" t="s">
        <v>353</v>
      </c>
      <c r="C229" s="5" t="s">
        <v>0</v>
      </c>
      <c r="D229" s="23">
        <f>SUM(D230)</f>
        <v>153</v>
      </c>
      <c r="E229" s="23">
        <f>SUM(E230)</f>
        <v>100</v>
      </c>
      <c r="F229" s="23">
        <f>SUM(F230)</f>
        <v>0</v>
      </c>
    </row>
    <row r="230" spans="1:6" s="27" customFormat="1" ht="28.5" customHeight="1">
      <c r="A230" s="10" t="s">
        <v>6</v>
      </c>
      <c r="B230" s="5" t="s">
        <v>353</v>
      </c>
      <c r="C230" s="5" t="s">
        <v>7</v>
      </c>
      <c r="D230" s="23">
        <v>153</v>
      </c>
      <c r="E230" s="23">
        <v>100</v>
      </c>
      <c r="F230" s="23"/>
    </row>
    <row r="231" spans="1:6" s="27" customFormat="1" ht="30" customHeight="1">
      <c r="A231" s="10" t="s">
        <v>370</v>
      </c>
      <c r="B231" s="5" t="s">
        <v>371</v>
      </c>
      <c r="C231" s="5" t="s">
        <v>0</v>
      </c>
      <c r="D231" s="23">
        <f aca="true" t="shared" si="6" ref="D231:F232">SUM(D232)</f>
        <v>1993.1</v>
      </c>
      <c r="E231" s="23">
        <f t="shared" si="6"/>
        <v>0</v>
      </c>
      <c r="F231" s="23">
        <f t="shared" si="6"/>
        <v>0</v>
      </c>
    </row>
    <row r="232" spans="1:6" s="27" customFormat="1" ht="214.5" customHeight="1">
      <c r="A232" s="10" t="s">
        <v>354</v>
      </c>
      <c r="B232" s="5" t="s">
        <v>355</v>
      </c>
      <c r="C232" s="5" t="s">
        <v>0</v>
      </c>
      <c r="D232" s="23">
        <f t="shared" si="6"/>
        <v>1993.1</v>
      </c>
      <c r="E232" s="23">
        <f t="shared" si="6"/>
        <v>0</v>
      </c>
      <c r="F232" s="23">
        <f t="shared" si="6"/>
        <v>0</v>
      </c>
    </row>
    <row r="233" spans="1:6" s="27" customFormat="1" ht="28.5" customHeight="1">
      <c r="A233" s="10" t="s">
        <v>6</v>
      </c>
      <c r="B233" s="5" t="s">
        <v>356</v>
      </c>
      <c r="C233" s="5" t="s">
        <v>7</v>
      </c>
      <c r="D233" s="23">
        <v>1993.1</v>
      </c>
      <c r="E233" s="23"/>
      <c r="F233" s="23"/>
    </row>
    <row r="234" spans="1:6" s="27" customFormat="1" ht="28.5" customHeight="1">
      <c r="A234" s="10" t="s">
        <v>10</v>
      </c>
      <c r="B234" s="5" t="s">
        <v>372</v>
      </c>
      <c r="C234" s="5" t="s">
        <v>0</v>
      </c>
      <c r="D234" s="23">
        <f>SUM(D235+D237)</f>
        <v>3197.874</v>
      </c>
      <c r="E234" s="23">
        <f>SUM(E235+E237)</f>
        <v>0</v>
      </c>
      <c r="F234" s="23">
        <f>SUM(F235+F237)</f>
        <v>0</v>
      </c>
    </row>
    <row r="235" spans="1:6" s="27" customFormat="1" ht="234" customHeight="1">
      <c r="A235" s="10" t="s">
        <v>357</v>
      </c>
      <c r="B235" s="5" t="s">
        <v>359</v>
      </c>
      <c r="C235" s="5" t="s">
        <v>0</v>
      </c>
      <c r="D235" s="23">
        <f>SUM(D236)</f>
        <v>2179.009</v>
      </c>
      <c r="E235" s="23">
        <f>SUM(E236)</f>
        <v>0</v>
      </c>
      <c r="F235" s="23">
        <f>SUM(F236)</f>
        <v>0</v>
      </c>
    </row>
    <row r="236" spans="1:6" s="27" customFormat="1" ht="28.5" customHeight="1">
      <c r="A236" s="10" t="s">
        <v>6</v>
      </c>
      <c r="B236" s="5" t="s">
        <v>359</v>
      </c>
      <c r="C236" s="5" t="s">
        <v>7</v>
      </c>
      <c r="D236" s="23">
        <v>2179.009</v>
      </c>
      <c r="E236" s="23"/>
      <c r="F236" s="23"/>
    </row>
    <row r="237" spans="1:6" s="27" customFormat="1" ht="234" customHeight="1">
      <c r="A237" s="10" t="s">
        <v>358</v>
      </c>
      <c r="B237" s="5" t="s">
        <v>360</v>
      </c>
      <c r="C237" s="5" t="s">
        <v>0</v>
      </c>
      <c r="D237" s="23">
        <f>SUM(D238)</f>
        <v>1018.865</v>
      </c>
      <c r="E237" s="23">
        <f>SUM(E238)</f>
        <v>0</v>
      </c>
      <c r="F237" s="23">
        <f>SUM(F238)</f>
        <v>0</v>
      </c>
    </row>
    <row r="238" spans="1:6" s="27" customFormat="1" ht="28.5" customHeight="1">
      <c r="A238" s="10" t="s">
        <v>6</v>
      </c>
      <c r="B238" s="5" t="s">
        <v>361</v>
      </c>
      <c r="C238" s="5" t="s">
        <v>7</v>
      </c>
      <c r="D238" s="23">
        <v>1018.865</v>
      </c>
      <c r="E238" s="23"/>
      <c r="F238" s="23"/>
    </row>
    <row r="239" spans="1:6" ht="110.25" outlineLevel="1">
      <c r="A239" s="9" t="s">
        <v>153</v>
      </c>
      <c r="B239" s="11" t="s">
        <v>251</v>
      </c>
      <c r="C239" s="11" t="s">
        <v>0</v>
      </c>
      <c r="D239" s="24">
        <f>SUM(D240,D242,D244,D246)</f>
        <v>0</v>
      </c>
      <c r="E239" s="24">
        <f>SUM(E240,E242,E244,E246)</f>
        <v>45</v>
      </c>
      <c r="F239" s="24">
        <f>SUM(F240,F242,F244,F246)</f>
        <v>45</v>
      </c>
    </row>
    <row r="240" spans="1:6" ht="173.25" outlineLevel="5">
      <c r="A240" s="10" t="s">
        <v>236</v>
      </c>
      <c r="B240" s="5" t="s">
        <v>252</v>
      </c>
      <c r="C240" s="5" t="s">
        <v>0</v>
      </c>
      <c r="D240" s="23">
        <f>SUM(D241)</f>
        <v>0</v>
      </c>
      <c r="E240" s="23">
        <f>SUM(E241)</f>
        <v>5</v>
      </c>
      <c r="F240" s="23">
        <f>SUM(F241)</f>
        <v>5</v>
      </c>
    </row>
    <row r="241" spans="1:6" ht="29.25" customHeight="1" outlineLevel="6">
      <c r="A241" s="10" t="s">
        <v>6</v>
      </c>
      <c r="B241" s="5" t="s">
        <v>252</v>
      </c>
      <c r="C241" s="5" t="s">
        <v>7</v>
      </c>
      <c r="D241" s="23"/>
      <c r="E241" s="23">
        <v>5</v>
      </c>
      <c r="F241" s="23">
        <v>5</v>
      </c>
    </row>
    <row r="242" spans="1:6" ht="157.5" outlineLevel="5">
      <c r="A242" s="10" t="s">
        <v>237</v>
      </c>
      <c r="B242" s="5" t="s">
        <v>253</v>
      </c>
      <c r="C242" s="5" t="s">
        <v>0</v>
      </c>
      <c r="D242" s="23">
        <f>SUM(D243)</f>
        <v>0</v>
      </c>
      <c r="E242" s="23">
        <f>SUM(E243)</f>
        <v>10</v>
      </c>
      <c r="F242" s="23">
        <f>SUM(F243)</f>
        <v>10</v>
      </c>
    </row>
    <row r="243" spans="1:6" ht="32.25" customHeight="1" outlineLevel="6">
      <c r="A243" s="10" t="s">
        <v>6</v>
      </c>
      <c r="B243" s="5" t="s">
        <v>253</v>
      </c>
      <c r="C243" s="5" t="s">
        <v>7</v>
      </c>
      <c r="D243" s="23"/>
      <c r="E243" s="23">
        <v>10</v>
      </c>
      <c r="F243" s="23">
        <v>10</v>
      </c>
    </row>
    <row r="244" spans="1:6" ht="172.5" customHeight="1" outlineLevel="5">
      <c r="A244" s="10" t="s">
        <v>238</v>
      </c>
      <c r="B244" s="5" t="s">
        <v>254</v>
      </c>
      <c r="C244" s="5" t="s">
        <v>0</v>
      </c>
      <c r="D244" s="23">
        <f>SUM(D245)</f>
        <v>0</v>
      </c>
      <c r="E244" s="23">
        <f>SUM(E245)</f>
        <v>10</v>
      </c>
      <c r="F244" s="23">
        <f>SUM(F245)</f>
        <v>10</v>
      </c>
    </row>
    <row r="245" spans="1:6" ht="15.75" outlineLevel="6">
      <c r="A245" s="10" t="s">
        <v>8</v>
      </c>
      <c r="B245" s="5" t="s">
        <v>254</v>
      </c>
      <c r="C245" s="5" t="s">
        <v>9</v>
      </c>
      <c r="D245" s="23"/>
      <c r="E245" s="23">
        <v>10</v>
      </c>
      <c r="F245" s="23">
        <v>10</v>
      </c>
    </row>
    <row r="246" spans="1:6" ht="169.5" customHeight="1" outlineLevel="5">
      <c r="A246" s="10" t="s">
        <v>239</v>
      </c>
      <c r="B246" s="5" t="s">
        <v>255</v>
      </c>
      <c r="C246" s="5" t="s">
        <v>0</v>
      </c>
      <c r="D246" s="23">
        <f>SUM(D247)</f>
        <v>0</v>
      </c>
      <c r="E246" s="23">
        <f>SUM(E247)</f>
        <v>20</v>
      </c>
      <c r="F246" s="23">
        <f>SUM(F247)</f>
        <v>20</v>
      </c>
    </row>
    <row r="247" spans="1:6" ht="15.75" outlineLevel="6">
      <c r="A247" s="10" t="s">
        <v>8</v>
      </c>
      <c r="B247" s="5" t="s">
        <v>255</v>
      </c>
      <c r="C247" s="5" t="s">
        <v>9</v>
      </c>
      <c r="D247" s="23"/>
      <c r="E247" s="23">
        <v>20</v>
      </c>
      <c r="F247" s="23">
        <v>20</v>
      </c>
    </row>
    <row r="248" spans="1:6" ht="63">
      <c r="A248" s="9" t="s">
        <v>154</v>
      </c>
      <c r="B248" s="11" t="s">
        <v>80</v>
      </c>
      <c r="C248" s="11" t="s">
        <v>0</v>
      </c>
      <c r="D248" s="24">
        <f>SUM(D249,D256)</f>
        <v>5696.349</v>
      </c>
      <c r="E248" s="24">
        <f>SUM(E249,E256)</f>
        <v>5421.271</v>
      </c>
      <c r="F248" s="24">
        <f>SUM(F249,F256)</f>
        <v>4632.532999999999</v>
      </c>
    </row>
    <row r="249" spans="1:6" ht="110.25" outlineLevel="1">
      <c r="A249" s="9" t="s">
        <v>155</v>
      </c>
      <c r="B249" s="11" t="s">
        <v>81</v>
      </c>
      <c r="C249" s="11" t="s">
        <v>0</v>
      </c>
      <c r="D249" s="24">
        <f>SUM(D250,D252,D254)</f>
        <v>4696.349</v>
      </c>
      <c r="E249" s="24">
        <f>SUM(E250,E252,E254)</f>
        <v>4421.271</v>
      </c>
      <c r="F249" s="24">
        <f>SUM(F250,F252,F254)</f>
        <v>3632.533</v>
      </c>
    </row>
    <row r="250" spans="1:6" ht="126.75" customHeight="1" outlineLevel="5">
      <c r="A250" s="10" t="s">
        <v>240</v>
      </c>
      <c r="B250" s="5" t="s">
        <v>82</v>
      </c>
      <c r="C250" s="5" t="s">
        <v>0</v>
      </c>
      <c r="D250" s="23">
        <f>SUM(D251)</f>
        <v>3845.349</v>
      </c>
      <c r="E250" s="23">
        <f>SUM(E251)</f>
        <v>0</v>
      </c>
      <c r="F250" s="23">
        <f>SUM(F251)</f>
        <v>0</v>
      </c>
    </row>
    <row r="251" spans="1:6" ht="29.25" customHeight="1" outlineLevel="6">
      <c r="A251" s="10" t="s">
        <v>6</v>
      </c>
      <c r="B251" s="5" t="s">
        <v>82</v>
      </c>
      <c r="C251" s="5" t="s">
        <v>7</v>
      </c>
      <c r="D251" s="23">
        <v>3845.349</v>
      </c>
      <c r="E251" s="23"/>
      <c r="F251" s="23"/>
    </row>
    <row r="252" spans="1:6" ht="159.75" customHeight="1" outlineLevel="5">
      <c r="A252" s="10" t="s">
        <v>241</v>
      </c>
      <c r="B252" s="5" t="s">
        <v>83</v>
      </c>
      <c r="C252" s="5" t="s">
        <v>0</v>
      </c>
      <c r="D252" s="23">
        <f>SUM(D253)</f>
        <v>851</v>
      </c>
      <c r="E252" s="23">
        <f>SUM(E253)</f>
        <v>3933.461</v>
      </c>
      <c r="F252" s="23">
        <f>SUM(F253)</f>
        <v>3632.533</v>
      </c>
    </row>
    <row r="253" spans="1:6" ht="28.5" customHeight="1" outlineLevel="6">
      <c r="A253" s="10" t="s">
        <v>6</v>
      </c>
      <c r="B253" s="5" t="s">
        <v>83</v>
      </c>
      <c r="C253" s="5" t="s">
        <v>7</v>
      </c>
      <c r="D253" s="23">
        <v>851</v>
      </c>
      <c r="E253" s="23">
        <v>3933.461</v>
      </c>
      <c r="F253" s="23">
        <v>3632.533</v>
      </c>
    </row>
    <row r="254" spans="1:6" s="27" customFormat="1" ht="141.75" customHeight="1" outlineLevel="6">
      <c r="A254" s="34" t="s">
        <v>379</v>
      </c>
      <c r="B254" s="5" t="s">
        <v>381</v>
      </c>
      <c r="C254" s="5" t="s">
        <v>0</v>
      </c>
      <c r="D254" s="23">
        <f>SUM(D255)</f>
        <v>0</v>
      </c>
      <c r="E254" s="23">
        <f>SUM(E255)</f>
        <v>487.81</v>
      </c>
      <c r="F254" s="23">
        <f>SUM(F255)</f>
        <v>0</v>
      </c>
    </row>
    <row r="255" spans="1:6" s="27" customFormat="1" ht="32.25" customHeight="1" outlineLevel="6">
      <c r="A255" s="34" t="s">
        <v>380</v>
      </c>
      <c r="B255" s="5" t="s">
        <v>381</v>
      </c>
      <c r="C255" s="5" t="s">
        <v>297</v>
      </c>
      <c r="D255" s="23"/>
      <c r="E255" s="23">
        <v>487.81</v>
      </c>
      <c r="F255" s="23"/>
    </row>
    <row r="256" spans="1:6" ht="110.25" customHeight="1" outlineLevel="1">
      <c r="A256" s="9" t="s">
        <v>156</v>
      </c>
      <c r="B256" s="11" t="s">
        <v>84</v>
      </c>
      <c r="C256" s="11" t="s">
        <v>0</v>
      </c>
      <c r="D256" s="24">
        <f aca="true" t="shared" si="7" ref="D256:F257">SUM(D257)</f>
        <v>1000</v>
      </c>
      <c r="E256" s="24">
        <f t="shared" si="7"/>
        <v>1000</v>
      </c>
      <c r="F256" s="24">
        <f t="shared" si="7"/>
        <v>1000</v>
      </c>
    </row>
    <row r="257" spans="1:6" ht="186" customHeight="1" outlineLevel="5">
      <c r="A257" s="10" t="s">
        <v>242</v>
      </c>
      <c r="B257" s="5" t="s">
        <v>85</v>
      </c>
      <c r="C257" s="5" t="s">
        <v>0</v>
      </c>
      <c r="D257" s="23">
        <f t="shared" si="7"/>
        <v>1000</v>
      </c>
      <c r="E257" s="23">
        <f t="shared" si="7"/>
        <v>1000</v>
      </c>
      <c r="F257" s="23">
        <f t="shared" si="7"/>
        <v>1000</v>
      </c>
    </row>
    <row r="258" spans="1:6" ht="15.75" outlineLevel="6">
      <c r="A258" s="10" t="s">
        <v>8</v>
      </c>
      <c r="B258" s="5" t="s">
        <v>85</v>
      </c>
      <c r="C258" s="5" t="s">
        <v>9</v>
      </c>
      <c r="D258" s="23">
        <v>1000</v>
      </c>
      <c r="E258" s="23">
        <v>1000</v>
      </c>
      <c r="F258" s="23">
        <v>1000</v>
      </c>
    </row>
    <row r="259" spans="1:6" ht="60" customHeight="1">
      <c r="A259" s="9" t="s">
        <v>167</v>
      </c>
      <c r="B259" s="11" t="s">
        <v>86</v>
      </c>
      <c r="C259" s="11" t="s">
        <v>0</v>
      </c>
      <c r="D259" s="24">
        <f aca="true" t="shared" si="8" ref="D259:F260">SUM(D260)</f>
        <v>1597.5</v>
      </c>
      <c r="E259" s="24">
        <f t="shared" si="8"/>
        <v>1677.8</v>
      </c>
      <c r="F259" s="24">
        <f t="shared" si="8"/>
        <v>1516</v>
      </c>
    </row>
    <row r="260" spans="1:6" ht="141" customHeight="1" outlineLevel="1">
      <c r="A260" s="9" t="s">
        <v>168</v>
      </c>
      <c r="B260" s="11" t="s">
        <v>87</v>
      </c>
      <c r="C260" s="11" t="s">
        <v>0</v>
      </c>
      <c r="D260" s="24">
        <f t="shared" si="8"/>
        <v>1597.5</v>
      </c>
      <c r="E260" s="24">
        <f t="shared" si="8"/>
        <v>1677.8</v>
      </c>
      <c r="F260" s="24">
        <f t="shared" si="8"/>
        <v>1516</v>
      </c>
    </row>
    <row r="261" spans="1:6" ht="184.5" customHeight="1" outlineLevel="5">
      <c r="A261" s="10" t="s">
        <v>192</v>
      </c>
      <c r="B261" s="5" t="s">
        <v>88</v>
      </c>
      <c r="C261" s="5" t="s">
        <v>0</v>
      </c>
      <c r="D261" s="23">
        <f>SUM(D262:D264)</f>
        <v>1597.5</v>
      </c>
      <c r="E261" s="23">
        <f>SUM(E262:E264)</f>
        <v>1677.8</v>
      </c>
      <c r="F261" s="23">
        <f>SUM(F262:F264)</f>
        <v>1516</v>
      </c>
    </row>
    <row r="262" spans="1:6" ht="94.5" outlineLevel="6">
      <c r="A262" s="10" t="s">
        <v>4</v>
      </c>
      <c r="B262" s="5" t="s">
        <v>88</v>
      </c>
      <c r="C262" s="5" t="s">
        <v>5</v>
      </c>
      <c r="D262" s="23">
        <v>1525.213</v>
      </c>
      <c r="E262" s="23">
        <v>1516</v>
      </c>
      <c r="F262" s="23">
        <v>1516</v>
      </c>
    </row>
    <row r="263" spans="1:6" ht="33" customHeight="1" outlineLevel="6">
      <c r="A263" s="10" t="s">
        <v>6</v>
      </c>
      <c r="B263" s="5" t="s">
        <v>88</v>
      </c>
      <c r="C263" s="5" t="s">
        <v>7</v>
      </c>
      <c r="D263" s="23">
        <v>70.287</v>
      </c>
      <c r="E263" s="23">
        <v>159.8</v>
      </c>
      <c r="F263" s="23"/>
    </row>
    <row r="264" spans="1:6" ht="15.75" outlineLevel="6">
      <c r="A264" s="10" t="s">
        <v>8</v>
      </c>
      <c r="B264" s="5" t="s">
        <v>88</v>
      </c>
      <c r="C264" s="5" t="s">
        <v>9</v>
      </c>
      <c r="D264" s="23">
        <v>2</v>
      </c>
      <c r="E264" s="23">
        <v>2</v>
      </c>
      <c r="F264" s="23"/>
    </row>
    <row r="265" spans="1:6" ht="76.5" customHeight="1">
      <c r="A265" s="9" t="s">
        <v>364</v>
      </c>
      <c r="B265" s="11" t="s">
        <v>89</v>
      </c>
      <c r="C265" s="11" t="s">
        <v>0</v>
      </c>
      <c r="D265" s="24">
        <f>SUM(D266,D269)</f>
        <v>3558.5</v>
      </c>
      <c r="E265" s="24">
        <f>SUM(E266,E269)</f>
        <v>3901.6</v>
      </c>
      <c r="F265" s="24">
        <f>SUM(F266,F269)</f>
        <v>3554.5</v>
      </c>
    </row>
    <row r="266" spans="1:6" ht="138.75" customHeight="1" outlineLevel="1">
      <c r="A266" s="9" t="s">
        <v>365</v>
      </c>
      <c r="B266" s="11" t="s">
        <v>90</v>
      </c>
      <c r="C266" s="11" t="s">
        <v>0</v>
      </c>
      <c r="D266" s="24">
        <f aca="true" t="shared" si="9" ref="D266:F267">SUM(D267)</f>
        <v>0</v>
      </c>
      <c r="E266" s="24">
        <f t="shared" si="9"/>
        <v>200</v>
      </c>
      <c r="F266" s="24">
        <f t="shared" si="9"/>
        <v>200</v>
      </c>
    </row>
    <row r="267" spans="1:6" ht="152.25" customHeight="1" outlineLevel="5">
      <c r="A267" s="10" t="s">
        <v>366</v>
      </c>
      <c r="B267" s="5" t="s">
        <v>91</v>
      </c>
      <c r="C267" s="5" t="s">
        <v>0</v>
      </c>
      <c r="D267" s="23">
        <f t="shared" si="9"/>
        <v>0</v>
      </c>
      <c r="E267" s="23">
        <f t="shared" si="9"/>
        <v>200</v>
      </c>
      <c r="F267" s="23">
        <f t="shared" si="9"/>
        <v>200</v>
      </c>
    </row>
    <row r="268" spans="1:6" ht="15.75" outlineLevel="6">
      <c r="A268" s="10" t="s">
        <v>8</v>
      </c>
      <c r="B268" s="5" t="s">
        <v>91</v>
      </c>
      <c r="C268" s="5" t="s">
        <v>9</v>
      </c>
      <c r="D268" s="23"/>
      <c r="E268" s="23">
        <v>200</v>
      </c>
      <c r="F268" s="23">
        <v>200</v>
      </c>
    </row>
    <row r="269" spans="1:6" ht="141.75" outlineLevel="1">
      <c r="A269" s="9" t="s">
        <v>367</v>
      </c>
      <c r="B269" s="11" t="s">
        <v>92</v>
      </c>
      <c r="C269" s="11" t="s">
        <v>0</v>
      </c>
      <c r="D269" s="24">
        <f>SUM(D270)</f>
        <v>3558.5</v>
      </c>
      <c r="E269" s="24">
        <f>SUM(E270)</f>
        <v>3701.6</v>
      </c>
      <c r="F269" s="24">
        <f>SUM(F270)</f>
        <v>3354.5</v>
      </c>
    </row>
    <row r="270" spans="1:6" ht="171.75" customHeight="1" outlineLevel="5">
      <c r="A270" s="10" t="s">
        <v>368</v>
      </c>
      <c r="B270" s="5" t="s">
        <v>93</v>
      </c>
      <c r="C270" s="5" t="s">
        <v>0</v>
      </c>
      <c r="D270" s="23">
        <f>SUM(D271:D273)</f>
        <v>3558.5</v>
      </c>
      <c r="E270" s="23">
        <f>SUM(E271:E273)</f>
        <v>3701.6</v>
      </c>
      <c r="F270" s="23">
        <f>SUM(F271:F273)</f>
        <v>3354.5</v>
      </c>
    </row>
    <row r="271" spans="1:6" ht="94.5" outlineLevel="6">
      <c r="A271" s="10" t="s">
        <v>4</v>
      </c>
      <c r="B271" s="5" t="s">
        <v>93</v>
      </c>
      <c r="C271" s="5" t="s">
        <v>5</v>
      </c>
      <c r="D271" s="23">
        <v>3351.5</v>
      </c>
      <c r="E271" s="23">
        <v>3354.5</v>
      </c>
      <c r="F271" s="23">
        <v>3351.5</v>
      </c>
    </row>
    <row r="272" spans="1:6" ht="30" customHeight="1" outlineLevel="6">
      <c r="A272" s="10" t="s">
        <v>6</v>
      </c>
      <c r="B272" s="5" t="s">
        <v>93</v>
      </c>
      <c r="C272" s="5" t="s">
        <v>7</v>
      </c>
      <c r="D272" s="23">
        <v>206.9</v>
      </c>
      <c r="E272" s="23">
        <v>345.1</v>
      </c>
      <c r="F272" s="23">
        <v>2.5</v>
      </c>
    </row>
    <row r="273" spans="1:6" ht="15.75" outlineLevel="6">
      <c r="A273" s="10" t="s">
        <v>8</v>
      </c>
      <c r="B273" s="5" t="s">
        <v>93</v>
      </c>
      <c r="C273" s="5" t="s">
        <v>9</v>
      </c>
      <c r="D273" s="23">
        <v>0.1</v>
      </c>
      <c r="E273" s="23">
        <v>2</v>
      </c>
      <c r="F273" s="23">
        <v>0.5</v>
      </c>
    </row>
    <row r="274" spans="1:6" ht="59.25" customHeight="1">
      <c r="A274" s="9" t="s">
        <v>157</v>
      </c>
      <c r="B274" s="11" t="s">
        <v>94</v>
      </c>
      <c r="C274" s="11" t="s">
        <v>0</v>
      </c>
      <c r="D274" s="24">
        <f>SUM(D275,D283,D287,D294,D299,D304)</f>
        <v>17652.903000000002</v>
      </c>
      <c r="E274" s="24">
        <f>SUM(E275,E283,E287,E294,E299,E304)</f>
        <v>18970</v>
      </c>
      <c r="F274" s="24">
        <f>SUM(F275,F283,F287,F294,F299,F304)</f>
        <v>16835.399999999998</v>
      </c>
    </row>
    <row r="275" spans="1:6" ht="94.5" outlineLevel="1">
      <c r="A275" s="9" t="s">
        <v>158</v>
      </c>
      <c r="B275" s="11" t="s">
        <v>95</v>
      </c>
      <c r="C275" s="11" t="s">
        <v>0</v>
      </c>
      <c r="D275" s="24">
        <f>SUM(D276,D278,D281)</f>
        <v>54.958</v>
      </c>
      <c r="E275" s="24">
        <f>SUM(E276,E278,E281)</f>
        <v>96</v>
      </c>
      <c r="F275" s="24">
        <f>SUM(F276,F278,F281)</f>
        <v>60</v>
      </c>
    </row>
    <row r="276" spans="1:6" ht="144" customHeight="1" outlineLevel="5">
      <c r="A276" s="10" t="s">
        <v>193</v>
      </c>
      <c r="B276" s="5" t="s">
        <v>96</v>
      </c>
      <c r="C276" s="5" t="s">
        <v>0</v>
      </c>
      <c r="D276" s="23">
        <f>SUM(D277)</f>
        <v>1.9</v>
      </c>
      <c r="E276" s="23">
        <f>SUM(E277)</f>
        <v>60</v>
      </c>
      <c r="F276" s="23">
        <f>SUM(F277)</f>
        <v>60</v>
      </c>
    </row>
    <row r="277" spans="1:6" ht="27" customHeight="1" outlineLevel="6">
      <c r="A277" s="10" t="s">
        <v>6</v>
      </c>
      <c r="B277" s="5" t="s">
        <v>96</v>
      </c>
      <c r="C277" s="5" t="s">
        <v>7</v>
      </c>
      <c r="D277" s="23">
        <v>1.9</v>
      </c>
      <c r="E277" s="23">
        <v>60</v>
      </c>
      <c r="F277" s="23">
        <v>60</v>
      </c>
    </row>
    <row r="278" spans="1:6" s="27" customFormat="1" ht="30" customHeight="1" outlineLevel="6">
      <c r="A278" s="15" t="s">
        <v>10</v>
      </c>
      <c r="B278" s="5" t="s">
        <v>347</v>
      </c>
      <c r="C278" s="5" t="s">
        <v>0</v>
      </c>
      <c r="D278" s="23">
        <f aca="true" t="shared" si="10" ref="D278:F279">SUM(D279)</f>
        <v>30</v>
      </c>
      <c r="E278" s="23">
        <f t="shared" si="10"/>
        <v>0</v>
      </c>
      <c r="F278" s="23">
        <f t="shared" si="10"/>
        <v>0</v>
      </c>
    </row>
    <row r="279" spans="1:6" s="27" customFormat="1" ht="232.5" customHeight="1" outlineLevel="6">
      <c r="A279" s="10" t="s">
        <v>338</v>
      </c>
      <c r="B279" s="5" t="s">
        <v>339</v>
      </c>
      <c r="C279" s="5" t="s">
        <v>0</v>
      </c>
      <c r="D279" s="23">
        <f t="shared" si="10"/>
        <v>30</v>
      </c>
      <c r="E279" s="23">
        <f t="shared" si="10"/>
        <v>0</v>
      </c>
      <c r="F279" s="23">
        <f t="shared" si="10"/>
        <v>0</v>
      </c>
    </row>
    <row r="280" spans="1:6" s="27" customFormat="1" ht="31.5" customHeight="1" outlineLevel="6">
      <c r="A280" s="10" t="s">
        <v>6</v>
      </c>
      <c r="B280" s="5" t="s">
        <v>339</v>
      </c>
      <c r="C280" s="5" t="s">
        <v>7</v>
      </c>
      <c r="D280" s="23">
        <v>30</v>
      </c>
      <c r="E280" s="23"/>
      <c r="F280" s="23"/>
    </row>
    <row r="281" spans="1:6" ht="124.5" customHeight="1" outlineLevel="5">
      <c r="A281" s="10" t="s">
        <v>194</v>
      </c>
      <c r="B281" s="5" t="s">
        <v>97</v>
      </c>
      <c r="C281" s="5" t="s">
        <v>0</v>
      </c>
      <c r="D281" s="23">
        <f>SUM(D282)</f>
        <v>23.058</v>
      </c>
      <c r="E281" s="23">
        <f>SUM(E282)</f>
        <v>36</v>
      </c>
      <c r="F281" s="23">
        <f>SUM(F282)</f>
        <v>0</v>
      </c>
    </row>
    <row r="282" spans="1:6" ht="17.25" customHeight="1" outlineLevel="6">
      <c r="A282" s="10" t="s">
        <v>8</v>
      </c>
      <c r="B282" s="5" t="s">
        <v>97</v>
      </c>
      <c r="C282" s="5" t="s">
        <v>9</v>
      </c>
      <c r="D282" s="23">
        <v>23.058</v>
      </c>
      <c r="E282" s="23">
        <v>36</v>
      </c>
      <c r="F282" s="23"/>
    </row>
    <row r="283" spans="1:6" ht="90.75" customHeight="1" outlineLevel="1">
      <c r="A283" s="9" t="s">
        <v>159</v>
      </c>
      <c r="B283" s="11" t="s">
        <v>98</v>
      </c>
      <c r="C283" s="11" t="s">
        <v>0</v>
      </c>
      <c r="D283" s="24">
        <f>SUM(D284)</f>
        <v>760.5450000000001</v>
      </c>
      <c r="E283" s="24">
        <f>SUM(E284)</f>
        <v>818.5</v>
      </c>
      <c r="F283" s="24">
        <f>SUM(F284)</f>
        <v>652.9</v>
      </c>
    </row>
    <row r="284" spans="1:6" ht="156" customHeight="1" outlineLevel="5">
      <c r="A284" s="10" t="s">
        <v>195</v>
      </c>
      <c r="B284" s="5" t="s">
        <v>99</v>
      </c>
      <c r="C284" s="5" t="s">
        <v>0</v>
      </c>
      <c r="D284" s="23">
        <f>SUM(D285:D286)</f>
        <v>760.5450000000001</v>
      </c>
      <c r="E284" s="23">
        <f>SUM(E285:E286)</f>
        <v>818.5</v>
      </c>
      <c r="F284" s="23">
        <f>SUM(F285:F286)</f>
        <v>652.9</v>
      </c>
    </row>
    <row r="285" spans="1:6" s="27" customFormat="1" ht="27.75" customHeight="1" outlineLevel="5">
      <c r="A285" s="10" t="s">
        <v>6</v>
      </c>
      <c r="B285" s="5" t="s">
        <v>99</v>
      </c>
      <c r="C285" s="5" t="s">
        <v>7</v>
      </c>
      <c r="D285" s="23">
        <v>9.6</v>
      </c>
      <c r="E285" s="23">
        <v>8.1</v>
      </c>
      <c r="F285" s="23">
        <v>6.5</v>
      </c>
    </row>
    <row r="286" spans="1:6" ht="31.5" outlineLevel="6">
      <c r="A286" s="10" t="s">
        <v>14</v>
      </c>
      <c r="B286" s="5" t="s">
        <v>99</v>
      </c>
      <c r="C286" s="5" t="s">
        <v>15</v>
      </c>
      <c r="D286" s="23">
        <v>750.945</v>
      </c>
      <c r="E286" s="23">
        <v>810.4</v>
      </c>
      <c r="F286" s="23">
        <v>646.4</v>
      </c>
    </row>
    <row r="287" spans="1:6" ht="110.25" outlineLevel="1">
      <c r="A287" s="9" t="s">
        <v>160</v>
      </c>
      <c r="B287" s="11" t="s">
        <v>100</v>
      </c>
      <c r="C287" s="11" t="s">
        <v>0</v>
      </c>
      <c r="D287" s="24">
        <f>SUM(D288,D290,D292)</f>
        <v>283.3</v>
      </c>
      <c r="E287" s="24">
        <f>SUM(E288,E290,E292)</f>
        <v>387</v>
      </c>
      <c r="F287" s="24">
        <f>SUM(F288,F290,F292)</f>
        <v>0</v>
      </c>
    </row>
    <row r="288" spans="1:6" ht="183" customHeight="1" outlineLevel="4">
      <c r="A288" s="10" t="s">
        <v>196</v>
      </c>
      <c r="B288" s="5" t="s">
        <v>101</v>
      </c>
      <c r="C288" s="5" t="s">
        <v>0</v>
      </c>
      <c r="D288" s="23">
        <f>SUM(D289)</f>
        <v>208.7</v>
      </c>
      <c r="E288" s="23">
        <f>SUM(E289)</f>
        <v>250</v>
      </c>
      <c r="F288" s="23">
        <f>SUM(F289)</f>
        <v>0</v>
      </c>
    </row>
    <row r="289" spans="1:6" ht="33" customHeight="1" outlineLevel="6">
      <c r="A289" s="10" t="s">
        <v>6</v>
      </c>
      <c r="B289" s="5" t="s">
        <v>101</v>
      </c>
      <c r="C289" s="5" t="s">
        <v>7</v>
      </c>
      <c r="D289" s="23">
        <v>208.7</v>
      </c>
      <c r="E289" s="23">
        <v>250</v>
      </c>
      <c r="F289" s="23"/>
    </row>
    <row r="290" spans="1:6" ht="133.5" customHeight="1" outlineLevel="5">
      <c r="A290" s="10" t="s">
        <v>197</v>
      </c>
      <c r="B290" s="5" t="s">
        <v>102</v>
      </c>
      <c r="C290" s="5" t="s">
        <v>0</v>
      </c>
      <c r="D290" s="23">
        <f>SUM(D291)</f>
        <v>59.6</v>
      </c>
      <c r="E290" s="23">
        <f>SUM(E291)</f>
        <v>80</v>
      </c>
      <c r="F290" s="23">
        <f>SUM(F291)</f>
        <v>0</v>
      </c>
    </row>
    <row r="291" spans="1:6" ht="33" customHeight="1" outlineLevel="6">
      <c r="A291" s="10" t="s">
        <v>6</v>
      </c>
      <c r="B291" s="5" t="s">
        <v>102</v>
      </c>
      <c r="C291" s="5" t="s">
        <v>7</v>
      </c>
      <c r="D291" s="23">
        <v>59.6</v>
      </c>
      <c r="E291" s="23">
        <v>80</v>
      </c>
      <c r="F291" s="23"/>
    </row>
    <row r="292" spans="1:6" ht="120.75" customHeight="1" outlineLevel="5">
      <c r="A292" s="10" t="s">
        <v>198</v>
      </c>
      <c r="B292" s="5" t="s">
        <v>103</v>
      </c>
      <c r="C292" s="5" t="s">
        <v>0</v>
      </c>
      <c r="D292" s="23">
        <f>SUM(D293)</f>
        <v>15</v>
      </c>
      <c r="E292" s="23">
        <f>SUM(E293)</f>
        <v>57</v>
      </c>
      <c r="F292" s="23">
        <f>SUM(F293)</f>
        <v>0</v>
      </c>
    </row>
    <row r="293" spans="1:6" ht="33.75" customHeight="1" outlineLevel="6">
      <c r="A293" s="10" t="s">
        <v>6</v>
      </c>
      <c r="B293" s="5" t="s">
        <v>103</v>
      </c>
      <c r="C293" s="5" t="s">
        <v>7</v>
      </c>
      <c r="D293" s="23">
        <v>15</v>
      </c>
      <c r="E293" s="23">
        <v>57</v>
      </c>
      <c r="F293" s="23"/>
    </row>
    <row r="294" spans="1:6" ht="131.25" customHeight="1" outlineLevel="1">
      <c r="A294" s="9" t="s">
        <v>161</v>
      </c>
      <c r="B294" s="11" t="s">
        <v>104</v>
      </c>
      <c r="C294" s="11" t="s">
        <v>0</v>
      </c>
      <c r="D294" s="24">
        <f>SUM(D295,D297)</f>
        <v>212.5</v>
      </c>
      <c r="E294" s="24">
        <f>SUM(E295,E297)</f>
        <v>222.7</v>
      </c>
      <c r="F294" s="24">
        <f>SUM(F295,F297)</f>
        <v>168.7</v>
      </c>
    </row>
    <row r="295" spans="1:6" ht="141.75" customHeight="1" outlineLevel="5">
      <c r="A295" s="10" t="s">
        <v>199</v>
      </c>
      <c r="B295" s="5" t="s">
        <v>105</v>
      </c>
      <c r="C295" s="5" t="s">
        <v>0</v>
      </c>
      <c r="D295" s="17">
        <f>SUM(D296)</f>
        <v>113.07451</v>
      </c>
      <c r="E295" s="23">
        <f>SUM(E296)</f>
        <v>152.7</v>
      </c>
      <c r="F295" s="23">
        <f>SUM(F296)</f>
        <v>113.7</v>
      </c>
    </row>
    <row r="296" spans="1:6" ht="30" customHeight="1" outlineLevel="6">
      <c r="A296" s="10" t="s">
        <v>6</v>
      </c>
      <c r="B296" s="5" t="s">
        <v>105</v>
      </c>
      <c r="C296" s="5" t="s">
        <v>7</v>
      </c>
      <c r="D296" s="17">
        <v>113.07451</v>
      </c>
      <c r="E296" s="23">
        <v>152.7</v>
      </c>
      <c r="F296" s="23">
        <v>113.7</v>
      </c>
    </row>
    <row r="297" spans="1:6" s="27" customFormat="1" ht="173.25" customHeight="1" outlineLevel="6">
      <c r="A297" s="10" t="s">
        <v>271</v>
      </c>
      <c r="B297" s="5" t="s">
        <v>269</v>
      </c>
      <c r="C297" s="5" t="s">
        <v>0</v>
      </c>
      <c r="D297" s="17">
        <f>SUM(D298)</f>
        <v>99.42549</v>
      </c>
      <c r="E297" s="23">
        <f>SUM(E298)</f>
        <v>70</v>
      </c>
      <c r="F297" s="23">
        <f>SUM(F298)</f>
        <v>55</v>
      </c>
    </row>
    <row r="298" spans="1:6" s="27" customFormat="1" ht="30" customHeight="1" outlineLevel="6">
      <c r="A298" s="10" t="s">
        <v>6</v>
      </c>
      <c r="B298" s="5" t="s">
        <v>269</v>
      </c>
      <c r="C298" s="5" t="s">
        <v>7</v>
      </c>
      <c r="D298" s="17">
        <v>99.42549</v>
      </c>
      <c r="E298" s="23">
        <v>70</v>
      </c>
      <c r="F298" s="23">
        <v>55</v>
      </c>
    </row>
    <row r="299" spans="1:6" ht="94.5" outlineLevel="1">
      <c r="A299" s="9" t="s">
        <v>162</v>
      </c>
      <c r="B299" s="11" t="s">
        <v>106</v>
      </c>
      <c r="C299" s="11" t="s">
        <v>0</v>
      </c>
      <c r="D299" s="24">
        <f>SUM(D300,D302)</f>
        <v>52</v>
      </c>
      <c r="E299" s="24">
        <f>SUM(E300,E302)</f>
        <v>68</v>
      </c>
      <c r="F299" s="24">
        <f>SUM(F300,F302)</f>
        <v>0</v>
      </c>
    </row>
    <row r="300" spans="1:6" ht="105" customHeight="1" outlineLevel="5">
      <c r="A300" s="10" t="s">
        <v>200</v>
      </c>
      <c r="B300" s="5" t="s">
        <v>107</v>
      </c>
      <c r="C300" s="5" t="s">
        <v>0</v>
      </c>
      <c r="D300" s="23">
        <f>SUM(D301)</f>
        <v>33.5</v>
      </c>
      <c r="E300" s="23">
        <f>SUM(E301)</f>
        <v>38</v>
      </c>
      <c r="F300" s="23">
        <f>SUM(F301)</f>
        <v>0</v>
      </c>
    </row>
    <row r="301" spans="1:6" ht="28.5" customHeight="1" outlineLevel="6">
      <c r="A301" s="10" t="s">
        <v>6</v>
      </c>
      <c r="B301" s="5" t="s">
        <v>107</v>
      </c>
      <c r="C301" s="5" t="s">
        <v>7</v>
      </c>
      <c r="D301" s="23">
        <v>33.5</v>
      </c>
      <c r="E301" s="23">
        <v>38</v>
      </c>
      <c r="F301" s="23"/>
    </row>
    <row r="302" spans="1:6" ht="108.75" customHeight="1" outlineLevel="5">
      <c r="A302" s="10" t="s">
        <v>201</v>
      </c>
      <c r="B302" s="5" t="s">
        <v>108</v>
      </c>
      <c r="C302" s="5" t="s">
        <v>0</v>
      </c>
      <c r="D302" s="23">
        <f>SUM(D303)</f>
        <v>18.5</v>
      </c>
      <c r="E302" s="23">
        <f>SUM(E303)</f>
        <v>30</v>
      </c>
      <c r="F302" s="23">
        <f>SUM(F303)</f>
        <v>0</v>
      </c>
    </row>
    <row r="303" spans="1:6" ht="32.25" customHeight="1" outlineLevel="6">
      <c r="A303" s="10" t="s">
        <v>6</v>
      </c>
      <c r="B303" s="5" t="s">
        <v>108</v>
      </c>
      <c r="C303" s="5" t="s">
        <v>7</v>
      </c>
      <c r="D303" s="23">
        <v>18.5</v>
      </c>
      <c r="E303" s="23">
        <v>30</v>
      </c>
      <c r="F303" s="23"/>
    </row>
    <row r="304" spans="1:6" ht="126" outlineLevel="1">
      <c r="A304" s="9" t="s">
        <v>163</v>
      </c>
      <c r="B304" s="11" t="s">
        <v>109</v>
      </c>
      <c r="C304" s="11" t="s">
        <v>0</v>
      </c>
      <c r="D304" s="24">
        <f>SUM(D305,D307,D312,D314,D316)</f>
        <v>16289.600000000002</v>
      </c>
      <c r="E304" s="24">
        <f>SUM(E305,E307,E314,E316)</f>
        <v>17377.8</v>
      </c>
      <c r="F304" s="24">
        <f>SUM(F305,F307,F314,F316)</f>
        <v>15953.8</v>
      </c>
    </row>
    <row r="305" spans="1:6" ht="140.25" customHeight="1" outlineLevel="5">
      <c r="A305" s="10" t="s">
        <v>202</v>
      </c>
      <c r="B305" s="5" t="s">
        <v>110</v>
      </c>
      <c r="C305" s="5" t="s">
        <v>0</v>
      </c>
      <c r="D305" s="17">
        <f>SUM(D306)</f>
        <v>700.4238</v>
      </c>
      <c r="E305" s="23">
        <f>SUM(E306)</f>
        <v>1009</v>
      </c>
      <c r="F305" s="23">
        <f>SUM(F306)</f>
        <v>1009</v>
      </c>
    </row>
    <row r="306" spans="1:6" ht="94.5" outlineLevel="6">
      <c r="A306" s="10" t="s">
        <v>4</v>
      </c>
      <c r="B306" s="5" t="s">
        <v>110</v>
      </c>
      <c r="C306" s="5" t="s">
        <v>5</v>
      </c>
      <c r="D306" s="17">
        <v>700.4238</v>
      </c>
      <c r="E306" s="23">
        <v>1009</v>
      </c>
      <c r="F306" s="23">
        <v>1009</v>
      </c>
    </row>
    <row r="307" spans="1:6" ht="138.75" customHeight="1" outlineLevel="5">
      <c r="A307" s="10" t="s">
        <v>203</v>
      </c>
      <c r="B307" s="5" t="s">
        <v>111</v>
      </c>
      <c r="C307" s="5" t="s">
        <v>0</v>
      </c>
      <c r="D307" s="17">
        <f>SUM(D308:D311)</f>
        <v>15177.897080000002</v>
      </c>
      <c r="E307" s="23">
        <f>SUM(E308:E311)</f>
        <v>16168.8</v>
      </c>
      <c r="F307" s="23">
        <f>SUM(F308:F311)</f>
        <v>14944.8</v>
      </c>
    </row>
    <row r="308" spans="1:6" ht="94.5" outlineLevel="6">
      <c r="A308" s="10" t="s">
        <v>4</v>
      </c>
      <c r="B308" s="5" t="s">
        <v>111</v>
      </c>
      <c r="C308" s="5" t="s">
        <v>5</v>
      </c>
      <c r="D308" s="17">
        <v>12713.61108</v>
      </c>
      <c r="E308" s="23">
        <v>12632</v>
      </c>
      <c r="F308" s="23">
        <v>12627</v>
      </c>
    </row>
    <row r="309" spans="1:6" ht="30.75" customHeight="1" outlineLevel="6">
      <c r="A309" s="10" t="s">
        <v>6</v>
      </c>
      <c r="B309" s="5" t="s">
        <v>111</v>
      </c>
      <c r="C309" s="5" t="s">
        <v>7</v>
      </c>
      <c r="D309" s="23">
        <v>2383.86</v>
      </c>
      <c r="E309" s="23">
        <v>3474.8</v>
      </c>
      <c r="F309" s="23">
        <v>2255.8</v>
      </c>
    </row>
    <row r="310" spans="1:6" s="27" customFormat="1" ht="30.75" customHeight="1" outlineLevel="6">
      <c r="A310" s="10" t="s">
        <v>14</v>
      </c>
      <c r="B310" s="5" t="s">
        <v>111</v>
      </c>
      <c r="C310" s="5" t="s">
        <v>15</v>
      </c>
      <c r="D310" s="23">
        <v>42.726</v>
      </c>
      <c r="E310" s="23"/>
      <c r="F310" s="23"/>
    </row>
    <row r="311" spans="1:6" ht="15.75" outlineLevel="6">
      <c r="A311" s="10" t="s">
        <v>8</v>
      </c>
      <c r="B311" s="5" t="s">
        <v>111</v>
      </c>
      <c r="C311" s="5" t="s">
        <v>9</v>
      </c>
      <c r="D311" s="23">
        <v>37.7</v>
      </c>
      <c r="E311" s="23">
        <v>62</v>
      </c>
      <c r="F311" s="23">
        <v>62</v>
      </c>
    </row>
    <row r="312" spans="1:6" s="27" customFormat="1" ht="157.5" outlineLevel="6">
      <c r="A312" s="10" t="s">
        <v>400</v>
      </c>
      <c r="B312" s="5" t="s">
        <v>401</v>
      </c>
      <c r="C312" s="5" t="s">
        <v>0</v>
      </c>
      <c r="D312" s="17">
        <f>SUM(D313)</f>
        <v>39.97912</v>
      </c>
      <c r="E312" s="23">
        <f>SUM(E313)</f>
        <v>0</v>
      </c>
      <c r="F312" s="23">
        <f>SUM(F313)</f>
        <v>0</v>
      </c>
    </row>
    <row r="313" spans="1:6" s="27" customFormat="1" ht="94.5" outlineLevel="6">
      <c r="A313" s="10" t="s">
        <v>4</v>
      </c>
      <c r="B313" s="5" t="s">
        <v>401</v>
      </c>
      <c r="C313" s="5" t="s">
        <v>5</v>
      </c>
      <c r="D313" s="17">
        <v>39.97912</v>
      </c>
      <c r="E313" s="23"/>
      <c r="F313" s="23"/>
    </row>
    <row r="314" spans="1:6" ht="171" customHeight="1" outlineLevel="5">
      <c r="A314" s="10" t="s">
        <v>204</v>
      </c>
      <c r="B314" s="5" t="s">
        <v>112</v>
      </c>
      <c r="C314" s="5" t="s">
        <v>0</v>
      </c>
      <c r="D314" s="23">
        <f>SUM(D315)</f>
        <v>15</v>
      </c>
      <c r="E314" s="23">
        <f>SUM(E315)</f>
        <v>200</v>
      </c>
      <c r="F314" s="23">
        <f>SUM(F315)</f>
        <v>0</v>
      </c>
    </row>
    <row r="315" spans="1:6" ht="30" customHeight="1" outlineLevel="6">
      <c r="A315" s="10" t="s">
        <v>6</v>
      </c>
      <c r="B315" s="5" t="s">
        <v>112</v>
      </c>
      <c r="C315" s="5" t="s">
        <v>7</v>
      </c>
      <c r="D315" s="23">
        <v>15</v>
      </c>
      <c r="E315" s="23">
        <v>200</v>
      </c>
      <c r="F315" s="23"/>
    </row>
    <row r="316" spans="1:6" s="27" customFormat="1" ht="30" customHeight="1" outlineLevel="6">
      <c r="A316" s="10" t="s">
        <v>10</v>
      </c>
      <c r="B316" s="5" t="s">
        <v>278</v>
      </c>
      <c r="C316" s="5" t="s">
        <v>0</v>
      </c>
      <c r="D316" s="23">
        <f>SUM(D317,D319,D321,D323)</f>
        <v>356.3</v>
      </c>
      <c r="E316" s="23">
        <f>SUM(E317,E319,E321,E323)</f>
        <v>0</v>
      </c>
      <c r="F316" s="23">
        <f>SUM(F317,F319,F321,F323)</f>
        <v>0</v>
      </c>
    </row>
    <row r="317" spans="1:6" s="27" customFormat="1" ht="185.25" customHeight="1" outlineLevel="6">
      <c r="A317" s="10" t="s">
        <v>270</v>
      </c>
      <c r="B317" s="5" t="s">
        <v>272</v>
      </c>
      <c r="C317" s="5" t="s">
        <v>0</v>
      </c>
      <c r="D317" s="23">
        <f>SUM(D318)</f>
        <v>6</v>
      </c>
      <c r="E317" s="23">
        <f>SUM(E318)</f>
        <v>0</v>
      </c>
      <c r="F317" s="23">
        <f>SUM(F318)</f>
        <v>0</v>
      </c>
    </row>
    <row r="318" spans="1:6" s="27" customFormat="1" ht="30" customHeight="1" outlineLevel="6">
      <c r="A318" s="10" t="s">
        <v>6</v>
      </c>
      <c r="B318" s="5" t="s">
        <v>272</v>
      </c>
      <c r="C318" s="5" t="s">
        <v>7</v>
      </c>
      <c r="D318" s="23">
        <v>6</v>
      </c>
      <c r="E318" s="23"/>
      <c r="F318" s="23"/>
    </row>
    <row r="319" spans="1:6" s="27" customFormat="1" ht="186" customHeight="1" outlineLevel="6">
      <c r="A319" s="10" t="s">
        <v>273</v>
      </c>
      <c r="B319" s="5" t="s">
        <v>274</v>
      </c>
      <c r="C319" s="5" t="s">
        <v>0</v>
      </c>
      <c r="D319" s="23">
        <f>SUM(D320)</f>
        <v>6</v>
      </c>
      <c r="E319" s="23">
        <f>SUM(E320)</f>
        <v>0</v>
      </c>
      <c r="F319" s="23">
        <f>SUM(F320)</f>
        <v>0</v>
      </c>
    </row>
    <row r="320" spans="1:6" s="27" customFormat="1" ht="30" customHeight="1" outlineLevel="6">
      <c r="A320" s="10" t="s">
        <v>6</v>
      </c>
      <c r="B320" s="5" t="s">
        <v>274</v>
      </c>
      <c r="C320" s="5" t="s">
        <v>7</v>
      </c>
      <c r="D320" s="23">
        <v>6</v>
      </c>
      <c r="E320" s="23"/>
      <c r="F320" s="23"/>
    </row>
    <row r="321" spans="1:6" s="27" customFormat="1" ht="171" customHeight="1" outlineLevel="6">
      <c r="A321" s="10" t="s">
        <v>275</v>
      </c>
      <c r="B321" s="5" t="s">
        <v>276</v>
      </c>
      <c r="C321" s="5" t="s">
        <v>0</v>
      </c>
      <c r="D321" s="23">
        <f>SUM(D322)</f>
        <v>73.3</v>
      </c>
      <c r="E321" s="23">
        <f>SUM(E322)</f>
        <v>0</v>
      </c>
      <c r="F321" s="23">
        <f>SUM(F322)</f>
        <v>0</v>
      </c>
    </row>
    <row r="322" spans="1:6" s="27" customFormat="1" ht="30" customHeight="1" outlineLevel="6">
      <c r="A322" s="10" t="s">
        <v>6</v>
      </c>
      <c r="B322" s="5" t="s">
        <v>276</v>
      </c>
      <c r="C322" s="5" t="s">
        <v>7</v>
      </c>
      <c r="D322" s="23">
        <v>73.3</v>
      </c>
      <c r="E322" s="23"/>
      <c r="F322" s="23"/>
    </row>
    <row r="323" spans="1:6" s="27" customFormat="1" ht="218.25" customHeight="1" outlineLevel="6">
      <c r="A323" s="10" t="s">
        <v>327</v>
      </c>
      <c r="B323" s="5" t="s">
        <v>277</v>
      </c>
      <c r="C323" s="5" t="s">
        <v>0</v>
      </c>
      <c r="D323" s="23">
        <f>SUM(D324)</f>
        <v>271</v>
      </c>
      <c r="E323" s="23">
        <f>SUM(E324)</f>
        <v>0</v>
      </c>
      <c r="F323" s="23">
        <f>SUM(F324)</f>
        <v>0</v>
      </c>
    </row>
    <row r="324" spans="1:6" s="27" customFormat="1" ht="30" customHeight="1" outlineLevel="6">
      <c r="A324" s="10" t="s">
        <v>6</v>
      </c>
      <c r="B324" s="5" t="s">
        <v>277</v>
      </c>
      <c r="C324" s="5" t="s">
        <v>7</v>
      </c>
      <c r="D324" s="23">
        <v>271</v>
      </c>
      <c r="E324" s="23"/>
      <c r="F324" s="23"/>
    </row>
    <row r="325" spans="1:6" s="27" customFormat="1" ht="68.25" customHeight="1" outlineLevel="6">
      <c r="A325" s="28" t="s">
        <v>280</v>
      </c>
      <c r="B325" s="11" t="s">
        <v>283</v>
      </c>
      <c r="C325" s="11" t="s">
        <v>0</v>
      </c>
      <c r="D325" s="24">
        <f>SUM(D326,D331)</f>
        <v>40.5</v>
      </c>
      <c r="E325" s="24">
        <f>SUM(E326,E331)</f>
        <v>200</v>
      </c>
      <c r="F325" s="24">
        <f>SUM(F326,F331)</f>
        <v>63.5</v>
      </c>
    </row>
    <row r="326" spans="1:6" s="27" customFormat="1" ht="126.75" customHeight="1" outlineLevel="6">
      <c r="A326" s="28" t="s">
        <v>281</v>
      </c>
      <c r="B326" s="11" t="s">
        <v>284</v>
      </c>
      <c r="C326" s="11" t="s">
        <v>0</v>
      </c>
      <c r="D326" s="24">
        <f>SUM(D327,D329)</f>
        <v>38.5</v>
      </c>
      <c r="E326" s="24">
        <f>SUM(E327,E329)</f>
        <v>50</v>
      </c>
      <c r="F326" s="24">
        <f>SUM(F327,F329)</f>
        <v>50</v>
      </c>
    </row>
    <row r="327" spans="1:6" s="27" customFormat="1" ht="159.75" customHeight="1" outlineLevel="6">
      <c r="A327" s="15" t="s">
        <v>282</v>
      </c>
      <c r="B327" s="5" t="s">
        <v>285</v>
      </c>
      <c r="C327" s="5" t="s">
        <v>0</v>
      </c>
      <c r="D327" s="23">
        <f>SUM(D328)</f>
        <v>28.5</v>
      </c>
      <c r="E327" s="23">
        <f>SUM(E328)</f>
        <v>35</v>
      </c>
      <c r="F327" s="23">
        <f>SUM(F328)</f>
        <v>35</v>
      </c>
    </row>
    <row r="328" spans="1:6" s="27" customFormat="1" ht="29.25" customHeight="1" outlineLevel="6">
      <c r="A328" s="10" t="s">
        <v>6</v>
      </c>
      <c r="B328" s="5" t="s">
        <v>285</v>
      </c>
      <c r="C328" s="5" t="s">
        <v>7</v>
      </c>
      <c r="D328" s="23">
        <v>28.5</v>
      </c>
      <c r="E328" s="23">
        <v>35</v>
      </c>
      <c r="F328" s="23">
        <v>35</v>
      </c>
    </row>
    <row r="329" spans="1:6" s="27" customFormat="1" ht="190.5" customHeight="1" outlineLevel="6">
      <c r="A329" s="15" t="s">
        <v>289</v>
      </c>
      <c r="B329" s="5" t="s">
        <v>286</v>
      </c>
      <c r="C329" s="5" t="s">
        <v>0</v>
      </c>
      <c r="D329" s="23">
        <f>SUM(D330)</f>
        <v>10</v>
      </c>
      <c r="E329" s="23">
        <f>SUM(E330)</f>
        <v>15</v>
      </c>
      <c r="F329" s="23">
        <f>SUM(F330)</f>
        <v>15</v>
      </c>
    </row>
    <row r="330" spans="1:6" s="27" customFormat="1" ht="29.25" customHeight="1" outlineLevel="6">
      <c r="A330" s="10" t="s">
        <v>6</v>
      </c>
      <c r="B330" s="5" t="s">
        <v>286</v>
      </c>
      <c r="C330" s="5" t="s">
        <v>7</v>
      </c>
      <c r="D330" s="23">
        <v>10</v>
      </c>
      <c r="E330" s="23">
        <v>15</v>
      </c>
      <c r="F330" s="23">
        <v>15</v>
      </c>
    </row>
    <row r="331" spans="1:6" s="27" customFormat="1" ht="111.75" customHeight="1" outlineLevel="6">
      <c r="A331" s="14" t="s">
        <v>287</v>
      </c>
      <c r="B331" s="11" t="s">
        <v>290</v>
      </c>
      <c r="C331" s="11" t="s">
        <v>0</v>
      </c>
      <c r="D331" s="24">
        <f>SUM(D332,D334)</f>
        <v>2</v>
      </c>
      <c r="E331" s="24">
        <f>SUM(E332,E334)</f>
        <v>150</v>
      </c>
      <c r="F331" s="24">
        <f>SUM(F332,F334)</f>
        <v>13.5</v>
      </c>
    </row>
    <row r="332" spans="1:6" s="27" customFormat="1" ht="156" customHeight="1" outlineLevel="6">
      <c r="A332" s="15" t="s">
        <v>288</v>
      </c>
      <c r="B332" s="5" t="s">
        <v>291</v>
      </c>
      <c r="C332" s="5" t="s">
        <v>0</v>
      </c>
      <c r="D332" s="23">
        <f>SUM(D333)</f>
        <v>0</v>
      </c>
      <c r="E332" s="23">
        <f>SUM(E333)</f>
        <v>80</v>
      </c>
      <c r="F332" s="23">
        <f>SUM(F333)</f>
        <v>13.5</v>
      </c>
    </row>
    <row r="333" spans="1:6" s="27" customFormat="1" ht="33" customHeight="1" outlineLevel="6">
      <c r="A333" s="10" t="s">
        <v>6</v>
      </c>
      <c r="B333" s="5" t="s">
        <v>291</v>
      </c>
      <c r="C333" s="5" t="s">
        <v>7</v>
      </c>
      <c r="D333" s="23"/>
      <c r="E333" s="23">
        <v>80</v>
      </c>
      <c r="F333" s="23">
        <v>13.5</v>
      </c>
    </row>
    <row r="334" spans="1:6" s="27" customFormat="1" ht="157.5" customHeight="1" outlineLevel="6">
      <c r="A334" s="15" t="s">
        <v>279</v>
      </c>
      <c r="B334" s="5" t="s">
        <v>292</v>
      </c>
      <c r="C334" s="5" t="s">
        <v>0</v>
      </c>
      <c r="D334" s="23">
        <f>SUM(D335:D336)</f>
        <v>2</v>
      </c>
      <c r="E334" s="23">
        <f>SUM(E335:E336)</f>
        <v>70</v>
      </c>
      <c r="F334" s="23">
        <f>SUM(F335:F336)</f>
        <v>0</v>
      </c>
    </row>
    <row r="335" spans="1:6" s="27" customFormat="1" ht="30" customHeight="1" outlineLevel="6">
      <c r="A335" s="10" t="s">
        <v>6</v>
      </c>
      <c r="B335" s="5" t="s">
        <v>292</v>
      </c>
      <c r="C335" s="5" t="s">
        <v>7</v>
      </c>
      <c r="D335" s="23"/>
      <c r="E335" s="23">
        <v>70</v>
      </c>
      <c r="F335" s="23"/>
    </row>
    <row r="336" spans="1:6" s="27" customFormat="1" ht="18" customHeight="1" outlineLevel="6">
      <c r="A336" s="10" t="s">
        <v>8</v>
      </c>
      <c r="B336" s="5" t="s">
        <v>292</v>
      </c>
      <c r="C336" s="5" t="s">
        <v>9</v>
      </c>
      <c r="D336" s="23">
        <v>2</v>
      </c>
      <c r="E336" s="23"/>
      <c r="F336" s="23"/>
    </row>
    <row r="337" spans="1:6" s="27" customFormat="1" ht="66.75" customHeight="1" outlineLevel="6">
      <c r="A337" s="28" t="s">
        <v>317</v>
      </c>
      <c r="B337" s="11" t="s">
        <v>320</v>
      </c>
      <c r="C337" s="11" t="s">
        <v>0</v>
      </c>
      <c r="D337" s="30">
        <f>SUM(D338)</f>
        <v>214.61775</v>
      </c>
      <c r="E337" s="24">
        <f>SUM(E338)</f>
        <v>0</v>
      </c>
      <c r="F337" s="24">
        <f>SUM(F338)</f>
        <v>0</v>
      </c>
    </row>
    <row r="338" spans="1:6" s="27" customFormat="1" ht="91.5" customHeight="1" outlineLevel="6">
      <c r="A338" s="9" t="s">
        <v>318</v>
      </c>
      <c r="B338" s="11" t="s">
        <v>321</v>
      </c>
      <c r="C338" s="11" t="s">
        <v>0</v>
      </c>
      <c r="D338" s="30">
        <f>SUM(D339,D341)</f>
        <v>214.61775</v>
      </c>
      <c r="E338" s="24">
        <f>SUM(E339,E341)</f>
        <v>0</v>
      </c>
      <c r="F338" s="24">
        <f>SUM(F339,F341)</f>
        <v>0</v>
      </c>
    </row>
    <row r="339" spans="1:6" s="27" customFormat="1" ht="185.25" customHeight="1" outlineLevel="6">
      <c r="A339" s="10" t="s">
        <v>340</v>
      </c>
      <c r="B339" s="5" t="s">
        <v>341</v>
      </c>
      <c r="C339" s="5" t="s">
        <v>0</v>
      </c>
      <c r="D339" s="23">
        <f>SUM(D340)</f>
        <v>5.34</v>
      </c>
      <c r="E339" s="23">
        <f>SUM(E340)</f>
        <v>0</v>
      </c>
      <c r="F339" s="23">
        <f>SUM(F340)</f>
        <v>0</v>
      </c>
    </row>
    <row r="340" spans="1:6" s="27" customFormat="1" ht="28.5" customHeight="1" outlineLevel="6">
      <c r="A340" s="10" t="s">
        <v>6</v>
      </c>
      <c r="B340" s="5" t="s">
        <v>341</v>
      </c>
      <c r="C340" s="5" t="s">
        <v>7</v>
      </c>
      <c r="D340" s="23">
        <v>5.34</v>
      </c>
      <c r="E340" s="32"/>
      <c r="F340" s="32"/>
    </row>
    <row r="341" spans="1:6" s="27" customFormat="1" ht="28.5" customHeight="1" outlineLevel="6">
      <c r="A341" s="10" t="s">
        <v>10</v>
      </c>
      <c r="B341" s="5" t="s">
        <v>348</v>
      </c>
      <c r="C341" s="5" t="s">
        <v>0</v>
      </c>
      <c r="D341" s="17">
        <f aca="true" t="shared" si="11" ref="D341:F342">SUM(D342)</f>
        <v>209.27775</v>
      </c>
      <c r="E341" s="23">
        <f t="shared" si="11"/>
        <v>0</v>
      </c>
      <c r="F341" s="23">
        <f t="shared" si="11"/>
        <v>0</v>
      </c>
    </row>
    <row r="342" spans="1:6" s="27" customFormat="1" ht="183" customHeight="1" outlineLevel="6">
      <c r="A342" s="10" t="s">
        <v>319</v>
      </c>
      <c r="B342" s="5" t="s">
        <v>322</v>
      </c>
      <c r="C342" s="5" t="s">
        <v>0</v>
      </c>
      <c r="D342" s="17">
        <f t="shared" si="11"/>
        <v>209.27775</v>
      </c>
      <c r="E342" s="23">
        <f t="shared" si="11"/>
        <v>0</v>
      </c>
      <c r="F342" s="23">
        <f t="shared" si="11"/>
        <v>0</v>
      </c>
    </row>
    <row r="343" spans="1:6" s="27" customFormat="1" ht="26.25" customHeight="1" outlineLevel="6">
      <c r="A343" s="10" t="s">
        <v>14</v>
      </c>
      <c r="B343" s="5" t="s">
        <v>322</v>
      </c>
      <c r="C343" s="5" t="s">
        <v>15</v>
      </c>
      <c r="D343" s="17">
        <v>209.27775</v>
      </c>
      <c r="E343" s="23"/>
      <c r="F343" s="23"/>
    </row>
    <row r="344" spans="1:6" ht="63">
      <c r="A344" s="9" t="s">
        <v>165</v>
      </c>
      <c r="B344" s="11" t="s">
        <v>113</v>
      </c>
      <c r="C344" s="11" t="s">
        <v>0</v>
      </c>
      <c r="D344" s="24">
        <f>SUM(D345)</f>
        <v>409.99499999999995</v>
      </c>
      <c r="E344" s="24">
        <f>SUM(E345)</f>
        <v>180.217</v>
      </c>
      <c r="F344" s="24">
        <f>SUM(F345)</f>
        <v>157.517</v>
      </c>
    </row>
    <row r="345" spans="1:6" ht="15.75" outlineLevel="1">
      <c r="A345" s="9" t="s">
        <v>164</v>
      </c>
      <c r="B345" s="11" t="s">
        <v>114</v>
      </c>
      <c r="C345" s="11" t="s">
        <v>0</v>
      </c>
      <c r="D345" s="24">
        <f>SUM(D346,D349,D351,D353,D355,D358,D360)</f>
        <v>409.99499999999995</v>
      </c>
      <c r="E345" s="24">
        <f>SUM(E346,E349,E351,E353,E355,E358,E360)</f>
        <v>180.217</v>
      </c>
      <c r="F345" s="24">
        <f>SUM(F346,F349,F351,F353,F355,F358,F360)</f>
        <v>157.517</v>
      </c>
    </row>
    <row r="346" spans="1:6" s="27" customFormat="1" ht="110.25" outlineLevel="1">
      <c r="A346" s="10" t="s">
        <v>342</v>
      </c>
      <c r="B346" s="5" t="s">
        <v>343</v>
      </c>
      <c r="C346" s="5" t="s">
        <v>0</v>
      </c>
      <c r="D346" s="23">
        <f>SUM(D347:D348)</f>
        <v>129.378</v>
      </c>
      <c r="E346" s="23">
        <f>SUM(E347:E348)</f>
        <v>0</v>
      </c>
      <c r="F346" s="23">
        <f>SUM(F347:F348)</f>
        <v>0</v>
      </c>
    </row>
    <row r="347" spans="1:6" s="27" customFormat="1" ht="29.25" customHeight="1" outlineLevel="1">
      <c r="A347" s="10" t="s">
        <v>6</v>
      </c>
      <c r="B347" s="5" t="s">
        <v>343</v>
      </c>
      <c r="C347" s="5" t="s">
        <v>7</v>
      </c>
      <c r="D347" s="23">
        <v>29.378</v>
      </c>
      <c r="E347" s="23"/>
      <c r="F347" s="23"/>
    </row>
    <row r="348" spans="1:6" s="27" customFormat="1" ht="63" outlineLevel="1">
      <c r="A348" s="10" t="s">
        <v>19</v>
      </c>
      <c r="B348" s="5" t="s">
        <v>343</v>
      </c>
      <c r="C348" s="5" t="s">
        <v>20</v>
      </c>
      <c r="D348" s="23">
        <v>100</v>
      </c>
      <c r="E348" s="23"/>
      <c r="F348" s="23"/>
    </row>
    <row r="349" spans="1:6" s="27" customFormat="1" ht="126" outlineLevel="1">
      <c r="A349" s="10" t="s">
        <v>396</v>
      </c>
      <c r="B349" s="5" t="s">
        <v>397</v>
      </c>
      <c r="C349" s="5" t="s">
        <v>0</v>
      </c>
      <c r="D349" s="23">
        <f>SUM(D350)</f>
        <v>1.5</v>
      </c>
      <c r="E349" s="23">
        <f>SUM(E350)</f>
        <v>0</v>
      </c>
      <c r="F349" s="23">
        <f>SUM(F350)</f>
        <v>0</v>
      </c>
    </row>
    <row r="350" spans="1:6" s="27" customFormat="1" ht="30" customHeight="1" outlineLevel="1">
      <c r="A350" s="10" t="s">
        <v>6</v>
      </c>
      <c r="B350" s="5" t="s">
        <v>397</v>
      </c>
      <c r="C350" s="5" t="s">
        <v>7</v>
      </c>
      <c r="D350" s="23">
        <v>1.5</v>
      </c>
      <c r="E350" s="23"/>
      <c r="F350" s="23"/>
    </row>
    <row r="351" spans="1:6" s="27" customFormat="1" ht="173.25" outlineLevel="1">
      <c r="A351" s="10" t="s">
        <v>323</v>
      </c>
      <c r="B351" s="5" t="s">
        <v>324</v>
      </c>
      <c r="C351" s="5" t="s">
        <v>0</v>
      </c>
      <c r="D351" s="23">
        <f>SUM(D352)</f>
        <v>99.9</v>
      </c>
      <c r="E351" s="23">
        <f>SUM(E352)</f>
        <v>0</v>
      </c>
      <c r="F351" s="23">
        <f>SUM(F352)</f>
        <v>0</v>
      </c>
    </row>
    <row r="352" spans="1:6" s="27" customFormat="1" ht="28.5" customHeight="1" outlineLevel="1">
      <c r="A352" s="10" t="s">
        <v>6</v>
      </c>
      <c r="B352" s="5" t="s">
        <v>324</v>
      </c>
      <c r="C352" s="5" t="s">
        <v>7</v>
      </c>
      <c r="D352" s="23">
        <v>99.9</v>
      </c>
      <c r="E352" s="23"/>
      <c r="F352" s="23"/>
    </row>
    <row r="353" spans="1:6" ht="120.75" customHeight="1" outlineLevel="5">
      <c r="A353" s="10" t="s">
        <v>205</v>
      </c>
      <c r="B353" s="5" t="s">
        <v>115</v>
      </c>
      <c r="C353" s="5" t="s">
        <v>0</v>
      </c>
      <c r="D353" s="23">
        <f>SUM(D354)</f>
        <v>163.3</v>
      </c>
      <c r="E353" s="23">
        <f>SUM(E354)</f>
        <v>173.3</v>
      </c>
      <c r="F353" s="23">
        <f>SUM(F354)</f>
        <v>150.6</v>
      </c>
    </row>
    <row r="354" spans="1:6" ht="63" outlineLevel="6">
      <c r="A354" s="10" t="s">
        <v>19</v>
      </c>
      <c r="B354" s="5" t="s">
        <v>115</v>
      </c>
      <c r="C354" s="5" t="s">
        <v>20</v>
      </c>
      <c r="D354" s="23">
        <v>163.3</v>
      </c>
      <c r="E354" s="23">
        <v>173.3</v>
      </c>
      <c r="F354" s="23">
        <v>150.6</v>
      </c>
    </row>
    <row r="355" spans="1:6" s="27" customFormat="1" ht="31.5" outlineLevel="6">
      <c r="A355" s="10" t="s">
        <v>10</v>
      </c>
      <c r="B355" s="5" t="s">
        <v>249</v>
      </c>
      <c r="C355" s="5" t="s">
        <v>0</v>
      </c>
      <c r="D355" s="23">
        <f aca="true" t="shared" si="12" ref="D355:F356">SUM(D356)</f>
        <v>6.917</v>
      </c>
      <c r="E355" s="23">
        <f t="shared" si="12"/>
        <v>6.917</v>
      </c>
      <c r="F355" s="23">
        <f t="shared" si="12"/>
        <v>6.917</v>
      </c>
    </row>
    <row r="356" spans="1:6" ht="123.75" customHeight="1" outlineLevel="5">
      <c r="A356" s="15" t="s">
        <v>206</v>
      </c>
      <c r="B356" s="5" t="s">
        <v>116</v>
      </c>
      <c r="C356" s="5" t="s">
        <v>0</v>
      </c>
      <c r="D356" s="23">
        <f t="shared" si="12"/>
        <v>6.917</v>
      </c>
      <c r="E356" s="23">
        <f t="shared" si="12"/>
        <v>6.917</v>
      </c>
      <c r="F356" s="23">
        <f t="shared" si="12"/>
        <v>6.917</v>
      </c>
    </row>
    <row r="357" spans="1:6" ht="32.25" customHeight="1" outlineLevel="6">
      <c r="A357" s="10" t="s">
        <v>6</v>
      </c>
      <c r="B357" s="5" t="s">
        <v>116</v>
      </c>
      <c r="C357" s="5" t="s">
        <v>7</v>
      </c>
      <c r="D357" s="23">
        <v>6.917</v>
      </c>
      <c r="E357" s="23">
        <v>6.917</v>
      </c>
      <c r="F357" s="23">
        <v>6.917</v>
      </c>
    </row>
    <row r="358" spans="1:6" s="27" customFormat="1" ht="204.75" customHeight="1" outlineLevel="6">
      <c r="A358" s="15" t="s">
        <v>382</v>
      </c>
      <c r="B358" s="5" t="s">
        <v>385</v>
      </c>
      <c r="C358" s="5" t="s">
        <v>0</v>
      </c>
      <c r="D358" s="23">
        <f>SUM(D359)</f>
        <v>5</v>
      </c>
      <c r="E358" s="23">
        <f>SUM(E359)</f>
        <v>0</v>
      </c>
      <c r="F358" s="23">
        <f>SUM(F359)</f>
        <v>0</v>
      </c>
    </row>
    <row r="359" spans="1:6" s="27" customFormat="1" ht="19.5" customHeight="1" outlineLevel="6">
      <c r="A359" s="35" t="s">
        <v>383</v>
      </c>
      <c r="B359" s="5" t="s">
        <v>385</v>
      </c>
      <c r="C359" s="5" t="s">
        <v>121</v>
      </c>
      <c r="D359" s="23">
        <v>5</v>
      </c>
      <c r="E359" s="23"/>
      <c r="F359" s="23"/>
    </row>
    <row r="360" spans="1:6" s="27" customFormat="1" ht="126" outlineLevel="6">
      <c r="A360" s="15" t="s">
        <v>384</v>
      </c>
      <c r="B360" s="5" t="s">
        <v>386</v>
      </c>
      <c r="C360" s="5" t="s">
        <v>0</v>
      </c>
      <c r="D360" s="23">
        <f>SUM(D361)</f>
        <v>4</v>
      </c>
      <c r="E360" s="23">
        <f>SUM(E361)</f>
        <v>0</v>
      </c>
      <c r="F360" s="23">
        <f>SUM(F361)</f>
        <v>0</v>
      </c>
    </row>
    <row r="361" spans="1:6" s="27" customFormat="1" ht="18.75" customHeight="1" outlineLevel="6">
      <c r="A361" s="35" t="s">
        <v>383</v>
      </c>
      <c r="B361" s="5" t="s">
        <v>386</v>
      </c>
      <c r="C361" s="5" t="s">
        <v>121</v>
      </c>
      <c r="D361" s="23">
        <v>4</v>
      </c>
      <c r="E361" s="23"/>
      <c r="F361" s="23"/>
    </row>
    <row r="362" spans="1:6" ht="74.25" customHeight="1">
      <c r="A362" s="9" t="s">
        <v>166</v>
      </c>
      <c r="B362" s="11" t="s">
        <v>117</v>
      </c>
      <c r="C362" s="11" t="s">
        <v>0</v>
      </c>
      <c r="D362" s="12">
        <f>SUM(D363)</f>
        <v>0</v>
      </c>
      <c r="E362" s="12">
        <f>SUM(E363)</f>
        <v>5</v>
      </c>
      <c r="F362" s="12">
        <f>SUM(F363)</f>
        <v>0</v>
      </c>
    </row>
    <row r="363" spans="1:6" ht="18.75" customHeight="1">
      <c r="A363" s="9" t="s">
        <v>164</v>
      </c>
      <c r="B363" s="11" t="s">
        <v>118</v>
      </c>
      <c r="C363" s="11" t="s">
        <v>0</v>
      </c>
      <c r="D363" s="12">
        <f>SUM(D365)</f>
        <v>0</v>
      </c>
      <c r="E363" s="12">
        <f>SUM(E365)</f>
        <v>5</v>
      </c>
      <c r="F363" s="12">
        <f>SUM(F365)</f>
        <v>0</v>
      </c>
    </row>
    <row r="364" spans="1:6" s="27" customFormat="1" ht="25.5" customHeight="1">
      <c r="A364" s="10" t="s">
        <v>370</v>
      </c>
      <c r="B364" s="5" t="s">
        <v>374</v>
      </c>
      <c r="C364" s="5" t="s">
        <v>0</v>
      </c>
      <c r="D364" s="13">
        <f aca="true" t="shared" si="13" ref="D364:F365">SUM(D365)</f>
        <v>0</v>
      </c>
      <c r="E364" s="13">
        <f t="shared" si="13"/>
        <v>5</v>
      </c>
      <c r="F364" s="13">
        <f t="shared" si="13"/>
        <v>0</v>
      </c>
    </row>
    <row r="365" spans="1:6" ht="143.25" customHeight="1" outlineLevel="4">
      <c r="A365" s="33" t="s">
        <v>243</v>
      </c>
      <c r="B365" s="5" t="s">
        <v>119</v>
      </c>
      <c r="C365" s="5" t="s">
        <v>0</v>
      </c>
      <c r="D365" s="13">
        <f t="shared" si="13"/>
        <v>0</v>
      </c>
      <c r="E365" s="13">
        <f t="shared" si="13"/>
        <v>5</v>
      </c>
      <c r="F365" s="13">
        <f t="shared" si="13"/>
        <v>0</v>
      </c>
    </row>
    <row r="366" spans="1:6" ht="15.75" outlineLevel="6">
      <c r="A366" s="10" t="s">
        <v>120</v>
      </c>
      <c r="B366" s="5" t="s">
        <v>119</v>
      </c>
      <c r="C366" s="5" t="s">
        <v>121</v>
      </c>
      <c r="D366" s="13"/>
      <c r="E366" s="13">
        <v>5</v>
      </c>
      <c r="F366" s="13"/>
    </row>
    <row r="367" spans="1:6" ht="31.5" outlineLevel="6">
      <c r="A367" s="14" t="s">
        <v>172</v>
      </c>
      <c r="B367" s="11" t="s">
        <v>169</v>
      </c>
      <c r="C367" s="11" t="s">
        <v>0</v>
      </c>
      <c r="D367" s="24">
        <f>SUM(D368)</f>
        <v>800</v>
      </c>
      <c r="E367" s="24">
        <f>SUM(E368)</f>
        <v>0</v>
      </c>
      <c r="F367" s="24">
        <f>SUM(F368)</f>
        <v>0</v>
      </c>
    </row>
    <row r="368" spans="1:6" ht="15.75" outlineLevel="6">
      <c r="A368" s="14" t="s">
        <v>164</v>
      </c>
      <c r="B368" s="11" t="s">
        <v>170</v>
      </c>
      <c r="C368" s="11" t="s">
        <v>0</v>
      </c>
      <c r="D368" s="24">
        <f>SUM(D369,D372)</f>
        <v>800</v>
      </c>
      <c r="E368" s="24">
        <f>SUM(E369,E372)</f>
        <v>0</v>
      </c>
      <c r="F368" s="24">
        <f>SUM(F369,F372)</f>
        <v>0</v>
      </c>
    </row>
    <row r="369" spans="1:6" s="27" customFormat="1" ht="110.25" outlineLevel="6">
      <c r="A369" s="15" t="s">
        <v>362</v>
      </c>
      <c r="B369" s="5" t="s">
        <v>363</v>
      </c>
      <c r="C369" s="5" t="s">
        <v>0</v>
      </c>
      <c r="D369" s="23">
        <f>SUM(D370)</f>
        <v>50</v>
      </c>
      <c r="E369" s="23">
        <f>SUM(E370)</f>
        <v>0</v>
      </c>
      <c r="F369" s="23">
        <f>SUM(F370)</f>
        <v>0</v>
      </c>
    </row>
    <row r="370" spans="1:6" s="27" customFormat="1" ht="29.25" customHeight="1" outlineLevel="6">
      <c r="A370" s="15" t="s">
        <v>6</v>
      </c>
      <c r="B370" s="5" t="s">
        <v>363</v>
      </c>
      <c r="C370" s="5" t="s">
        <v>7</v>
      </c>
      <c r="D370" s="23">
        <v>50</v>
      </c>
      <c r="E370" s="23"/>
      <c r="F370" s="23"/>
    </row>
    <row r="371" spans="1:6" s="25" customFormat="1" ht="30" customHeight="1" outlineLevel="6">
      <c r="A371" s="10" t="s">
        <v>10</v>
      </c>
      <c r="B371" s="5" t="s">
        <v>248</v>
      </c>
      <c r="C371" s="5" t="s">
        <v>0</v>
      </c>
      <c r="D371" s="23">
        <f>SUM(D372)</f>
        <v>750</v>
      </c>
      <c r="E371" s="23">
        <f>SUM(E372)</f>
        <v>0</v>
      </c>
      <c r="F371" s="23">
        <f>SUM(F372)</f>
        <v>0</v>
      </c>
    </row>
    <row r="372" spans="1:6" ht="92.25" customHeight="1" outlineLevel="6">
      <c r="A372" s="15" t="s">
        <v>218</v>
      </c>
      <c r="B372" s="5" t="s">
        <v>171</v>
      </c>
      <c r="C372" s="5" t="s">
        <v>0</v>
      </c>
      <c r="D372" s="23">
        <f>SUM(D373:D373)</f>
        <v>750</v>
      </c>
      <c r="E372" s="23">
        <f>SUM(E373:E373)</f>
        <v>0</v>
      </c>
      <c r="F372" s="23">
        <f>SUM(F373:F373)</f>
        <v>0</v>
      </c>
    </row>
    <row r="373" spans="1:6" ht="30.75" customHeight="1" outlineLevel="6">
      <c r="A373" s="15" t="s">
        <v>6</v>
      </c>
      <c r="B373" s="5" t="s">
        <v>171</v>
      </c>
      <c r="C373" s="5" t="s">
        <v>7</v>
      </c>
      <c r="D373" s="23">
        <v>750</v>
      </c>
      <c r="E373" s="23"/>
      <c r="F373" s="23"/>
    </row>
    <row r="374" spans="1:6" ht="22.5" customHeight="1">
      <c r="A374" s="43" t="s">
        <v>122</v>
      </c>
      <c r="B374" s="43"/>
      <c r="C374" s="43"/>
      <c r="D374" s="37">
        <f>SUM(D39,D145,D172,D176,D185,D193,D223,D248,D259,D265,D274,D325,D337,D344,D362,D367)</f>
        <v>163007.52104999995</v>
      </c>
      <c r="E374" s="29">
        <f>SUM(E39,E145,E172,E176,E185,E193,E223,E248,E259,E265,E274,E325,E337,E344,E362,E367)</f>
        <v>143432.59500000003</v>
      </c>
      <c r="F374" s="29">
        <f>SUM(F39,F145,F172,F176,F185,F193,F223,F248,F259,F265,F274,F325,F337,F344,F362,F367)</f>
        <v>131546.588</v>
      </c>
    </row>
    <row r="375" spans="1:6" ht="15">
      <c r="A375" s="1"/>
      <c r="B375" s="1"/>
      <c r="C375" s="1"/>
      <c r="D375" s="1"/>
      <c r="E375" s="1"/>
      <c r="F375" s="1"/>
    </row>
  </sheetData>
  <sheetProtection/>
  <mergeCells count="6">
    <mergeCell ref="A34:F34"/>
    <mergeCell ref="A36:A37"/>
    <mergeCell ref="B36:B37"/>
    <mergeCell ref="C36:C37"/>
    <mergeCell ref="D36:F36"/>
    <mergeCell ref="A374:C374"/>
  </mergeCells>
  <printOptions/>
  <pageMargins left="0.7874015748031497" right="0" top="0.3937007874015748" bottom="0.1968503937007874" header="0" footer="0"/>
  <pageSetup fitToHeight="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5"/>
  <sheetViews>
    <sheetView showGridLines="0" tabSelected="1" zoomScalePageLayoutView="0" workbookViewId="0" topLeftCell="A119">
      <selection activeCell="N119" sqref="N119"/>
    </sheetView>
  </sheetViews>
  <sheetFormatPr defaultColWidth="9.140625" defaultRowHeight="15" outlineLevelRow="4"/>
  <cols>
    <col min="1" max="1" width="40.7109375" style="27" customWidth="1"/>
    <col min="2" max="2" width="7.7109375" style="27" customWidth="1"/>
    <col min="3" max="3" width="8.57421875" style="27" customWidth="1"/>
    <col min="4" max="4" width="9.7109375" style="27" customWidth="1"/>
    <col min="5" max="5" width="7.7109375" style="27" customWidth="1"/>
    <col min="6" max="6" width="11.28125" style="27" customWidth="1"/>
    <col min="7" max="8" width="11.140625" style="27" customWidth="1"/>
    <col min="9" max="16384" width="9.140625" style="27" customWidth="1"/>
  </cols>
  <sheetData>
    <row r="1" ht="15.75">
      <c r="H1" s="7" t="s">
        <v>402</v>
      </c>
    </row>
    <row r="2" ht="15.75">
      <c r="H2" s="7" t="s">
        <v>123</v>
      </c>
    </row>
    <row r="3" ht="15.75">
      <c r="H3" s="7" t="s">
        <v>399</v>
      </c>
    </row>
    <row r="4" ht="15.75">
      <c r="H4" s="7" t="s">
        <v>329</v>
      </c>
    </row>
    <row r="5" ht="15.75">
      <c r="H5" s="7" t="s">
        <v>123</v>
      </c>
    </row>
    <row r="6" ht="15.75">
      <c r="H6" s="7" t="s">
        <v>395</v>
      </c>
    </row>
    <row r="7" ht="15.75">
      <c r="H7" s="7" t="s">
        <v>329</v>
      </c>
    </row>
    <row r="8" ht="15.75">
      <c r="H8" s="7" t="s">
        <v>123</v>
      </c>
    </row>
    <row r="9" ht="15.75">
      <c r="H9" s="7" t="s">
        <v>393</v>
      </c>
    </row>
    <row r="10" ht="15.75">
      <c r="H10" s="7" t="s">
        <v>329</v>
      </c>
    </row>
    <row r="11" ht="15.75">
      <c r="H11" s="7" t="s">
        <v>123</v>
      </c>
    </row>
    <row r="12" ht="15.75">
      <c r="H12" s="7" t="s">
        <v>391</v>
      </c>
    </row>
    <row r="13" ht="15.75">
      <c r="H13" s="7" t="s">
        <v>375</v>
      </c>
    </row>
    <row r="14" ht="15.75">
      <c r="H14" s="7" t="s">
        <v>123</v>
      </c>
    </row>
    <row r="15" ht="15.75">
      <c r="H15" s="7" t="s">
        <v>388</v>
      </c>
    </row>
    <row r="16" ht="15.75">
      <c r="H16" s="7" t="s">
        <v>329</v>
      </c>
    </row>
    <row r="17" ht="15.75">
      <c r="H17" s="7" t="s">
        <v>123</v>
      </c>
    </row>
    <row r="18" ht="15.75">
      <c r="H18" s="7" t="s">
        <v>376</v>
      </c>
    </row>
    <row r="19" ht="15.75">
      <c r="H19" s="7" t="s">
        <v>328</v>
      </c>
    </row>
    <row r="20" ht="15.75">
      <c r="H20" s="7" t="s">
        <v>123</v>
      </c>
    </row>
    <row r="21" ht="15.75">
      <c r="H21" s="7" t="s">
        <v>351</v>
      </c>
    </row>
    <row r="22" ht="15.75">
      <c r="H22" s="7" t="s">
        <v>329</v>
      </c>
    </row>
    <row r="23" ht="15.75">
      <c r="H23" s="7" t="s">
        <v>123</v>
      </c>
    </row>
    <row r="24" ht="15.75">
      <c r="H24" s="7" t="s">
        <v>350</v>
      </c>
    </row>
    <row r="25" ht="15.75">
      <c r="H25" s="7" t="s">
        <v>328</v>
      </c>
    </row>
    <row r="26" ht="15.75">
      <c r="H26" s="7" t="s">
        <v>123</v>
      </c>
    </row>
    <row r="27" ht="15.75">
      <c r="H27" s="7" t="s">
        <v>349</v>
      </c>
    </row>
    <row r="28" ht="15.75">
      <c r="H28" s="7" t="s">
        <v>403</v>
      </c>
    </row>
    <row r="29" ht="15.75">
      <c r="H29" s="7" t="s">
        <v>123</v>
      </c>
    </row>
    <row r="30" ht="15.75">
      <c r="H30" s="7" t="s">
        <v>330</v>
      </c>
    </row>
    <row r="31" ht="15.75">
      <c r="H31" s="7" t="s">
        <v>123</v>
      </c>
    </row>
    <row r="32" ht="15.75">
      <c r="H32" s="7" t="s">
        <v>298</v>
      </c>
    </row>
    <row r="34" spans="1:8" ht="42.75" customHeight="1">
      <c r="A34" s="40" t="s">
        <v>404</v>
      </c>
      <c r="B34" s="40"/>
      <c r="C34" s="40"/>
      <c r="D34" s="40"/>
      <c r="E34" s="40"/>
      <c r="F34" s="40"/>
      <c r="G34" s="40"/>
      <c r="H34" s="44"/>
    </row>
    <row r="35" spans="1:8" ht="15.75" customHeight="1">
      <c r="A35" s="38"/>
      <c r="B35" s="38"/>
      <c r="C35" s="38"/>
      <c r="D35" s="38"/>
      <c r="E35" s="38"/>
      <c r="F35" s="38"/>
      <c r="G35" s="38"/>
      <c r="H35" s="45"/>
    </row>
    <row r="36" spans="1:8" ht="42.75" customHeight="1">
      <c r="A36" s="46" t="s">
        <v>124</v>
      </c>
      <c r="B36" s="46" t="s">
        <v>405</v>
      </c>
      <c r="C36" s="46" t="s">
        <v>406</v>
      </c>
      <c r="D36" s="46" t="s">
        <v>125</v>
      </c>
      <c r="E36" s="46" t="s">
        <v>407</v>
      </c>
      <c r="F36" s="47" t="s">
        <v>127</v>
      </c>
      <c r="G36" s="48"/>
      <c r="H36" s="49"/>
    </row>
    <row r="37" spans="1:8" ht="38.25" customHeight="1">
      <c r="A37" s="50"/>
      <c r="B37" s="50"/>
      <c r="C37" s="50"/>
      <c r="D37" s="50"/>
      <c r="E37" s="50"/>
      <c r="F37" s="39" t="s">
        <v>128</v>
      </c>
      <c r="G37" s="39" t="s">
        <v>129</v>
      </c>
      <c r="H37" s="39" t="s">
        <v>257</v>
      </c>
    </row>
    <row r="38" spans="1:8" ht="15.75" customHeight="1">
      <c r="A38" s="39">
        <v>1</v>
      </c>
      <c r="B38" s="39">
        <v>2</v>
      </c>
      <c r="C38" s="39">
        <v>3</v>
      </c>
      <c r="D38" s="39">
        <v>4</v>
      </c>
      <c r="E38" s="39">
        <v>5</v>
      </c>
      <c r="F38" s="39">
        <v>6</v>
      </c>
      <c r="G38" s="39">
        <v>7</v>
      </c>
      <c r="H38" s="39">
        <v>8</v>
      </c>
    </row>
    <row r="39" spans="1:8" ht="44.25" customHeight="1">
      <c r="A39" s="14" t="s">
        <v>408</v>
      </c>
      <c r="B39" s="11" t="s">
        <v>409</v>
      </c>
      <c r="C39" s="11" t="s">
        <v>410</v>
      </c>
      <c r="D39" s="11" t="s">
        <v>411</v>
      </c>
      <c r="E39" s="11" t="s">
        <v>0</v>
      </c>
      <c r="F39" s="30">
        <f>SUM(F40,F107,F114,F144,F156,F179,F200,)</f>
        <v>39865.37894</v>
      </c>
      <c r="G39" s="24">
        <f>SUM(G40,G107,G114,G144,G156,G179,G200,)</f>
        <v>27259.821000000004</v>
      </c>
      <c r="H39" s="24">
        <f>SUM(H40,H107,H114,H144,H156,H179,H200,)</f>
        <v>24063.882999999998</v>
      </c>
    </row>
    <row r="40" spans="1:8" ht="31.5" outlineLevel="1">
      <c r="A40" s="14" t="s">
        <v>412</v>
      </c>
      <c r="B40" s="11" t="s">
        <v>409</v>
      </c>
      <c r="C40" s="11" t="s">
        <v>413</v>
      </c>
      <c r="D40" s="11" t="s">
        <v>411</v>
      </c>
      <c r="E40" s="11" t="s">
        <v>0</v>
      </c>
      <c r="F40" s="30">
        <f>SUM(F41,F44,F61,F64,)</f>
        <v>22464.019</v>
      </c>
      <c r="G40" s="24">
        <f>SUM(G41,G44,G61,G64,)</f>
        <v>18611.850000000002</v>
      </c>
      <c r="H40" s="24">
        <f>SUM(H41,H44,H61,H64,)</f>
        <v>16596.85</v>
      </c>
    </row>
    <row r="41" spans="1:8" ht="61.5" customHeight="1" outlineLevel="1">
      <c r="A41" s="14" t="s">
        <v>414</v>
      </c>
      <c r="B41" s="11" t="s">
        <v>409</v>
      </c>
      <c r="C41" s="11" t="s">
        <v>415</v>
      </c>
      <c r="D41" s="11" t="s">
        <v>411</v>
      </c>
      <c r="E41" s="11" t="s">
        <v>0</v>
      </c>
      <c r="F41" s="30">
        <f aca="true" t="shared" si="0" ref="F41:H42">SUM(F42)</f>
        <v>39.97912</v>
      </c>
      <c r="G41" s="24">
        <f t="shared" si="0"/>
        <v>0</v>
      </c>
      <c r="H41" s="24">
        <f t="shared" si="0"/>
        <v>0</v>
      </c>
    </row>
    <row r="42" spans="1:8" ht="157.5" outlineLevel="1">
      <c r="A42" s="15" t="s">
        <v>416</v>
      </c>
      <c r="B42" s="5" t="s">
        <v>409</v>
      </c>
      <c r="C42" s="5" t="s">
        <v>415</v>
      </c>
      <c r="D42" s="5" t="s">
        <v>401</v>
      </c>
      <c r="E42" s="5" t="s">
        <v>0</v>
      </c>
      <c r="F42" s="17">
        <f t="shared" si="0"/>
        <v>39.97912</v>
      </c>
      <c r="G42" s="23">
        <f t="shared" si="0"/>
        <v>0</v>
      </c>
      <c r="H42" s="23">
        <f t="shared" si="0"/>
        <v>0</v>
      </c>
    </row>
    <row r="43" spans="1:8" ht="92.25" customHeight="1" outlineLevel="1">
      <c r="A43" s="15" t="s">
        <v>417</v>
      </c>
      <c r="B43" s="5" t="s">
        <v>409</v>
      </c>
      <c r="C43" s="5" t="s">
        <v>415</v>
      </c>
      <c r="D43" s="5" t="s">
        <v>401</v>
      </c>
      <c r="E43" s="5" t="s">
        <v>5</v>
      </c>
      <c r="F43" s="17">
        <v>39.97912</v>
      </c>
      <c r="G43" s="23"/>
      <c r="H43" s="23"/>
    </row>
    <row r="44" spans="1:8" ht="93.75" customHeight="1" outlineLevel="2">
      <c r="A44" s="14" t="s">
        <v>418</v>
      </c>
      <c r="B44" s="11" t="s">
        <v>409</v>
      </c>
      <c r="C44" s="11" t="s">
        <v>419</v>
      </c>
      <c r="D44" s="11" t="s">
        <v>411</v>
      </c>
      <c r="E44" s="11" t="s">
        <v>0</v>
      </c>
      <c r="F44" s="30">
        <f>SUM(F45,F48,F50,F55,F57,F59)</f>
        <v>16592.04088</v>
      </c>
      <c r="G44" s="24">
        <f>SUM(G45,G48,G50,G55,G57,G59)</f>
        <v>17563.933</v>
      </c>
      <c r="H44" s="24">
        <f>SUM(H45,H48,H50,H55,H57,H59)</f>
        <v>16339.932999999999</v>
      </c>
    </row>
    <row r="45" spans="1:8" ht="158.25" customHeight="1" outlineLevel="3">
      <c r="A45" s="51" t="s">
        <v>420</v>
      </c>
      <c r="B45" s="5" t="s">
        <v>409</v>
      </c>
      <c r="C45" s="5" t="s">
        <v>419</v>
      </c>
      <c r="D45" s="5" t="s">
        <v>72</v>
      </c>
      <c r="E45" s="5" t="s">
        <v>0</v>
      </c>
      <c r="F45" s="23">
        <f>SUM(F46:F47)</f>
        <v>363.42</v>
      </c>
      <c r="G45" s="23">
        <f>SUM(G46:G47)</f>
        <v>386.13300000000004</v>
      </c>
      <c r="H45" s="23">
        <f>SUM(H46:H47)</f>
        <v>386.13300000000004</v>
      </c>
    </row>
    <row r="46" spans="1:8" ht="94.5" customHeight="1" outlineLevel="4">
      <c r="A46" s="15" t="s">
        <v>417</v>
      </c>
      <c r="B46" s="5" t="s">
        <v>409</v>
      </c>
      <c r="C46" s="5" t="s">
        <v>419</v>
      </c>
      <c r="D46" s="5" t="s">
        <v>72</v>
      </c>
      <c r="E46" s="5" t="s">
        <v>5</v>
      </c>
      <c r="F46" s="17">
        <v>262.1892</v>
      </c>
      <c r="G46" s="23">
        <v>304.1</v>
      </c>
      <c r="H46" s="23">
        <v>304.1</v>
      </c>
    </row>
    <row r="47" spans="1:8" ht="31.5" customHeight="1" outlineLevel="4">
      <c r="A47" s="15" t="s">
        <v>421</v>
      </c>
      <c r="B47" s="5" t="s">
        <v>409</v>
      </c>
      <c r="C47" s="5" t="s">
        <v>419</v>
      </c>
      <c r="D47" s="5" t="s">
        <v>72</v>
      </c>
      <c r="E47" s="5" t="s">
        <v>7</v>
      </c>
      <c r="F47" s="17">
        <v>101.2308</v>
      </c>
      <c r="G47" s="23">
        <v>82.033</v>
      </c>
      <c r="H47" s="23">
        <v>82.033</v>
      </c>
    </row>
    <row r="48" spans="1:8" ht="173.25" customHeight="1" outlineLevel="3">
      <c r="A48" s="15" t="s">
        <v>422</v>
      </c>
      <c r="B48" s="5" t="s">
        <v>409</v>
      </c>
      <c r="C48" s="5" t="s">
        <v>419</v>
      </c>
      <c r="D48" s="5" t="s">
        <v>110</v>
      </c>
      <c r="E48" s="5" t="s">
        <v>0</v>
      </c>
      <c r="F48" s="17">
        <f>SUM(F49)</f>
        <v>700.4238</v>
      </c>
      <c r="G48" s="23">
        <f>SUM(G49)</f>
        <v>1009</v>
      </c>
      <c r="H48" s="23">
        <f>SUM(H49)</f>
        <v>1009</v>
      </c>
    </row>
    <row r="49" spans="1:8" ht="95.25" customHeight="1" outlineLevel="4">
      <c r="A49" s="15" t="s">
        <v>417</v>
      </c>
      <c r="B49" s="5" t="s">
        <v>409</v>
      </c>
      <c r="C49" s="5" t="s">
        <v>419</v>
      </c>
      <c r="D49" s="5" t="s">
        <v>110</v>
      </c>
      <c r="E49" s="5" t="s">
        <v>5</v>
      </c>
      <c r="F49" s="17">
        <v>700.4238</v>
      </c>
      <c r="G49" s="23">
        <v>1009</v>
      </c>
      <c r="H49" s="23">
        <v>1009</v>
      </c>
    </row>
    <row r="50" spans="1:8" ht="170.25" customHeight="1" outlineLevel="3">
      <c r="A50" s="15" t="s">
        <v>423</v>
      </c>
      <c r="B50" s="5" t="s">
        <v>409</v>
      </c>
      <c r="C50" s="5" t="s">
        <v>419</v>
      </c>
      <c r="D50" s="5" t="s">
        <v>111</v>
      </c>
      <c r="E50" s="5" t="s">
        <v>0</v>
      </c>
      <c r="F50" s="17">
        <f>SUM(F51:F54)</f>
        <v>15177.897080000002</v>
      </c>
      <c r="G50" s="23">
        <f>SUM(G51:G54)</f>
        <v>16168.8</v>
      </c>
      <c r="H50" s="23">
        <f>SUM(H51:H54)</f>
        <v>14944.8</v>
      </c>
    </row>
    <row r="51" spans="1:8" ht="93.75" customHeight="1" outlineLevel="4">
      <c r="A51" s="15" t="s">
        <v>417</v>
      </c>
      <c r="B51" s="5" t="s">
        <v>409</v>
      </c>
      <c r="C51" s="5" t="s">
        <v>419</v>
      </c>
      <c r="D51" s="5" t="s">
        <v>111</v>
      </c>
      <c r="E51" s="5" t="s">
        <v>5</v>
      </c>
      <c r="F51" s="17">
        <v>12713.61108</v>
      </c>
      <c r="G51" s="23">
        <v>12632</v>
      </c>
      <c r="H51" s="23">
        <v>12627</v>
      </c>
    </row>
    <row r="52" spans="1:8" ht="28.5" customHeight="1" outlineLevel="4">
      <c r="A52" s="15" t="s">
        <v>421</v>
      </c>
      <c r="B52" s="5" t="s">
        <v>409</v>
      </c>
      <c r="C52" s="5" t="s">
        <v>419</v>
      </c>
      <c r="D52" s="5" t="s">
        <v>111</v>
      </c>
      <c r="E52" s="5" t="s">
        <v>7</v>
      </c>
      <c r="F52" s="23">
        <v>2383.86</v>
      </c>
      <c r="G52" s="23">
        <v>3474.8</v>
      </c>
      <c r="H52" s="23">
        <v>2255.8</v>
      </c>
    </row>
    <row r="53" spans="1:8" ht="31.5" customHeight="1" outlineLevel="4">
      <c r="A53" s="15" t="s">
        <v>424</v>
      </c>
      <c r="B53" s="5" t="s">
        <v>409</v>
      </c>
      <c r="C53" s="5" t="s">
        <v>419</v>
      </c>
      <c r="D53" s="5" t="s">
        <v>111</v>
      </c>
      <c r="E53" s="5" t="s">
        <v>15</v>
      </c>
      <c r="F53" s="23">
        <v>42.726</v>
      </c>
      <c r="G53" s="23"/>
      <c r="H53" s="23"/>
    </row>
    <row r="54" spans="1:8" ht="16.5" customHeight="1" outlineLevel="4">
      <c r="A54" s="15" t="s">
        <v>425</v>
      </c>
      <c r="B54" s="5" t="s">
        <v>409</v>
      </c>
      <c r="C54" s="5" t="s">
        <v>419</v>
      </c>
      <c r="D54" s="5" t="s">
        <v>111</v>
      </c>
      <c r="E54" s="5" t="s">
        <v>9</v>
      </c>
      <c r="F54" s="23">
        <v>37.7</v>
      </c>
      <c r="G54" s="23">
        <v>62</v>
      </c>
      <c r="H54" s="23">
        <v>62</v>
      </c>
    </row>
    <row r="55" spans="1:8" ht="189" customHeight="1" outlineLevel="3">
      <c r="A55" s="15" t="s">
        <v>426</v>
      </c>
      <c r="B55" s="5" t="s">
        <v>409</v>
      </c>
      <c r="C55" s="5" t="s">
        <v>419</v>
      </c>
      <c r="D55" s="5" t="s">
        <v>272</v>
      </c>
      <c r="E55" s="5" t="s">
        <v>0</v>
      </c>
      <c r="F55" s="23">
        <f>SUM(F56)</f>
        <v>6</v>
      </c>
      <c r="G55" s="23">
        <f>SUM(G56)</f>
        <v>0</v>
      </c>
      <c r="H55" s="23">
        <f>SUM(H56)</f>
        <v>0</v>
      </c>
    </row>
    <row r="56" spans="1:8" ht="33" customHeight="1" outlineLevel="4">
      <c r="A56" s="15" t="s">
        <v>421</v>
      </c>
      <c r="B56" s="5" t="s">
        <v>409</v>
      </c>
      <c r="C56" s="5" t="s">
        <v>419</v>
      </c>
      <c r="D56" s="5" t="s">
        <v>272</v>
      </c>
      <c r="E56" s="5" t="s">
        <v>7</v>
      </c>
      <c r="F56" s="23">
        <v>6</v>
      </c>
      <c r="G56" s="23">
        <v>0</v>
      </c>
      <c r="H56" s="23">
        <v>0</v>
      </c>
    </row>
    <row r="57" spans="1:8" ht="173.25" customHeight="1" outlineLevel="3">
      <c r="A57" s="15" t="s">
        <v>427</v>
      </c>
      <c r="B57" s="5" t="s">
        <v>409</v>
      </c>
      <c r="C57" s="5" t="s">
        <v>419</v>
      </c>
      <c r="D57" s="5" t="s">
        <v>276</v>
      </c>
      <c r="E57" s="5" t="s">
        <v>0</v>
      </c>
      <c r="F57" s="23">
        <f>SUM(F58)</f>
        <v>73.3</v>
      </c>
      <c r="G57" s="23">
        <f>SUM(G58)</f>
        <v>0</v>
      </c>
      <c r="H57" s="23">
        <f>SUM(H58)</f>
        <v>0</v>
      </c>
    </row>
    <row r="58" spans="1:8" ht="30.75" customHeight="1" outlineLevel="4">
      <c r="A58" s="15" t="s">
        <v>421</v>
      </c>
      <c r="B58" s="5" t="s">
        <v>409</v>
      </c>
      <c r="C58" s="5" t="s">
        <v>419</v>
      </c>
      <c r="D58" s="5" t="s">
        <v>276</v>
      </c>
      <c r="E58" s="5" t="s">
        <v>7</v>
      </c>
      <c r="F58" s="23">
        <v>73.3</v>
      </c>
      <c r="G58" s="23">
        <v>0</v>
      </c>
      <c r="H58" s="23">
        <v>0</v>
      </c>
    </row>
    <row r="59" spans="1:8" ht="235.5" customHeight="1" outlineLevel="3">
      <c r="A59" s="15" t="s">
        <v>428</v>
      </c>
      <c r="B59" s="5" t="s">
        <v>409</v>
      </c>
      <c r="C59" s="5" t="s">
        <v>419</v>
      </c>
      <c r="D59" s="5" t="s">
        <v>277</v>
      </c>
      <c r="E59" s="5" t="s">
        <v>0</v>
      </c>
      <c r="F59" s="23">
        <f>SUM(F60)</f>
        <v>271</v>
      </c>
      <c r="G59" s="23">
        <f>SUM(G60)</f>
        <v>0</v>
      </c>
      <c r="H59" s="23">
        <f>SUM(H60)</f>
        <v>0</v>
      </c>
    </row>
    <row r="60" spans="1:8" ht="33" customHeight="1" outlineLevel="4">
      <c r="A60" s="15" t="s">
        <v>421</v>
      </c>
      <c r="B60" s="5" t="s">
        <v>409</v>
      </c>
      <c r="C60" s="5" t="s">
        <v>419</v>
      </c>
      <c r="D60" s="5" t="s">
        <v>277</v>
      </c>
      <c r="E60" s="5" t="s">
        <v>7</v>
      </c>
      <c r="F60" s="23">
        <v>271</v>
      </c>
      <c r="G60" s="23">
        <v>0</v>
      </c>
      <c r="H60" s="23">
        <v>0</v>
      </c>
    </row>
    <row r="61" spans="1:8" ht="15.75" outlineLevel="2">
      <c r="A61" s="14" t="s">
        <v>429</v>
      </c>
      <c r="B61" s="11" t="s">
        <v>409</v>
      </c>
      <c r="C61" s="11" t="s">
        <v>430</v>
      </c>
      <c r="D61" s="11" t="s">
        <v>411</v>
      </c>
      <c r="E61" s="11" t="s">
        <v>0</v>
      </c>
      <c r="F61" s="24">
        <f aca="true" t="shared" si="1" ref="F61:H62">SUM(F62)</f>
        <v>0</v>
      </c>
      <c r="G61" s="24">
        <f t="shared" si="1"/>
        <v>200</v>
      </c>
      <c r="H61" s="24">
        <f t="shared" si="1"/>
        <v>200</v>
      </c>
    </row>
    <row r="62" spans="1:8" ht="189" outlineLevel="3">
      <c r="A62" s="15" t="s">
        <v>431</v>
      </c>
      <c r="B62" s="5" t="s">
        <v>409</v>
      </c>
      <c r="C62" s="5" t="s">
        <v>430</v>
      </c>
      <c r="D62" s="5" t="s">
        <v>91</v>
      </c>
      <c r="E62" s="5" t="s">
        <v>0</v>
      </c>
      <c r="F62" s="23">
        <f t="shared" si="1"/>
        <v>0</v>
      </c>
      <c r="G62" s="23">
        <f t="shared" si="1"/>
        <v>200</v>
      </c>
      <c r="H62" s="23">
        <f t="shared" si="1"/>
        <v>200</v>
      </c>
    </row>
    <row r="63" spans="1:8" ht="16.5" customHeight="1" outlineLevel="4">
      <c r="A63" s="15" t="s">
        <v>425</v>
      </c>
      <c r="B63" s="5" t="s">
        <v>409</v>
      </c>
      <c r="C63" s="5" t="s">
        <v>430</v>
      </c>
      <c r="D63" s="5" t="s">
        <v>91</v>
      </c>
      <c r="E63" s="5" t="s">
        <v>9</v>
      </c>
      <c r="F63" s="23"/>
      <c r="G63" s="23">
        <v>200</v>
      </c>
      <c r="H63" s="23">
        <v>200</v>
      </c>
    </row>
    <row r="64" spans="1:8" ht="31.5" outlineLevel="2">
      <c r="A64" s="14" t="s">
        <v>432</v>
      </c>
      <c r="B64" s="11" t="s">
        <v>409</v>
      </c>
      <c r="C64" s="11" t="s">
        <v>433</v>
      </c>
      <c r="D64" s="11" t="s">
        <v>411</v>
      </c>
      <c r="E64" s="11" t="s">
        <v>0</v>
      </c>
      <c r="F64" s="24">
        <f>SUM(F65,F69,F71,F73,F75,F77,F79,F81,F83,F85,F87,F89,F91,F93,F95,F97,F99,F101,F103,F105)</f>
        <v>5831.999000000001</v>
      </c>
      <c r="G64" s="24">
        <f>SUM(G65,G69,G71,G73,G75,G77,G79,G81,G83,G85,G87,G89,G91,G93,G95,G97,G99,G101,G103,G105)</f>
        <v>847.917</v>
      </c>
      <c r="H64" s="24">
        <f>SUM(H65,H69,H71,H73,H75,H77,H79,H81,H83,H85,H87,H89,H91,H93,H95,H97,H99,H101,H103,H105)</f>
        <v>56.917</v>
      </c>
    </row>
    <row r="65" spans="1:8" ht="267.75" outlineLevel="2">
      <c r="A65" s="15" t="s">
        <v>434</v>
      </c>
      <c r="B65" s="5" t="s">
        <v>409</v>
      </c>
      <c r="C65" s="5" t="s">
        <v>433</v>
      </c>
      <c r="D65" s="5" t="s">
        <v>316</v>
      </c>
      <c r="E65" s="5" t="s">
        <v>0</v>
      </c>
      <c r="F65" s="23">
        <f>SUM(F66:F68)</f>
        <v>672.25</v>
      </c>
      <c r="G65" s="23">
        <f>SUM(G66:G68)</f>
        <v>0</v>
      </c>
      <c r="H65" s="23">
        <f>SUM(H66:H68)</f>
        <v>0</v>
      </c>
    </row>
    <row r="66" spans="1:8" ht="93" customHeight="1" outlineLevel="2">
      <c r="A66" s="15" t="s">
        <v>417</v>
      </c>
      <c r="B66" s="5" t="s">
        <v>409</v>
      </c>
      <c r="C66" s="5" t="s">
        <v>433</v>
      </c>
      <c r="D66" s="5" t="s">
        <v>316</v>
      </c>
      <c r="E66" s="5" t="s">
        <v>5</v>
      </c>
      <c r="F66" s="17">
        <v>574.37762</v>
      </c>
      <c r="G66" s="23"/>
      <c r="H66" s="23"/>
    </row>
    <row r="67" spans="1:8" ht="32.25" customHeight="1" outlineLevel="2">
      <c r="A67" s="15" t="s">
        <v>421</v>
      </c>
      <c r="B67" s="5" t="s">
        <v>409</v>
      </c>
      <c r="C67" s="5" t="s">
        <v>433</v>
      </c>
      <c r="D67" s="5" t="s">
        <v>316</v>
      </c>
      <c r="E67" s="5" t="s">
        <v>7</v>
      </c>
      <c r="F67" s="17">
        <v>92.87217</v>
      </c>
      <c r="G67" s="23"/>
      <c r="H67" s="23"/>
    </row>
    <row r="68" spans="1:8" ht="18" customHeight="1" outlineLevel="2">
      <c r="A68" s="15" t="s">
        <v>425</v>
      </c>
      <c r="B68" s="5" t="s">
        <v>409</v>
      </c>
      <c r="C68" s="5" t="s">
        <v>433</v>
      </c>
      <c r="D68" s="5" t="s">
        <v>316</v>
      </c>
      <c r="E68" s="5" t="s">
        <v>9</v>
      </c>
      <c r="F68" s="17">
        <v>5.00021</v>
      </c>
      <c r="G68" s="23"/>
      <c r="H68" s="23"/>
    </row>
    <row r="69" spans="1:8" ht="302.25" customHeight="1" outlineLevel="2">
      <c r="A69" s="15" t="s">
        <v>435</v>
      </c>
      <c r="B69" s="5" t="s">
        <v>409</v>
      </c>
      <c r="C69" s="5" t="s">
        <v>433</v>
      </c>
      <c r="D69" s="5" t="s">
        <v>353</v>
      </c>
      <c r="E69" s="5" t="s">
        <v>0</v>
      </c>
      <c r="F69" s="23">
        <f>SUM(F70)</f>
        <v>153</v>
      </c>
      <c r="G69" s="23">
        <f>SUM(G70)</f>
        <v>100</v>
      </c>
      <c r="H69" s="23">
        <f>SUM(H70)</f>
        <v>0</v>
      </c>
    </row>
    <row r="70" spans="1:8" ht="33" customHeight="1" outlineLevel="2">
      <c r="A70" s="15" t="s">
        <v>421</v>
      </c>
      <c r="B70" s="5" t="s">
        <v>409</v>
      </c>
      <c r="C70" s="5" t="s">
        <v>433</v>
      </c>
      <c r="D70" s="5" t="s">
        <v>353</v>
      </c>
      <c r="E70" s="5" t="s">
        <v>7</v>
      </c>
      <c r="F70" s="23">
        <v>153</v>
      </c>
      <c r="G70" s="23">
        <v>100</v>
      </c>
      <c r="H70" s="23"/>
    </row>
    <row r="71" spans="1:8" ht="237" customHeight="1" outlineLevel="2">
      <c r="A71" s="15" t="s">
        <v>354</v>
      </c>
      <c r="B71" s="5" t="s">
        <v>409</v>
      </c>
      <c r="C71" s="5" t="s">
        <v>433</v>
      </c>
      <c r="D71" s="5" t="s">
        <v>355</v>
      </c>
      <c r="E71" s="5" t="s">
        <v>0</v>
      </c>
      <c r="F71" s="17">
        <f>SUM(F72)</f>
        <v>1630.4695</v>
      </c>
      <c r="G71" s="23">
        <f>SUM(G72)</f>
        <v>0</v>
      </c>
      <c r="H71" s="23">
        <f>SUM(H72)</f>
        <v>0</v>
      </c>
    </row>
    <row r="72" spans="1:8" ht="33" customHeight="1" outlineLevel="2">
      <c r="A72" s="15" t="s">
        <v>421</v>
      </c>
      <c r="B72" s="5" t="s">
        <v>409</v>
      </c>
      <c r="C72" s="5" t="s">
        <v>433</v>
      </c>
      <c r="D72" s="5" t="s">
        <v>355</v>
      </c>
      <c r="E72" s="5" t="s">
        <v>7</v>
      </c>
      <c r="F72" s="17">
        <v>1630.4695</v>
      </c>
      <c r="G72" s="23"/>
      <c r="H72" s="23"/>
    </row>
    <row r="73" spans="1:8" ht="255" customHeight="1" outlineLevel="2">
      <c r="A73" s="15" t="s">
        <v>357</v>
      </c>
      <c r="B73" s="5" t="s">
        <v>409</v>
      </c>
      <c r="C73" s="5" t="s">
        <v>433</v>
      </c>
      <c r="D73" s="5" t="s">
        <v>359</v>
      </c>
      <c r="E73" s="5" t="s">
        <v>0</v>
      </c>
      <c r="F73" s="23">
        <f>SUM(F74)</f>
        <v>2179.009</v>
      </c>
      <c r="G73" s="23">
        <f>SUM(G74)</f>
        <v>0</v>
      </c>
      <c r="H73" s="23">
        <f>SUM(H74)</f>
        <v>0</v>
      </c>
    </row>
    <row r="74" spans="1:8" ht="29.25" customHeight="1" outlineLevel="2">
      <c r="A74" s="15" t="s">
        <v>421</v>
      </c>
      <c r="B74" s="5" t="s">
        <v>409</v>
      </c>
      <c r="C74" s="5" t="s">
        <v>433</v>
      </c>
      <c r="D74" s="5" t="s">
        <v>359</v>
      </c>
      <c r="E74" s="5" t="s">
        <v>7</v>
      </c>
      <c r="F74" s="23">
        <v>2179.009</v>
      </c>
      <c r="G74" s="23"/>
      <c r="H74" s="23"/>
    </row>
    <row r="75" spans="1:8" ht="207" customHeight="1" outlineLevel="2">
      <c r="A75" s="15" t="s">
        <v>436</v>
      </c>
      <c r="B75" s="5" t="s">
        <v>409</v>
      </c>
      <c r="C75" s="5" t="s">
        <v>433</v>
      </c>
      <c r="D75" s="5" t="s">
        <v>360</v>
      </c>
      <c r="E75" s="5" t="s">
        <v>0</v>
      </c>
      <c r="F75" s="17">
        <f>SUM(F76)</f>
        <v>755.4955</v>
      </c>
      <c r="G75" s="23">
        <f>SUM(G76)</f>
        <v>0</v>
      </c>
      <c r="H75" s="23">
        <f>SUM(H76)</f>
        <v>0</v>
      </c>
    </row>
    <row r="76" spans="1:8" ht="33.75" customHeight="1" outlineLevel="2">
      <c r="A76" s="15" t="s">
        <v>421</v>
      </c>
      <c r="B76" s="5" t="s">
        <v>409</v>
      </c>
      <c r="C76" s="5" t="s">
        <v>433</v>
      </c>
      <c r="D76" s="5" t="s">
        <v>360</v>
      </c>
      <c r="E76" s="5" t="s">
        <v>7</v>
      </c>
      <c r="F76" s="17">
        <v>755.4955</v>
      </c>
      <c r="G76" s="23"/>
      <c r="H76" s="23"/>
    </row>
    <row r="77" spans="1:8" ht="141.75" customHeight="1" outlineLevel="3">
      <c r="A77" s="15" t="s">
        <v>437</v>
      </c>
      <c r="B77" s="5" t="s">
        <v>409</v>
      </c>
      <c r="C77" s="5" t="s">
        <v>433</v>
      </c>
      <c r="D77" s="5" t="s">
        <v>97</v>
      </c>
      <c r="E77" s="5" t="s">
        <v>0</v>
      </c>
      <c r="F77" s="23">
        <f>SUM(F78)</f>
        <v>23.058</v>
      </c>
      <c r="G77" s="23">
        <f>SUM(G78)</f>
        <v>36</v>
      </c>
      <c r="H77" s="23">
        <f>SUM(H78)</f>
        <v>0</v>
      </c>
    </row>
    <row r="78" spans="1:8" ht="15.75" outlineLevel="4">
      <c r="A78" s="15" t="s">
        <v>425</v>
      </c>
      <c r="B78" s="5" t="s">
        <v>409</v>
      </c>
      <c r="C78" s="5" t="s">
        <v>433</v>
      </c>
      <c r="D78" s="5" t="s">
        <v>97</v>
      </c>
      <c r="E78" s="5" t="s">
        <v>9</v>
      </c>
      <c r="F78" s="23">
        <v>23.058</v>
      </c>
      <c r="G78" s="23">
        <v>36</v>
      </c>
      <c r="H78" s="23"/>
    </row>
    <row r="79" spans="1:8" ht="207" customHeight="1" outlineLevel="3">
      <c r="A79" s="15" t="s">
        <v>438</v>
      </c>
      <c r="B79" s="5" t="s">
        <v>409</v>
      </c>
      <c r="C79" s="5" t="s">
        <v>433</v>
      </c>
      <c r="D79" s="5" t="s">
        <v>101</v>
      </c>
      <c r="E79" s="5" t="s">
        <v>0</v>
      </c>
      <c r="F79" s="23">
        <f>SUM(F80)</f>
        <v>108.8</v>
      </c>
      <c r="G79" s="23">
        <f>SUM(G80)</f>
        <v>250</v>
      </c>
      <c r="H79" s="23">
        <f>SUM(H80)</f>
        <v>0</v>
      </c>
    </row>
    <row r="80" spans="1:8" ht="28.5" customHeight="1" outlineLevel="4">
      <c r="A80" s="15" t="s">
        <v>421</v>
      </c>
      <c r="B80" s="5" t="s">
        <v>409</v>
      </c>
      <c r="C80" s="5" t="s">
        <v>433</v>
      </c>
      <c r="D80" s="5" t="s">
        <v>101</v>
      </c>
      <c r="E80" s="5" t="s">
        <v>7</v>
      </c>
      <c r="F80" s="23">
        <v>108.8</v>
      </c>
      <c r="G80" s="23">
        <v>250</v>
      </c>
      <c r="H80" s="23"/>
    </row>
    <row r="81" spans="1:8" ht="143.25" customHeight="1" outlineLevel="3">
      <c r="A81" s="15" t="s">
        <v>439</v>
      </c>
      <c r="B81" s="5" t="s">
        <v>409</v>
      </c>
      <c r="C81" s="5" t="s">
        <v>433</v>
      </c>
      <c r="D81" s="5" t="s">
        <v>102</v>
      </c>
      <c r="E81" s="5" t="s">
        <v>0</v>
      </c>
      <c r="F81" s="23">
        <f>SUM(F82)</f>
        <v>59.6</v>
      </c>
      <c r="G81" s="23">
        <f>SUM(G82)</f>
        <v>80</v>
      </c>
      <c r="H81" s="23">
        <f>SUM(H82)</f>
        <v>0</v>
      </c>
    </row>
    <row r="82" spans="1:8" ht="30.75" customHeight="1" outlineLevel="4">
      <c r="A82" s="15" t="s">
        <v>421</v>
      </c>
      <c r="B82" s="5" t="s">
        <v>409</v>
      </c>
      <c r="C82" s="5" t="s">
        <v>433</v>
      </c>
      <c r="D82" s="5" t="s">
        <v>102</v>
      </c>
      <c r="E82" s="5" t="s">
        <v>7</v>
      </c>
      <c r="F82" s="23">
        <v>59.6</v>
      </c>
      <c r="G82" s="23">
        <v>80</v>
      </c>
      <c r="H82" s="23"/>
    </row>
    <row r="83" spans="1:8" ht="141.75" outlineLevel="3">
      <c r="A83" s="15" t="s">
        <v>440</v>
      </c>
      <c r="B83" s="5" t="s">
        <v>409</v>
      </c>
      <c r="C83" s="5" t="s">
        <v>433</v>
      </c>
      <c r="D83" s="5" t="s">
        <v>103</v>
      </c>
      <c r="E83" s="5" t="s">
        <v>0</v>
      </c>
      <c r="F83" s="23">
        <f>SUM(F84)</f>
        <v>15</v>
      </c>
      <c r="G83" s="23">
        <f>SUM(G84)</f>
        <v>57</v>
      </c>
      <c r="H83" s="23">
        <f>SUM(H84)</f>
        <v>0</v>
      </c>
    </row>
    <row r="84" spans="1:8" ht="33" customHeight="1" outlineLevel="4">
      <c r="A84" s="15" t="s">
        <v>421</v>
      </c>
      <c r="B84" s="5" t="s">
        <v>409</v>
      </c>
      <c r="C84" s="5" t="s">
        <v>433</v>
      </c>
      <c r="D84" s="5" t="s">
        <v>103</v>
      </c>
      <c r="E84" s="5" t="s">
        <v>7</v>
      </c>
      <c r="F84" s="23">
        <v>15</v>
      </c>
      <c r="G84" s="23">
        <v>57</v>
      </c>
      <c r="H84" s="23"/>
    </row>
    <row r="85" spans="1:8" ht="172.5" customHeight="1" outlineLevel="4">
      <c r="A85" s="15" t="s">
        <v>441</v>
      </c>
      <c r="B85" s="5" t="s">
        <v>409</v>
      </c>
      <c r="C85" s="5" t="s">
        <v>433</v>
      </c>
      <c r="D85" s="5" t="s">
        <v>105</v>
      </c>
      <c r="E85" s="5" t="s">
        <v>0</v>
      </c>
      <c r="F85" s="23">
        <f>SUM(F86)</f>
        <v>12.5</v>
      </c>
      <c r="G85" s="23">
        <f>SUM(G86)</f>
        <v>0</v>
      </c>
      <c r="H85" s="23">
        <f>SUM(H86)</f>
        <v>0</v>
      </c>
    </row>
    <row r="86" spans="1:8" ht="33" customHeight="1" outlineLevel="4">
      <c r="A86" s="15" t="s">
        <v>421</v>
      </c>
      <c r="B86" s="5" t="s">
        <v>409</v>
      </c>
      <c r="C86" s="5" t="s">
        <v>433</v>
      </c>
      <c r="D86" s="5" t="s">
        <v>105</v>
      </c>
      <c r="E86" s="5" t="s">
        <v>7</v>
      </c>
      <c r="F86" s="23">
        <v>12.5</v>
      </c>
      <c r="G86" s="23"/>
      <c r="H86" s="23"/>
    </row>
    <row r="87" spans="1:8" ht="110.25" customHeight="1" outlineLevel="3">
      <c r="A87" s="15" t="s">
        <v>442</v>
      </c>
      <c r="B87" s="5" t="s">
        <v>409</v>
      </c>
      <c r="C87" s="5" t="s">
        <v>433</v>
      </c>
      <c r="D87" s="5" t="s">
        <v>107</v>
      </c>
      <c r="E87" s="5" t="s">
        <v>0</v>
      </c>
      <c r="F87" s="23">
        <f>SUM(F88)</f>
        <v>33.5</v>
      </c>
      <c r="G87" s="23">
        <f>SUM(G88)</f>
        <v>38</v>
      </c>
      <c r="H87" s="23">
        <f>SUM(H88)</f>
        <v>0</v>
      </c>
    </row>
    <row r="88" spans="1:8" ht="32.25" customHeight="1" outlineLevel="4">
      <c r="A88" s="15" t="s">
        <v>421</v>
      </c>
      <c r="B88" s="5" t="s">
        <v>409</v>
      </c>
      <c r="C88" s="5" t="s">
        <v>433</v>
      </c>
      <c r="D88" s="5" t="s">
        <v>107</v>
      </c>
      <c r="E88" s="5" t="s">
        <v>7</v>
      </c>
      <c r="F88" s="23">
        <v>33.5</v>
      </c>
      <c r="G88" s="23">
        <v>38</v>
      </c>
      <c r="H88" s="23"/>
    </row>
    <row r="89" spans="1:8" ht="111.75" customHeight="1" outlineLevel="3">
      <c r="A89" s="15" t="s">
        <v>443</v>
      </c>
      <c r="B89" s="5" t="s">
        <v>409</v>
      </c>
      <c r="C89" s="5" t="s">
        <v>433</v>
      </c>
      <c r="D89" s="5" t="s">
        <v>108</v>
      </c>
      <c r="E89" s="5" t="s">
        <v>0</v>
      </c>
      <c r="F89" s="23">
        <f>SUM(F90)</f>
        <v>18.5</v>
      </c>
      <c r="G89" s="23">
        <f>SUM(G90)</f>
        <v>30</v>
      </c>
      <c r="H89" s="23">
        <f>SUM(H90)</f>
        <v>0</v>
      </c>
    </row>
    <row r="90" spans="1:8" ht="33" customHeight="1" outlineLevel="4">
      <c r="A90" s="15" t="s">
        <v>421</v>
      </c>
      <c r="B90" s="5" t="s">
        <v>409</v>
      </c>
      <c r="C90" s="5" t="s">
        <v>433</v>
      </c>
      <c r="D90" s="5" t="s">
        <v>108</v>
      </c>
      <c r="E90" s="5" t="s">
        <v>7</v>
      </c>
      <c r="F90" s="23">
        <v>18.5</v>
      </c>
      <c r="G90" s="23">
        <v>30</v>
      </c>
      <c r="H90" s="23"/>
    </row>
    <row r="91" spans="1:8" ht="187.5" customHeight="1" outlineLevel="3">
      <c r="A91" s="15" t="s">
        <v>444</v>
      </c>
      <c r="B91" s="5" t="s">
        <v>409</v>
      </c>
      <c r="C91" s="5" t="s">
        <v>433</v>
      </c>
      <c r="D91" s="5" t="s">
        <v>112</v>
      </c>
      <c r="E91" s="5" t="s">
        <v>0</v>
      </c>
      <c r="F91" s="23">
        <f>SUM(F92)</f>
        <v>15</v>
      </c>
      <c r="G91" s="23">
        <f>SUM(G92)</f>
        <v>200</v>
      </c>
      <c r="H91" s="23">
        <f>SUM(H92)</f>
        <v>0</v>
      </c>
    </row>
    <row r="92" spans="1:8" ht="30.75" customHeight="1" outlineLevel="4">
      <c r="A92" s="15" t="s">
        <v>421</v>
      </c>
      <c r="B92" s="5" t="s">
        <v>409</v>
      </c>
      <c r="C92" s="5" t="s">
        <v>433</v>
      </c>
      <c r="D92" s="5" t="s">
        <v>112</v>
      </c>
      <c r="E92" s="5" t="s">
        <v>7</v>
      </c>
      <c r="F92" s="23">
        <v>15</v>
      </c>
      <c r="G92" s="23">
        <v>200</v>
      </c>
      <c r="H92" s="23"/>
    </row>
    <row r="93" spans="1:8" ht="174" customHeight="1" outlineLevel="4">
      <c r="A93" s="15" t="s">
        <v>445</v>
      </c>
      <c r="B93" s="5" t="s">
        <v>409</v>
      </c>
      <c r="C93" s="5" t="s">
        <v>433</v>
      </c>
      <c r="D93" s="5" t="s">
        <v>285</v>
      </c>
      <c r="E93" s="5" t="s">
        <v>0</v>
      </c>
      <c r="F93" s="23">
        <f>SUM(F94)</f>
        <v>28.5</v>
      </c>
      <c r="G93" s="23">
        <f>SUM(G94)</f>
        <v>35</v>
      </c>
      <c r="H93" s="23">
        <f>SUM(H94)</f>
        <v>35</v>
      </c>
    </row>
    <row r="94" spans="1:8" ht="30" customHeight="1" outlineLevel="4">
      <c r="A94" s="15" t="s">
        <v>421</v>
      </c>
      <c r="B94" s="5" t="s">
        <v>409</v>
      </c>
      <c r="C94" s="5" t="s">
        <v>433</v>
      </c>
      <c r="D94" s="5" t="s">
        <v>285</v>
      </c>
      <c r="E94" s="5" t="s">
        <v>7</v>
      </c>
      <c r="F94" s="23">
        <v>28.5</v>
      </c>
      <c r="G94" s="23">
        <v>35</v>
      </c>
      <c r="H94" s="23">
        <v>35</v>
      </c>
    </row>
    <row r="95" spans="1:8" ht="208.5" customHeight="1" outlineLevel="4">
      <c r="A95" s="15" t="s">
        <v>446</v>
      </c>
      <c r="B95" s="5" t="s">
        <v>409</v>
      </c>
      <c r="C95" s="5" t="s">
        <v>433</v>
      </c>
      <c r="D95" s="5" t="s">
        <v>286</v>
      </c>
      <c r="E95" s="5" t="s">
        <v>0</v>
      </c>
      <c r="F95" s="23">
        <f>SUM(F96)</f>
        <v>10</v>
      </c>
      <c r="G95" s="23">
        <f>SUM(G96)</f>
        <v>15</v>
      </c>
      <c r="H95" s="23">
        <f>SUM(H96)</f>
        <v>15</v>
      </c>
    </row>
    <row r="96" spans="1:8" ht="30.75" customHeight="1" outlineLevel="4">
      <c r="A96" s="15" t="s">
        <v>421</v>
      </c>
      <c r="B96" s="5" t="s">
        <v>409</v>
      </c>
      <c r="C96" s="5" t="s">
        <v>433</v>
      </c>
      <c r="D96" s="5" t="s">
        <v>286</v>
      </c>
      <c r="E96" s="5" t="s">
        <v>7</v>
      </c>
      <c r="F96" s="23">
        <v>10</v>
      </c>
      <c r="G96" s="23">
        <v>15</v>
      </c>
      <c r="H96" s="23">
        <v>15</v>
      </c>
    </row>
    <row r="97" spans="1:8" ht="141.75" customHeight="1" outlineLevel="4">
      <c r="A97" s="15" t="s">
        <v>396</v>
      </c>
      <c r="B97" s="5" t="s">
        <v>409</v>
      </c>
      <c r="C97" s="5" t="s">
        <v>433</v>
      </c>
      <c r="D97" s="5" t="s">
        <v>397</v>
      </c>
      <c r="E97" s="5" t="s">
        <v>0</v>
      </c>
      <c r="F97" s="23">
        <f>SUM(F98)</f>
        <v>1.5</v>
      </c>
      <c r="G97" s="23">
        <f>SUM(G98)</f>
        <v>0</v>
      </c>
      <c r="H97" s="23">
        <f>SUM(H98)</f>
        <v>0</v>
      </c>
    </row>
    <row r="98" spans="1:8" ht="30" customHeight="1" outlineLevel="4">
      <c r="A98" s="15" t="s">
        <v>421</v>
      </c>
      <c r="B98" s="5" t="s">
        <v>409</v>
      </c>
      <c r="C98" s="5" t="s">
        <v>433</v>
      </c>
      <c r="D98" s="5" t="s">
        <v>397</v>
      </c>
      <c r="E98" s="5" t="s">
        <v>7</v>
      </c>
      <c r="F98" s="23">
        <v>1.5</v>
      </c>
      <c r="G98" s="23"/>
      <c r="H98" s="23"/>
    </row>
    <row r="99" spans="1:8" ht="190.5" customHeight="1" outlineLevel="4">
      <c r="A99" s="15" t="s">
        <v>447</v>
      </c>
      <c r="B99" s="5" t="s">
        <v>409</v>
      </c>
      <c r="C99" s="5" t="s">
        <v>433</v>
      </c>
      <c r="D99" s="5" t="s">
        <v>324</v>
      </c>
      <c r="E99" s="5" t="s">
        <v>0</v>
      </c>
      <c r="F99" s="23">
        <f>SUM(F100)</f>
        <v>99.9</v>
      </c>
      <c r="G99" s="23">
        <f>SUM(G100)</f>
        <v>0</v>
      </c>
      <c r="H99" s="23">
        <f>SUM(H100)</f>
        <v>0</v>
      </c>
    </row>
    <row r="100" spans="1:8" ht="30.75" customHeight="1" outlineLevel="4">
      <c r="A100" s="15" t="s">
        <v>421</v>
      </c>
      <c r="B100" s="5" t="s">
        <v>409</v>
      </c>
      <c r="C100" s="5" t="s">
        <v>433</v>
      </c>
      <c r="D100" s="5" t="s">
        <v>324</v>
      </c>
      <c r="E100" s="5" t="s">
        <v>7</v>
      </c>
      <c r="F100" s="23">
        <v>99.9</v>
      </c>
      <c r="G100" s="23"/>
      <c r="H100" s="23"/>
    </row>
    <row r="101" spans="1:8" ht="141.75" outlineLevel="3">
      <c r="A101" s="51" t="s">
        <v>448</v>
      </c>
      <c r="B101" s="5" t="s">
        <v>409</v>
      </c>
      <c r="C101" s="5" t="s">
        <v>433</v>
      </c>
      <c r="D101" s="5" t="s">
        <v>116</v>
      </c>
      <c r="E101" s="5" t="s">
        <v>0</v>
      </c>
      <c r="F101" s="23">
        <f>SUM(F102)</f>
        <v>6.917</v>
      </c>
      <c r="G101" s="23">
        <f>SUM(G102)</f>
        <v>6.917</v>
      </c>
      <c r="H101" s="23">
        <f>SUM(H102)</f>
        <v>6.917</v>
      </c>
    </row>
    <row r="102" spans="1:8" ht="30" customHeight="1" outlineLevel="4">
      <c r="A102" s="15" t="s">
        <v>421</v>
      </c>
      <c r="B102" s="5" t="s">
        <v>409</v>
      </c>
      <c r="C102" s="5" t="s">
        <v>433</v>
      </c>
      <c r="D102" s="5" t="s">
        <v>116</v>
      </c>
      <c r="E102" s="5" t="s">
        <v>7</v>
      </c>
      <c r="F102" s="23">
        <v>6.917</v>
      </c>
      <c r="G102" s="23">
        <v>6.917</v>
      </c>
      <c r="H102" s="23">
        <v>6.917</v>
      </c>
    </row>
    <row r="103" spans="1:8" ht="221.25" customHeight="1" outlineLevel="4">
      <c r="A103" s="15" t="s">
        <v>382</v>
      </c>
      <c r="B103" s="5" t="s">
        <v>409</v>
      </c>
      <c r="C103" s="5" t="s">
        <v>433</v>
      </c>
      <c r="D103" s="5" t="s">
        <v>385</v>
      </c>
      <c r="E103" s="5" t="s">
        <v>0</v>
      </c>
      <c r="F103" s="23">
        <f>SUM(F104)</f>
        <v>5</v>
      </c>
      <c r="G103" s="23">
        <f>SUM(G104)</f>
        <v>0</v>
      </c>
      <c r="H103" s="23">
        <f>SUM(H104)</f>
        <v>0</v>
      </c>
    </row>
    <row r="104" spans="1:8" ht="17.25" customHeight="1" outlineLevel="4">
      <c r="A104" s="35" t="s">
        <v>383</v>
      </c>
      <c r="B104" s="5" t="s">
        <v>409</v>
      </c>
      <c r="C104" s="5" t="s">
        <v>433</v>
      </c>
      <c r="D104" s="5" t="s">
        <v>385</v>
      </c>
      <c r="E104" s="5" t="s">
        <v>121</v>
      </c>
      <c r="F104" s="23">
        <v>5</v>
      </c>
      <c r="G104" s="23"/>
      <c r="H104" s="23"/>
    </row>
    <row r="105" spans="1:8" ht="140.25" customHeight="1" outlineLevel="4">
      <c r="A105" s="15" t="s">
        <v>384</v>
      </c>
      <c r="B105" s="5" t="s">
        <v>409</v>
      </c>
      <c r="C105" s="5" t="s">
        <v>433</v>
      </c>
      <c r="D105" s="5" t="s">
        <v>386</v>
      </c>
      <c r="E105" s="5" t="s">
        <v>0</v>
      </c>
      <c r="F105" s="23">
        <f>SUM(F106)</f>
        <v>4</v>
      </c>
      <c r="G105" s="23">
        <f>SUM(G106)</f>
        <v>0</v>
      </c>
      <c r="H105" s="23">
        <f>SUM(H106)</f>
        <v>0</v>
      </c>
    </row>
    <row r="106" spans="1:8" ht="20.25" customHeight="1" outlineLevel="4">
      <c r="A106" s="35" t="s">
        <v>383</v>
      </c>
      <c r="B106" s="5" t="s">
        <v>409</v>
      </c>
      <c r="C106" s="5" t="s">
        <v>433</v>
      </c>
      <c r="D106" s="5" t="s">
        <v>386</v>
      </c>
      <c r="E106" s="5" t="s">
        <v>121</v>
      </c>
      <c r="F106" s="23">
        <v>4</v>
      </c>
      <c r="G106" s="23"/>
      <c r="H106" s="23"/>
    </row>
    <row r="107" spans="1:8" ht="63" outlineLevel="1">
      <c r="A107" s="14" t="s">
        <v>449</v>
      </c>
      <c r="B107" s="11" t="s">
        <v>409</v>
      </c>
      <c r="C107" s="11" t="s">
        <v>450</v>
      </c>
      <c r="D107" s="11" t="s">
        <v>411</v>
      </c>
      <c r="E107" s="11" t="s">
        <v>0</v>
      </c>
      <c r="F107" s="24">
        <f>SUM(F108,F111)</f>
        <v>24.378</v>
      </c>
      <c r="G107" s="24">
        <f>SUM(G108,G111)</f>
        <v>76.8</v>
      </c>
      <c r="H107" s="24">
        <f>SUM(H108,H111)</f>
        <v>154.8</v>
      </c>
    </row>
    <row r="108" spans="1:8" ht="63" outlineLevel="1">
      <c r="A108" s="52" t="s">
        <v>451</v>
      </c>
      <c r="B108" s="11" t="s">
        <v>409</v>
      </c>
      <c r="C108" s="11" t="s">
        <v>452</v>
      </c>
      <c r="D108" s="11" t="s">
        <v>411</v>
      </c>
      <c r="E108" s="11" t="s">
        <v>0</v>
      </c>
      <c r="F108" s="24">
        <f aca="true" t="shared" si="2" ref="F108:H109">SUM(F109)</f>
        <v>24.378</v>
      </c>
      <c r="G108" s="24">
        <f t="shared" si="2"/>
        <v>0</v>
      </c>
      <c r="H108" s="24">
        <f t="shared" si="2"/>
        <v>0</v>
      </c>
    </row>
    <row r="109" spans="1:8" ht="108.75" customHeight="1" outlineLevel="1">
      <c r="A109" s="53" t="s">
        <v>453</v>
      </c>
      <c r="B109" s="5" t="s">
        <v>409</v>
      </c>
      <c r="C109" s="5" t="s">
        <v>452</v>
      </c>
      <c r="D109" s="5" t="s">
        <v>343</v>
      </c>
      <c r="E109" s="5" t="s">
        <v>0</v>
      </c>
      <c r="F109" s="23">
        <f t="shared" si="2"/>
        <v>24.378</v>
      </c>
      <c r="G109" s="23">
        <f t="shared" si="2"/>
        <v>0</v>
      </c>
      <c r="H109" s="23">
        <f t="shared" si="2"/>
        <v>0</v>
      </c>
    </row>
    <row r="110" spans="1:8" ht="29.25" customHeight="1" outlineLevel="1">
      <c r="A110" s="15" t="s">
        <v>421</v>
      </c>
      <c r="B110" s="5" t="s">
        <v>409</v>
      </c>
      <c r="C110" s="5" t="s">
        <v>452</v>
      </c>
      <c r="D110" s="5" t="s">
        <v>343</v>
      </c>
      <c r="E110" s="5" t="s">
        <v>7</v>
      </c>
      <c r="F110" s="23">
        <v>24.378</v>
      </c>
      <c r="G110" s="23"/>
      <c r="H110" s="23"/>
    </row>
    <row r="111" spans="1:8" ht="47.25" outlineLevel="2">
      <c r="A111" s="14" t="s">
        <v>454</v>
      </c>
      <c r="B111" s="11" t="s">
        <v>409</v>
      </c>
      <c r="C111" s="11" t="s">
        <v>455</v>
      </c>
      <c r="D111" s="11" t="s">
        <v>411</v>
      </c>
      <c r="E111" s="11" t="s">
        <v>0</v>
      </c>
      <c r="F111" s="24">
        <f aca="true" t="shared" si="3" ref="F111:H112">SUM(F112)</f>
        <v>0</v>
      </c>
      <c r="G111" s="24">
        <f t="shared" si="3"/>
        <v>76.8</v>
      </c>
      <c r="H111" s="24">
        <f t="shared" si="3"/>
        <v>154.8</v>
      </c>
    </row>
    <row r="112" spans="1:8" ht="173.25" customHeight="1" outlineLevel="3">
      <c r="A112" s="15" t="s">
        <v>456</v>
      </c>
      <c r="B112" s="5" t="s">
        <v>409</v>
      </c>
      <c r="C112" s="5" t="s">
        <v>455</v>
      </c>
      <c r="D112" s="5" t="s">
        <v>58</v>
      </c>
      <c r="E112" s="5" t="s">
        <v>0</v>
      </c>
      <c r="F112" s="23">
        <f t="shared" si="3"/>
        <v>0</v>
      </c>
      <c r="G112" s="23">
        <f t="shared" si="3"/>
        <v>76.8</v>
      </c>
      <c r="H112" s="23">
        <f t="shared" si="3"/>
        <v>154.8</v>
      </c>
    </row>
    <row r="113" spans="1:8" ht="30.75" customHeight="1" outlineLevel="4">
      <c r="A113" s="15" t="s">
        <v>421</v>
      </c>
      <c r="B113" s="5" t="s">
        <v>409</v>
      </c>
      <c r="C113" s="5" t="s">
        <v>455</v>
      </c>
      <c r="D113" s="5" t="s">
        <v>58</v>
      </c>
      <c r="E113" s="5" t="s">
        <v>7</v>
      </c>
      <c r="F113" s="23"/>
      <c r="G113" s="23">
        <v>76.8</v>
      </c>
      <c r="H113" s="23">
        <v>154.8</v>
      </c>
    </row>
    <row r="114" spans="1:8" ht="17.25" customHeight="1" outlineLevel="1">
      <c r="A114" s="14" t="s">
        <v>457</v>
      </c>
      <c r="B114" s="11" t="s">
        <v>409</v>
      </c>
      <c r="C114" s="11" t="s">
        <v>458</v>
      </c>
      <c r="D114" s="11" t="s">
        <v>411</v>
      </c>
      <c r="E114" s="11" t="s">
        <v>0</v>
      </c>
      <c r="F114" s="24">
        <f>SUM(F115,F120,F123,F130)</f>
        <v>5735.6630000000005</v>
      </c>
      <c r="G114" s="24">
        <f>SUM(G115,G120,G123,G130)</f>
        <v>5631.271</v>
      </c>
      <c r="H114" s="24">
        <f>SUM(H115,H120,H123,H130)</f>
        <v>4706.032999999999</v>
      </c>
    </row>
    <row r="115" spans="1:8" ht="18" customHeight="1" outlineLevel="2">
      <c r="A115" s="14" t="s">
        <v>459</v>
      </c>
      <c r="B115" s="11" t="s">
        <v>409</v>
      </c>
      <c r="C115" s="11" t="s">
        <v>460</v>
      </c>
      <c r="D115" s="11" t="s">
        <v>411</v>
      </c>
      <c r="E115" s="11" t="s">
        <v>0</v>
      </c>
      <c r="F115" s="24">
        <f>SUM(F116,F118)</f>
        <v>37.314</v>
      </c>
      <c r="G115" s="24">
        <f>SUM(G116,G118)</f>
        <v>15</v>
      </c>
      <c r="H115" s="24">
        <f>SUM(H116,H118)</f>
        <v>15</v>
      </c>
    </row>
    <row r="116" spans="1:8" ht="269.25" customHeight="1" outlineLevel="3">
      <c r="A116" s="51" t="s">
        <v>461</v>
      </c>
      <c r="B116" s="5" t="s">
        <v>409</v>
      </c>
      <c r="C116" s="5" t="s">
        <v>460</v>
      </c>
      <c r="D116" s="5" t="s">
        <v>210</v>
      </c>
      <c r="E116" s="5" t="s">
        <v>0</v>
      </c>
      <c r="F116" s="23">
        <f>SUM(F117)</f>
        <v>17.1</v>
      </c>
      <c r="G116" s="23">
        <f>SUM(G117)</f>
        <v>15</v>
      </c>
      <c r="H116" s="23">
        <f>SUM(H117)</f>
        <v>15</v>
      </c>
    </row>
    <row r="117" spans="1:8" ht="33" customHeight="1" outlineLevel="4">
      <c r="A117" s="15" t="s">
        <v>421</v>
      </c>
      <c r="B117" s="5" t="s">
        <v>409</v>
      </c>
      <c r="C117" s="5" t="s">
        <v>460</v>
      </c>
      <c r="D117" s="5" t="s">
        <v>210</v>
      </c>
      <c r="E117" s="5" t="s">
        <v>7</v>
      </c>
      <c r="F117" s="23">
        <v>17.1</v>
      </c>
      <c r="G117" s="23">
        <v>15</v>
      </c>
      <c r="H117" s="23">
        <v>15</v>
      </c>
    </row>
    <row r="118" spans="1:8" ht="284.25" customHeight="1" outlineLevel="3">
      <c r="A118" s="51" t="s">
        <v>462</v>
      </c>
      <c r="B118" s="5" t="s">
        <v>409</v>
      </c>
      <c r="C118" s="5" t="s">
        <v>460</v>
      </c>
      <c r="D118" s="5" t="s">
        <v>213</v>
      </c>
      <c r="E118" s="5" t="s">
        <v>0</v>
      </c>
      <c r="F118" s="23">
        <f>SUM(F119)</f>
        <v>20.214</v>
      </c>
      <c r="G118" s="23">
        <f>SUM(G119)</f>
        <v>0</v>
      </c>
      <c r="H118" s="23">
        <f>SUM(H119)</f>
        <v>0</v>
      </c>
    </row>
    <row r="119" spans="1:8" ht="33" customHeight="1" outlineLevel="4">
      <c r="A119" s="15" t="s">
        <v>421</v>
      </c>
      <c r="B119" s="5" t="s">
        <v>409</v>
      </c>
      <c r="C119" s="5" t="s">
        <v>460</v>
      </c>
      <c r="D119" s="5" t="s">
        <v>213</v>
      </c>
      <c r="E119" s="5" t="s">
        <v>7</v>
      </c>
      <c r="F119" s="23">
        <v>20.214</v>
      </c>
      <c r="G119" s="23"/>
      <c r="H119" s="23"/>
    </row>
    <row r="120" spans="1:8" ht="15.75" outlineLevel="2">
      <c r="A120" s="14" t="s">
        <v>463</v>
      </c>
      <c r="B120" s="11" t="s">
        <v>409</v>
      </c>
      <c r="C120" s="11" t="s">
        <v>464</v>
      </c>
      <c r="D120" s="11" t="s">
        <v>411</v>
      </c>
      <c r="E120" s="11" t="s">
        <v>0</v>
      </c>
      <c r="F120" s="24">
        <f aca="true" t="shared" si="4" ref="F120:H121">SUM(F121)</f>
        <v>1000</v>
      </c>
      <c r="G120" s="24">
        <f t="shared" si="4"/>
        <v>1000</v>
      </c>
      <c r="H120" s="24">
        <f t="shared" si="4"/>
        <v>1000</v>
      </c>
    </row>
    <row r="121" spans="1:8" ht="204" customHeight="1" outlineLevel="3">
      <c r="A121" s="15" t="s">
        <v>465</v>
      </c>
      <c r="B121" s="5" t="s">
        <v>409</v>
      </c>
      <c r="C121" s="5" t="s">
        <v>464</v>
      </c>
      <c r="D121" s="5" t="s">
        <v>85</v>
      </c>
      <c r="E121" s="5" t="s">
        <v>0</v>
      </c>
      <c r="F121" s="23">
        <f t="shared" si="4"/>
        <v>1000</v>
      </c>
      <c r="G121" s="23">
        <f t="shared" si="4"/>
        <v>1000</v>
      </c>
      <c r="H121" s="23">
        <f t="shared" si="4"/>
        <v>1000</v>
      </c>
    </row>
    <row r="122" spans="1:8" ht="15.75" outlineLevel="4">
      <c r="A122" s="15" t="s">
        <v>425</v>
      </c>
      <c r="B122" s="5" t="s">
        <v>409</v>
      </c>
      <c r="C122" s="5" t="s">
        <v>464</v>
      </c>
      <c r="D122" s="5" t="s">
        <v>85</v>
      </c>
      <c r="E122" s="5" t="s">
        <v>9</v>
      </c>
      <c r="F122" s="23">
        <v>1000</v>
      </c>
      <c r="G122" s="23">
        <v>1000</v>
      </c>
      <c r="H122" s="23">
        <v>1000</v>
      </c>
    </row>
    <row r="123" spans="1:8" ht="31.5" outlineLevel="2">
      <c r="A123" s="14" t="s">
        <v>466</v>
      </c>
      <c r="B123" s="11" t="s">
        <v>409</v>
      </c>
      <c r="C123" s="11" t="s">
        <v>467</v>
      </c>
      <c r="D123" s="11" t="s">
        <v>411</v>
      </c>
      <c r="E123" s="11" t="s">
        <v>0</v>
      </c>
      <c r="F123" s="24">
        <f>SUM(F124,F126,F128)</f>
        <v>4696.349</v>
      </c>
      <c r="G123" s="24">
        <f>SUM(G124,G126,G128)</f>
        <v>4421.271</v>
      </c>
      <c r="H123" s="24">
        <f>SUM(H124,H126,H128)</f>
        <v>3632.533</v>
      </c>
    </row>
    <row r="124" spans="1:8" ht="141.75" customHeight="1" outlineLevel="3">
      <c r="A124" s="15" t="s">
        <v>468</v>
      </c>
      <c r="B124" s="5" t="s">
        <v>409</v>
      </c>
      <c r="C124" s="5" t="s">
        <v>467</v>
      </c>
      <c r="D124" s="5" t="s">
        <v>82</v>
      </c>
      <c r="E124" s="5" t="s">
        <v>0</v>
      </c>
      <c r="F124" s="23">
        <f>SUM(F125)</f>
        <v>3845.349</v>
      </c>
      <c r="G124" s="23">
        <f>SUM(G125)</f>
        <v>0</v>
      </c>
      <c r="H124" s="23">
        <f>SUM(H125)</f>
        <v>0</v>
      </c>
    </row>
    <row r="125" spans="1:8" ht="30.75" customHeight="1" outlineLevel="4">
      <c r="A125" s="15" t="s">
        <v>421</v>
      </c>
      <c r="B125" s="5" t="s">
        <v>409</v>
      </c>
      <c r="C125" s="5" t="s">
        <v>467</v>
      </c>
      <c r="D125" s="5" t="s">
        <v>82</v>
      </c>
      <c r="E125" s="5" t="s">
        <v>7</v>
      </c>
      <c r="F125" s="23">
        <v>3845.349</v>
      </c>
      <c r="G125" s="23"/>
      <c r="H125" s="23"/>
    </row>
    <row r="126" spans="1:8" ht="174" customHeight="1" outlineLevel="3">
      <c r="A126" s="15" t="s">
        <v>469</v>
      </c>
      <c r="B126" s="5" t="s">
        <v>409</v>
      </c>
      <c r="C126" s="5" t="s">
        <v>467</v>
      </c>
      <c r="D126" s="5" t="s">
        <v>83</v>
      </c>
      <c r="E126" s="5" t="s">
        <v>0</v>
      </c>
      <c r="F126" s="23">
        <f>SUM(F127)</f>
        <v>851</v>
      </c>
      <c r="G126" s="23">
        <f>SUM(G127)</f>
        <v>3933.461</v>
      </c>
      <c r="H126" s="23">
        <f>SUM(H127)</f>
        <v>3632.533</v>
      </c>
    </row>
    <row r="127" spans="1:8" ht="33.75" customHeight="1" outlineLevel="4">
      <c r="A127" s="15" t="s">
        <v>421</v>
      </c>
      <c r="B127" s="5" t="s">
        <v>409</v>
      </c>
      <c r="C127" s="5" t="s">
        <v>467</v>
      </c>
      <c r="D127" s="5" t="s">
        <v>83</v>
      </c>
      <c r="E127" s="5" t="s">
        <v>7</v>
      </c>
      <c r="F127" s="23">
        <v>851</v>
      </c>
      <c r="G127" s="23">
        <v>3933.461</v>
      </c>
      <c r="H127" s="23">
        <v>3632.533</v>
      </c>
    </row>
    <row r="128" spans="1:8" ht="159" customHeight="1" outlineLevel="4">
      <c r="A128" s="34" t="s">
        <v>379</v>
      </c>
      <c r="B128" s="5" t="s">
        <v>409</v>
      </c>
      <c r="C128" s="5" t="s">
        <v>467</v>
      </c>
      <c r="D128" s="5" t="s">
        <v>381</v>
      </c>
      <c r="E128" s="5" t="s">
        <v>0</v>
      </c>
      <c r="F128" s="23">
        <f>SUM(F129)</f>
        <v>0</v>
      </c>
      <c r="G128" s="23">
        <f>SUM(G129)</f>
        <v>487.81</v>
      </c>
      <c r="H128" s="23">
        <f>SUM(H129)</f>
        <v>0</v>
      </c>
    </row>
    <row r="129" spans="1:8" ht="33.75" customHeight="1" outlineLevel="4">
      <c r="A129" s="34" t="s">
        <v>380</v>
      </c>
      <c r="B129" s="5" t="s">
        <v>409</v>
      </c>
      <c r="C129" s="5" t="s">
        <v>467</v>
      </c>
      <c r="D129" s="5" t="s">
        <v>381</v>
      </c>
      <c r="E129" s="5" t="s">
        <v>297</v>
      </c>
      <c r="F129" s="23"/>
      <c r="G129" s="23">
        <v>487.81</v>
      </c>
      <c r="H129" s="23"/>
    </row>
    <row r="130" spans="1:8" ht="31.5" outlineLevel="2">
      <c r="A130" s="14" t="s">
        <v>470</v>
      </c>
      <c r="B130" s="11" t="s">
        <v>409</v>
      </c>
      <c r="C130" s="11" t="s">
        <v>471</v>
      </c>
      <c r="D130" s="11" t="s">
        <v>411</v>
      </c>
      <c r="E130" s="11" t="s">
        <v>0</v>
      </c>
      <c r="F130" s="24">
        <f>SUM(F131,F133,F135,F137,F139,F141)</f>
        <v>2</v>
      </c>
      <c r="G130" s="24">
        <f>SUM(G131,G133,G135,G137,G139,G141)</f>
        <v>195</v>
      </c>
      <c r="H130" s="24">
        <f>SUM(H131,H133,H135,H137,H139,H141)</f>
        <v>58.5</v>
      </c>
    </row>
    <row r="131" spans="1:8" ht="190.5" customHeight="1" outlineLevel="3">
      <c r="A131" s="15" t="s">
        <v>472</v>
      </c>
      <c r="B131" s="5" t="s">
        <v>409</v>
      </c>
      <c r="C131" s="5" t="s">
        <v>471</v>
      </c>
      <c r="D131" s="5" t="s">
        <v>252</v>
      </c>
      <c r="E131" s="5" t="s">
        <v>0</v>
      </c>
      <c r="F131" s="23">
        <f>SUM(F132)</f>
        <v>0</v>
      </c>
      <c r="G131" s="23">
        <f>SUM(G132)</f>
        <v>5</v>
      </c>
      <c r="H131" s="23">
        <f>SUM(H132)</f>
        <v>5</v>
      </c>
    </row>
    <row r="132" spans="1:8" ht="32.25" customHeight="1" outlineLevel="4">
      <c r="A132" s="15" t="s">
        <v>421</v>
      </c>
      <c r="B132" s="5" t="s">
        <v>409</v>
      </c>
      <c r="C132" s="5" t="s">
        <v>471</v>
      </c>
      <c r="D132" s="5" t="s">
        <v>252</v>
      </c>
      <c r="E132" s="5" t="s">
        <v>7</v>
      </c>
      <c r="F132" s="23"/>
      <c r="G132" s="23">
        <v>5</v>
      </c>
      <c r="H132" s="23">
        <v>5</v>
      </c>
    </row>
    <row r="133" spans="1:8" ht="156.75" customHeight="1" outlineLevel="3">
      <c r="A133" s="15" t="s">
        <v>473</v>
      </c>
      <c r="B133" s="5" t="s">
        <v>409</v>
      </c>
      <c r="C133" s="5" t="s">
        <v>471</v>
      </c>
      <c r="D133" s="5" t="s">
        <v>253</v>
      </c>
      <c r="E133" s="5" t="s">
        <v>0</v>
      </c>
      <c r="F133" s="23">
        <f>SUM(F134)</f>
        <v>0</v>
      </c>
      <c r="G133" s="23">
        <f>SUM(G134)</f>
        <v>10</v>
      </c>
      <c r="H133" s="23">
        <f>SUM(H134)</f>
        <v>10</v>
      </c>
    </row>
    <row r="134" spans="1:8" ht="33" customHeight="1" outlineLevel="4">
      <c r="A134" s="15" t="s">
        <v>421</v>
      </c>
      <c r="B134" s="5" t="s">
        <v>409</v>
      </c>
      <c r="C134" s="5" t="s">
        <v>471</v>
      </c>
      <c r="D134" s="5" t="s">
        <v>253</v>
      </c>
      <c r="E134" s="5" t="s">
        <v>7</v>
      </c>
      <c r="F134" s="23"/>
      <c r="G134" s="23">
        <v>10</v>
      </c>
      <c r="H134" s="23">
        <v>10</v>
      </c>
    </row>
    <row r="135" spans="1:8" ht="189.75" customHeight="1" outlineLevel="3">
      <c r="A135" s="15" t="s">
        <v>474</v>
      </c>
      <c r="B135" s="5" t="s">
        <v>409</v>
      </c>
      <c r="C135" s="5" t="s">
        <v>471</v>
      </c>
      <c r="D135" s="5" t="s">
        <v>254</v>
      </c>
      <c r="E135" s="5" t="s">
        <v>0</v>
      </c>
      <c r="F135" s="23">
        <f>SUM(F136)</f>
        <v>0</v>
      </c>
      <c r="G135" s="23">
        <f>SUM(G136)</f>
        <v>10</v>
      </c>
      <c r="H135" s="23">
        <f>SUM(H136)</f>
        <v>10</v>
      </c>
    </row>
    <row r="136" spans="1:8" ht="15.75" outlineLevel="4">
      <c r="A136" s="15" t="s">
        <v>425</v>
      </c>
      <c r="B136" s="5" t="s">
        <v>409</v>
      </c>
      <c r="C136" s="5" t="s">
        <v>471</v>
      </c>
      <c r="D136" s="5" t="s">
        <v>254</v>
      </c>
      <c r="E136" s="5" t="s">
        <v>9</v>
      </c>
      <c r="F136" s="23"/>
      <c r="G136" s="23">
        <v>10</v>
      </c>
      <c r="H136" s="23">
        <v>10</v>
      </c>
    </row>
    <row r="137" spans="1:8" ht="191.25" customHeight="1" outlineLevel="3">
      <c r="A137" s="15" t="s">
        <v>475</v>
      </c>
      <c r="B137" s="5" t="s">
        <v>409</v>
      </c>
      <c r="C137" s="5" t="s">
        <v>471</v>
      </c>
      <c r="D137" s="5" t="s">
        <v>255</v>
      </c>
      <c r="E137" s="5" t="s">
        <v>0</v>
      </c>
      <c r="F137" s="23">
        <f>SUM(F138)</f>
        <v>0</v>
      </c>
      <c r="G137" s="23">
        <f>SUM(G138)</f>
        <v>20</v>
      </c>
      <c r="H137" s="23">
        <f>SUM(H138)</f>
        <v>20</v>
      </c>
    </row>
    <row r="138" spans="1:8" ht="15.75" outlineLevel="4">
      <c r="A138" s="15" t="s">
        <v>425</v>
      </c>
      <c r="B138" s="5" t="s">
        <v>409</v>
      </c>
      <c r="C138" s="5" t="s">
        <v>471</v>
      </c>
      <c r="D138" s="5" t="s">
        <v>255</v>
      </c>
      <c r="E138" s="5" t="s">
        <v>9</v>
      </c>
      <c r="F138" s="23"/>
      <c r="G138" s="23">
        <v>20</v>
      </c>
      <c r="H138" s="23">
        <v>20</v>
      </c>
    </row>
    <row r="139" spans="1:8" ht="158.25" customHeight="1" outlineLevel="3">
      <c r="A139" s="15" t="s">
        <v>476</v>
      </c>
      <c r="B139" s="5" t="s">
        <v>409</v>
      </c>
      <c r="C139" s="5" t="s">
        <v>471</v>
      </c>
      <c r="D139" s="5" t="s">
        <v>291</v>
      </c>
      <c r="E139" s="5" t="s">
        <v>0</v>
      </c>
      <c r="F139" s="23">
        <f>SUM(F140)</f>
        <v>0</v>
      </c>
      <c r="G139" s="23">
        <f>SUM(G140)</f>
        <v>80</v>
      </c>
      <c r="H139" s="23">
        <f>SUM(H140)</f>
        <v>13.5</v>
      </c>
    </row>
    <row r="140" spans="1:8" ht="32.25" customHeight="1" outlineLevel="4">
      <c r="A140" s="15" t="s">
        <v>421</v>
      </c>
      <c r="B140" s="5" t="s">
        <v>409</v>
      </c>
      <c r="C140" s="5" t="s">
        <v>471</v>
      </c>
      <c r="D140" s="5" t="s">
        <v>291</v>
      </c>
      <c r="E140" s="5" t="s">
        <v>7</v>
      </c>
      <c r="F140" s="23"/>
      <c r="G140" s="23">
        <v>80</v>
      </c>
      <c r="H140" s="23">
        <v>13.5</v>
      </c>
    </row>
    <row r="141" spans="1:8" ht="159.75" customHeight="1" outlineLevel="4">
      <c r="A141" s="15" t="s">
        <v>279</v>
      </c>
      <c r="B141" s="5" t="s">
        <v>409</v>
      </c>
      <c r="C141" s="5" t="s">
        <v>471</v>
      </c>
      <c r="D141" s="5" t="s">
        <v>292</v>
      </c>
      <c r="E141" s="5" t="s">
        <v>0</v>
      </c>
      <c r="F141" s="23">
        <f>SUM(F142:F143)</f>
        <v>2</v>
      </c>
      <c r="G141" s="23">
        <f>SUM(G142:G143)</f>
        <v>70</v>
      </c>
      <c r="H141" s="23">
        <f>SUM(H142:H143)</f>
        <v>0</v>
      </c>
    </row>
    <row r="142" spans="1:8" ht="30" customHeight="1" outlineLevel="4">
      <c r="A142" s="15" t="s">
        <v>421</v>
      </c>
      <c r="B142" s="5" t="s">
        <v>409</v>
      </c>
      <c r="C142" s="5" t="s">
        <v>471</v>
      </c>
      <c r="D142" s="5" t="s">
        <v>292</v>
      </c>
      <c r="E142" s="5" t="s">
        <v>7</v>
      </c>
      <c r="F142" s="23"/>
      <c r="G142" s="23">
        <v>70</v>
      </c>
      <c r="H142" s="23"/>
    </row>
    <row r="143" spans="1:8" ht="20.25" customHeight="1" outlineLevel="4">
      <c r="A143" s="15" t="s">
        <v>425</v>
      </c>
      <c r="B143" s="5" t="s">
        <v>409</v>
      </c>
      <c r="C143" s="5" t="s">
        <v>471</v>
      </c>
      <c r="D143" s="5" t="s">
        <v>292</v>
      </c>
      <c r="E143" s="5" t="s">
        <v>9</v>
      </c>
      <c r="F143" s="23">
        <v>2</v>
      </c>
      <c r="G143" s="23"/>
      <c r="H143" s="23"/>
    </row>
    <row r="144" spans="1:8" ht="30" customHeight="1" outlineLevel="4">
      <c r="A144" s="14" t="s">
        <v>477</v>
      </c>
      <c r="B144" s="11" t="s">
        <v>409</v>
      </c>
      <c r="C144" s="11" t="s">
        <v>478</v>
      </c>
      <c r="D144" s="11" t="s">
        <v>411</v>
      </c>
      <c r="E144" s="11" t="s">
        <v>0</v>
      </c>
      <c r="F144" s="30">
        <f>SUM(F145)</f>
        <v>5375.6038</v>
      </c>
      <c r="G144" s="24">
        <f>SUM(G145)</f>
        <v>0</v>
      </c>
      <c r="H144" s="24">
        <f>SUM(H145)</f>
        <v>0</v>
      </c>
    </row>
    <row r="145" spans="1:8" ht="18" customHeight="1" outlineLevel="4">
      <c r="A145" s="14" t="s">
        <v>479</v>
      </c>
      <c r="B145" s="11" t="s">
        <v>409</v>
      </c>
      <c r="C145" s="11" t="s">
        <v>480</v>
      </c>
      <c r="D145" s="11" t="s">
        <v>411</v>
      </c>
      <c r="E145" s="11" t="s">
        <v>0</v>
      </c>
      <c r="F145" s="30">
        <f>SUM(F146,F148,F150,F152,F154)</f>
        <v>5375.6038</v>
      </c>
      <c r="G145" s="24">
        <f>SUM(G146,G148,G150,G152,G154)</f>
        <v>0</v>
      </c>
      <c r="H145" s="24">
        <f>SUM(H146,H148,H150,H152,H154)</f>
        <v>0</v>
      </c>
    </row>
    <row r="146" spans="1:8" ht="207.75" customHeight="1" outlineLevel="4">
      <c r="A146" s="15" t="s">
        <v>481</v>
      </c>
      <c r="B146" s="5" t="s">
        <v>409</v>
      </c>
      <c r="C146" s="5" t="s">
        <v>480</v>
      </c>
      <c r="D146" s="5" t="s">
        <v>309</v>
      </c>
      <c r="E146" s="5" t="s">
        <v>0</v>
      </c>
      <c r="F146" s="17">
        <f>SUM(F147)</f>
        <v>20.2168</v>
      </c>
      <c r="G146" s="23">
        <f>SUM(G147)</f>
        <v>0</v>
      </c>
      <c r="H146" s="23">
        <f>SUM(H147)</f>
        <v>0</v>
      </c>
    </row>
    <row r="147" spans="1:8" ht="34.5" customHeight="1" outlineLevel="4">
      <c r="A147" s="15" t="s">
        <v>421</v>
      </c>
      <c r="B147" s="5" t="s">
        <v>409</v>
      </c>
      <c r="C147" s="5" t="s">
        <v>480</v>
      </c>
      <c r="D147" s="5" t="s">
        <v>309</v>
      </c>
      <c r="E147" s="5" t="s">
        <v>7</v>
      </c>
      <c r="F147" s="17">
        <v>20.2168</v>
      </c>
      <c r="G147" s="23"/>
      <c r="H147" s="23"/>
    </row>
    <row r="148" spans="1:8" ht="252" customHeight="1" outlineLevel="4">
      <c r="A148" s="15" t="s">
        <v>482</v>
      </c>
      <c r="B148" s="5" t="s">
        <v>409</v>
      </c>
      <c r="C148" s="5" t="s">
        <v>480</v>
      </c>
      <c r="D148" s="5" t="s">
        <v>296</v>
      </c>
      <c r="E148" s="5" t="s">
        <v>0</v>
      </c>
      <c r="F148" s="23">
        <f>SUM(F149)</f>
        <v>57.387</v>
      </c>
      <c r="G148" s="23">
        <f>SUM(G149)</f>
        <v>0</v>
      </c>
      <c r="H148" s="23">
        <f>SUM(H149)</f>
        <v>0</v>
      </c>
    </row>
    <row r="149" spans="1:8" ht="30" customHeight="1" outlineLevel="4">
      <c r="A149" s="15" t="s">
        <v>421</v>
      </c>
      <c r="B149" s="5" t="s">
        <v>409</v>
      </c>
      <c r="C149" s="5" t="s">
        <v>480</v>
      </c>
      <c r="D149" s="5" t="s">
        <v>296</v>
      </c>
      <c r="E149" s="5" t="s">
        <v>7</v>
      </c>
      <c r="F149" s="23">
        <v>57.387</v>
      </c>
      <c r="G149" s="23"/>
      <c r="H149" s="23"/>
    </row>
    <row r="150" spans="1:8" ht="218.25" customHeight="1" outlineLevel="4">
      <c r="A150" s="15" t="s">
        <v>483</v>
      </c>
      <c r="B150" s="5" t="s">
        <v>409</v>
      </c>
      <c r="C150" s="5" t="s">
        <v>480</v>
      </c>
      <c r="D150" s="5" t="s">
        <v>312</v>
      </c>
      <c r="E150" s="5" t="s">
        <v>0</v>
      </c>
      <c r="F150" s="23">
        <f>SUM(F151)</f>
        <v>149</v>
      </c>
      <c r="G150" s="23">
        <f>SUM(G151)</f>
        <v>0</v>
      </c>
      <c r="H150" s="23">
        <f>SUM(H151)</f>
        <v>0</v>
      </c>
    </row>
    <row r="151" spans="1:8" ht="30" customHeight="1" outlineLevel="4">
      <c r="A151" s="15" t="s">
        <v>421</v>
      </c>
      <c r="B151" s="5" t="s">
        <v>409</v>
      </c>
      <c r="C151" s="5" t="s">
        <v>480</v>
      </c>
      <c r="D151" s="5" t="s">
        <v>312</v>
      </c>
      <c r="E151" s="5" t="s">
        <v>7</v>
      </c>
      <c r="F151" s="23">
        <v>149</v>
      </c>
      <c r="G151" s="23"/>
      <c r="H151" s="23"/>
    </row>
    <row r="152" spans="1:8" ht="267" customHeight="1" outlineLevel="4">
      <c r="A152" s="15" t="s">
        <v>484</v>
      </c>
      <c r="B152" s="5" t="s">
        <v>409</v>
      </c>
      <c r="C152" s="5" t="s">
        <v>480</v>
      </c>
      <c r="D152" s="5" t="s">
        <v>313</v>
      </c>
      <c r="E152" s="5" t="s">
        <v>0</v>
      </c>
      <c r="F152" s="23">
        <f>SUM(F153)</f>
        <v>149</v>
      </c>
      <c r="G152" s="23">
        <f>SUM(G153)</f>
        <v>0</v>
      </c>
      <c r="H152" s="23">
        <f>SUM(H153)</f>
        <v>0</v>
      </c>
    </row>
    <row r="153" spans="1:8" ht="30" customHeight="1" outlineLevel="4">
      <c r="A153" s="15" t="s">
        <v>421</v>
      </c>
      <c r="B153" s="5" t="s">
        <v>409</v>
      </c>
      <c r="C153" s="5" t="s">
        <v>480</v>
      </c>
      <c r="D153" s="5" t="s">
        <v>313</v>
      </c>
      <c r="E153" s="5" t="s">
        <v>7</v>
      </c>
      <c r="F153" s="23">
        <v>149</v>
      </c>
      <c r="G153" s="23"/>
      <c r="H153" s="23"/>
    </row>
    <row r="154" spans="1:8" ht="186" customHeight="1" outlineLevel="4">
      <c r="A154" s="54" t="s">
        <v>485</v>
      </c>
      <c r="B154" s="5" t="s">
        <v>409</v>
      </c>
      <c r="C154" s="5" t="s">
        <v>480</v>
      </c>
      <c r="D154" s="5" t="s">
        <v>326</v>
      </c>
      <c r="E154" s="5" t="s">
        <v>0</v>
      </c>
      <c r="F154" s="23">
        <f>SUM(F155:F155)</f>
        <v>5000</v>
      </c>
      <c r="G154" s="23">
        <f>SUM(G155:G155)</f>
        <v>0</v>
      </c>
      <c r="H154" s="23">
        <f>SUM(H155:H155)</f>
        <v>0</v>
      </c>
    </row>
    <row r="155" spans="1:8" ht="30" customHeight="1" outlineLevel="4">
      <c r="A155" s="15" t="s">
        <v>421</v>
      </c>
      <c r="B155" s="5" t="s">
        <v>409</v>
      </c>
      <c r="C155" s="5" t="s">
        <v>480</v>
      </c>
      <c r="D155" s="5" t="s">
        <v>326</v>
      </c>
      <c r="E155" s="5" t="s">
        <v>7</v>
      </c>
      <c r="F155" s="23">
        <v>5000</v>
      </c>
      <c r="G155" s="23"/>
      <c r="H155" s="23"/>
    </row>
    <row r="156" spans="1:8" ht="15.75" outlineLevel="1">
      <c r="A156" s="14" t="s">
        <v>486</v>
      </c>
      <c r="B156" s="11" t="s">
        <v>409</v>
      </c>
      <c r="C156" s="11" t="s">
        <v>487</v>
      </c>
      <c r="D156" s="11" t="s">
        <v>411</v>
      </c>
      <c r="E156" s="11" t="s">
        <v>0</v>
      </c>
      <c r="F156" s="24">
        <f>SUM(F157,F162)</f>
        <v>122.19999999999999</v>
      </c>
      <c r="G156" s="24">
        <f>SUM(G157,G162)</f>
        <v>229.2</v>
      </c>
      <c r="H156" s="24">
        <f>SUM(H157,H162)</f>
        <v>203.9</v>
      </c>
    </row>
    <row r="157" spans="1:8" ht="47.25" outlineLevel="2">
      <c r="A157" s="14" t="s">
        <v>488</v>
      </c>
      <c r="B157" s="11" t="s">
        <v>409</v>
      </c>
      <c r="C157" s="11" t="s">
        <v>489</v>
      </c>
      <c r="D157" s="11" t="s">
        <v>411</v>
      </c>
      <c r="E157" s="11" t="s">
        <v>0</v>
      </c>
      <c r="F157" s="24">
        <f>SUM(F158,F160)</f>
        <v>31.9</v>
      </c>
      <c r="G157" s="24">
        <f>SUM(G158,G160)</f>
        <v>60</v>
      </c>
      <c r="H157" s="24">
        <f>SUM(H158,H160)</f>
        <v>60</v>
      </c>
    </row>
    <row r="158" spans="1:8" ht="158.25" customHeight="1" outlineLevel="3">
      <c r="A158" s="15" t="s">
        <v>490</v>
      </c>
      <c r="B158" s="5" t="s">
        <v>409</v>
      </c>
      <c r="C158" s="5" t="s">
        <v>489</v>
      </c>
      <c r="D158" s="5" t="s">
        <v>96</v>
      </c>
      <c r="E158" s="5" t="s">
        <v>0</v>
      </c>
      <c r="F158" s="23">
        <f>SUM(F159)</f>
        <v>1.9</v>
      </c>
      <c r="G158" s="23">
        <f>SUM(G159)</f>
        <v>60</v>
      </c>
      <c r="H158" s="23">
        <f>SUM(H159)</f>
        <v>60</v>
      </c>
    </row>
    <row r="159" spans="1:8" ht="32.25" customHeight="1" outlineLevel="4">
      <c r="A159" s="15" t="s">
        <v>421</v>
      </c>
      <c r="B159" s="5" t="s">
        <v>409</v>
      </c>
      <c r="C159" s="5" t="s">
        <v>489</v>
      </c>
      <c r="D159" s="5" t="s">
        <v>96</v>
      </c>
      <c r="E159" s="5" t="s">
        <v>7</v>
      </c>
      <c r="F159" s="23">
        <v>1.9</v>
      </c>
      <c r="G159" s="23">
        <v>60</v>
      </c>
      <c r="H159" s="23">
        <v>60</v>
      </c>
    </row>
    <row r="160" spans="1:8" ht="271.5" customHeight="1" outlineLevel="4">
      <c r="A160" s="15" t="s">
        <v>338</v>
      </c>
      <c r="B160" s="5" t="s">
        <v>409</v>
      </c>
      <c r="C160" s="5" t="s">
        <v>489</v>
      </c>
      <c r="D160" s="5" t="s">
        <v>339</v>
      </c>
      <c r="E160" s="5" t="s">
        <v>0</v>
      </c>
      <c r="F160" s="23">
        <f>SUM(F161)</f>
        <v>30</v>
      </c>
      <c r="G160" s="23">
        <f>SUM(G161)</f>
        <v>0</v>
      </c>
      <c r="H160" s="23">
        <f>SUM(H161)</f>
        <v>0</v>
      </c>
    </row>
    <row r="161" spans="1:8" ht="32.25" customHeight="1" outlineLevel="4">
      <c r="A161" s="15" t="s">
        <v>421</v>
      </c>
      <c r="B161" s="5" t="s">
        <v>409</v>
      </c>
      <c r="C161" s="5" t="s">
        <v>489</v>
      </c>
      <c r="D161" s="5" t="s">
        <v>339</v>
      </c>
      <c r="E161" s="5" t="s">
        <v>7</v>
      </c>
      <c r="F161" s="23">
        <v>30</v>
      </c>
      <c r="G161" s="23"/>
      <c r="H161" s="23"/>
    </row>
    <row r="162" spans="1:8" ht="31.5" outlineLevel="2">
      <c r="A162" s="14" t="s">
        <v>491</v>
      </c>
      <c r="B162" s="11" t="s">
        <v>409</v>
      </c>
      <c r="C162" s="11" t="s">
        <v>492</v>
      </c>
      <c r="D162" s="11" t="s">
        <v>411</v>
      </c>
      <c r="E162" s="11" t="s">
        <v>0</v>
      </c>
      <c r="F162" s="24">
        <f>SUM(F163,F165,F167,F169,F171,F173,F175,F177)</f>
        <v>90.3</v>
      </c>
      <c r="G162" s="24">
        <f>SUM(G163,G165,G167,G169,G171,G173,G175,G177)</f>
        <v>169.2</v>
      </c>
      <c r="H162" s="24">
        <f>SUM(H163,H165,H167,H169,H171,H173,H175,H177)</f>
        <v>143.9</v>
      </c>
    </row>
    <row r="163" spans="1:8" ht="175.5" customHeight="1" outlineLevel="3">
      <c r="A163" s="15" t="s">
        <v>493</v>
      </c>
      <c r="B163" s="5" t="s">
        <v>409</v>
      </c>
      <c r="C163" s="5" t="s">
        <v>492</v>
      </c>
      <c r="D163" s="5" t="s">
        <v>66</v>
      </c>
      <c r="E163" s="5" t="s">
        <v>0</v>
      </c>
      <c r="F163" s="23">
        <f>SUM(F164)</f>
        <v>38.56</v>
      </c>
      <c r="G163" s="23">
        <f>SUM(G164)</f>
        <v>40</v>
      </c>
      <c r="H163" s="23">
        <f>SUM(H164)</f>
        <v>30</v>
      </c>
    </row>
    <row r="164" spans="1:8" ht="33" customHeight="1" outlineLevel="4">
      <c r="A164" s="15" t="s">
        <v>421</v>
      </c>
      <c r="B164" s="5" t="s">
        <v>409</v>
      </c>
      <c r="C164" s="5" t="s">
        <v>492</v>
      </c>
      <c r="D164" s="5" t="s">
        <v>66</v>
      </c>
      <c r="E164" s="5" t="s">
        <v>7</v>
      </c>
      <c r="F164" s="23">
        <v>38.56</v>
      </c>
      <c r="G164" s="23">
        <v>40</v>
      </c>
      <c r="H164" s="23">
        <v>30</v>
      </c>
    </row>
    <row r="165" spans="1:8" ht="159" customHeight="1" outlineLevel="3">
      <c r="A165" s="15" t="s">
        <v>494</v>
      </c>
      <c r="B165" s="5" t="s">
        <v>409</v>
      </c>
      <c r="C165" s="5" t="s">
        <v>492</v>
      </c>
      <c r="D165" s="5" t="s">
        <v>67</v>
      </c>
      <c r="E165" s="5" t="s">
        <v>0</v>
      </c>
      <c r="F165" s="23">
        <f>SUM(F166)</f>
        <v>16.13</v>
      </c>
      <c r="G165" s="23">
        <f>SUM(G166)</f>
        <v>36</v>
      </c>
      <c r="H165" s="23">
        <f>SUM(H166)</f>
        <v>30</v>
      </c>
    </row>
    <row r="166" spans="1:8" ht="30.75" customHeight="1" outlineLevel="4">
      <c r="A166" s="15" t="s">
        <v>421</v>
      </c>
      <c r="B166" s="5" t="s">
        <v>409</v>
      </c>
      <c r="C166" s="5" t="s">
        <v>492</v>
      </c>
      <c r="D166" s="5" t="s">
        <v>67</v>
      </c>
      <c r="E166" s="5" t="s">
        <v>7</v>
      </c>
      <c r="F166" s="23">
        <v>16.13</v>
      </c>
      <c r="G166" s="23">
        <v>36</v>
      </c>
      <c r="H166" s="23">
        <v>30</v>
      </c>
    </row>
    <row r="167" spans="1:8" ht="187.5" customHeight="1" outlineLevel="3">
      <c r="A167" s="15" t="s">
        <v>495</v>
      </c>
      <c r="B167" s="5" t="s">
        <v>409</v>
      </c>
      <c r="C167" s="5" t="s">
        <v>492</v>
      </c>
      <c r="D167" s="5" t="s">
        <v>68</v>
      </c>
      <c r="E167" s="5" t="s">
        <v>0</v>
      </c>
      <c r="F167" s="23">
        <f>SUM(F168)</f>
        <v>5</v>
      </c>
      <c r="G167" s="23">
        <f>SUM(G168)</f>
        <v>8.2</v>
      </c>
      <c r="H167" s="23">
        <f>SUM(H168)</f>
        <v>8</v>
      </c>
    </row>
    <row r="168" spans="1:8" ht="31.5" customHeight="1" outlineLevel="4">
      <c r="A168" s="15" t="s">
        <v>421</v>
      </c>
      <c r="B168" s="5" t="s">
        <v>409</v>
      </c>
      <c r="C168" s="5" t="s">
        <v>492</v>
      </c>
      <c r="D168" s="5" t="s">
        <v>68</v>
      </c>
      <c r="E168" s="5" t="s">
        <v>7</v>
      </c>
      <c r="F168" s="23">
        <v>5</v>
      </c>
      <c r="G168" s="23">
        <v>8.2</v>
      </c>
      <c r="H168" s="23">
        <v>8</v>
      </c>
    </row>
    <row r="169" spans="1:8" ht="191.25" customHeight="1" outlineLevel="3">
      <c r="A169" s="15" t="s">
        <v>496</v>
      </c>
      <c r="B169" s="5" t="s">
        <v>409</v>
      </c>
      <c r="C169" s="5" t="s">
        <v>492</v>
      </c>
      <c r="D169" s="5" t="s">
        <v>69</v>
      </c>
      <c r="E169" s="5" t="s">
        <v>0</v>
      </c>
      <c r="F169" s="23">
        <f>SUM(F170)</f>
        <v>4.56</v>
      </c>
      <c r="G169" s="23">
        <f>SUM(G170)</f>
        <v>20</v>
      </c>
      <c r="H169" s="23">
        <f>SUM(H170)</f>
        <v>20</v>
      </c>
    </row>
    <row r="170" spans="1:8" ht="31.5" customHeight="1" outlineLevel="4">
      <c r="A170" s="15" t="s">
        <v>421</v>
      </c>
      <c r="B170" s="5" t="s">
        <v>409</v>
      </c>
      <c r="C170" s="5" t="s">
        <v>492</v>
      </c>
      <c r="D170" s="5" t="s">
        <v>69</v>
      </c>
      <c r="E170" s="5" t="s">
        <v>7</v>
      </c>
      <c r="F170" s="23">
        <v>4.56</v>
      </c>
      <c r="G170" s="23">
        <v>20</v>
      </c>
      <c r="H170" s="23">
        <v>20</v>
      </c>
    </row>
    <row r="171" spans="1:8" ht="189.75" customHeight="1" outlineLevel="3">
      <c r="A171" s="15" t="s">
        <v>497</v>
      </c>
      <c r="B171" s="5" t="s">
        <v>409</v>
      </c>
      <c r="C171" s="5" t="s">
        <v>492</v>
      </c>
      <c r="D171" s="5" t="s">
        <v>70</v>
      </c>
      <c r="E171" s="5" t="s">
        <v>0</v>
      </c>
      <c r="F171" s="23">
        <f>SUM(F172)</f>
        <v>1</v>
      </c>
      <c r="G171" s="23">
        <f>SUM(G172)</f>
        <v>3</v>
      </c>
      <c r="H171" s="23">
        <f>SUM(H172)</f>
        <v>3</v>
      </c>
    </row>
    <row r="172" spans="1:8" ht="30" customHeight="1" outlineLevel="4">
      <c r="A172" s="15" t="s">
        <v>421</v>
      </c>
      <c r="B172" s="5" t="s">
        <v>409</v>
      </c>
      <c r="C172" s="5" t="s">
        <v>492</v>
      </c>
      <c r="D172" s="5" t="s">
        <v>70</v>
      </c>
      <c r="E172" s="5" t="s">
        <v>7</v>
      </c>
      <c r="F172" s="23">
        <v>1</v>
      </c>
      <c r="G172" s="23">
        <v>3</v>
      </c>
      <c r="H172" s="23">
        <v>3</v>
      </c>
    </row>
    <row r="173" spans="1:8" ht="173.25" customHeight="1" outlineLevel="3">
      <c r="A173" s="15" t="s">
        <v>498</v>
      </c>
      <c r="B173" s="5" t="s">
        <v>409</v>
      </c>
      <c r="C173" s="5" t="s">
        <v>492</v>
      </c>
      <c r="D173" s="5" t="s">
        <v>266</v>
      </c>
      <c r="E173" s="5" t="s">
        <v>0</v>
      </c>
      <c r="F173" s="23">
        <f>SUM(F174)</f>
        <v>5</v>
      </c>
      <c r="G173" s="23">
        <f>SUM(G174)</f>
        <v>15</v>
      </c>
      <c r="H173" s="23">
        <f>SUM(H174)</f>
        <v>15</v>
      </c>
    </row>
    <row r="174" spans="1:8" ht="32.25" customHeight="1" outlineLevel="4">
      <c r="A174" s="15" t="s">
        <v>421</v>
      </c>
      <c r="B174" s="5" t="s">
        <v>409</v>
      </c>
      <c r="C174" s="5" t="s">
        <v>492</v>
      </c>
      <c r="D174" s="5" t="s">
        <v>266</v>
      </c>
      <c r="E174" s="5" t="s">
        <v>7</v>
      </c>
      <c r="F174" s="23">
        <v>5</v>
      </c>
      <c r="G174" s="23">
        <v>15</v>
      </c>
      <c r="H174" s="23">
        <v>15</v>
      </c>
    </row>
    <row r="175" spans="1:8" ht="221.25" customHeight="1" outlineLevel="3">
      <c r="A175" s="15" t="s">
        <v>499</v>
      </c>
      <c r="B175" s="5" t="s">
        <v>409</v>
      </c>
      <c r="C175" s="5" t="s">
        <v>492</v>
      </c>
      <c r="D175" s="5" t="s">
        <v>74</v>
      </c>
      <c r="E175" s="5" t="s">
        <v>0</v>
      </c>
      <c r="F175" s="23">
        <f>SUM(F176)</f>
        <v>5.05</v>
      </c>
      <c r="G175" s="23">
        <f>SUM(G176)</f>
        <v>17</v>
      </c>
      <c r="H175" s="23">
        <f>SUM(H176)</f>
        <v>17</v>
      </c>
    </row>
    <row r="176" spans="1:8" ht="30.75" customHeight="1" outlineLevel="4">
      <c r="A176" s="15" t="s">
        <v>421</v>
      </c>
      <c r="B176" s="5" t="s">
        <v>409</v>
      </c>
      <c r="C176" s="5" t="s">
        <v>492</v>
      </c>
      <c r="D176" s="5" t="s">
        <v>74</v>
      </c>
      <c r="E176" s="5" t="s">
        <v>7</v>
      </c>
      <c r="F176" s="23">
        <v>5.05</v>
      </c>
      <c r="G176" s="23">
        <v>17</v>
      </c>
      <c r="H176" s="23">
        <v>17</v>
      </c>
    </row>
    <row r="177" spans="1:8" ht="204" customHeight="1" outlineLevel="4">
      <c r="A177" s="15" t="s">
        <v>267</v>
      </c>
      <c r="B177" s="5" t="s">
        <v>409</v>
      </c>
      <c r="C177" s="5" t="s">
        <v>492</v>
      </c>
      <c r="D177" s="5" t="s">
        <v>268</v>
      </c>
      <c r="E177" s="5" t="s">
        <v>0</v>
      </c>
      <c r="F177" s="23">
        <f>SUM(F178)</f>
        <v>15</v>
      </c>
      <c r="G177" s="23">
        <f>SUM(G178)</f>
        <v>30</v>
      </c>
      <c r="H177" s="23">
        <f>SUM(H178)</f>
        <v>20.9</v>
      </c>
    </row>
    <row r="178" spans="1:8" ht="30" customHeight="1" outlineLevel="4">
      <c r="A178" s="15" t="s">
        <v>421</v>
      </c>
      <c r="B178" s="5" t="s">
        <v>409</v>
      </c>
      <c r="C178" s="5" t="s">
        <v>492</v>
      </c>
      <c r="D178" s="5" t="s">
        <v>268</v>
      </c>
      <c r="E178" s="5" t="s">
        <v>7</v>
      </c>
      <c r="F178" s="23">
        <v>15</v>
      </c>
      <c r="G178" s="23">
        <v>30</v>
      </c>
      <c r="H178" s="23">
        <v>20.9</v>
      </c>
    </row>
    <row r="179" spans="1:8" ht="15.75" outlineLevel="1">
      <c r="A179" s="14" t="s">
        <v>500</v>
      </c>
      <c r="B179" s="11" t="s">
        <v>409</v>
      </c>
      <c r="C179" s="11" t="s">
        <v>501</v>
      </c>
      <c r="D179" s="11" t="s">
        <v>411</v>
      </c>
      <c r="E179" s="11" t="s">
        <v>0</v>
      </c>
      <c r="F179" s="30">
        <f>SUM(F180,F197,)</f>
        <v>4019.015140000001</v>
      </c>
      <c r="G179" s="24">
        <f>SUM(G180,G197,)</f>
        <v>191.3</v>
      </c>
      <c r="H179" s="24">
        <f>SUM(H180,H197,)</f>
        <v>168.6</v>
      </c>
    </row>
    <row r="180" spans="1:8" ht="31.5" outlineLevel="2">
      <c r="A180" s="14" t="s">
        <v>502</v>
      </c>
      <c r="B180" s="11" t="s">
        <v>409</v>
      </c>
      <c r="C180" s="11" t="s">
        <v>503</v>
      </c>
      <c r="D180" s="11" t="s">
        <v>411</v>
      </c>
      <c r="E180" s="11" t="s">
        <v>0</v>
      </c>
      <c r="F180" s="30">
        <f>SUM(F181,F183,F185,F187,F189,F191,F193,F195)</f>
        <v>3855.7151400000007</v>
      </c>
      <c r="G180" s="24">
        <f>SUM(G181,G183,G185,G187,G189,G191,G193,G195)</f>
        <v>18</v>
      </c>
      <c r="H180" s="24">
        <f>SUM(H181,H183,H185,H187,H189,H191,H193,H195)</f>
        <v>18</v>
      </c>
    </row>
    <row r="181" spans="1:8" ht="204.75" outlineLevel="2">
      <c r="A181" s="15" t="s">
        <v>504</v>
      </c>
      <c r="B181" s="5" t="s">
        <v>409</v>
      </c>
      <c r="C181" s="5" t="s">
        <v>503</v>
      </c>
      <c r="D181" s="5" t="s">
        <v>334</v>
      </c>
      <c r="E181" s="5" t="s">
        <v>0</v>
      </c>
      <c r="F181" s="17">
        <f>SUM(F182)</f>
        <v>1168.15576</v>
      </c>
      <c r="G181" s="23">
        <f>SUM(G182)</f>
        <v>0</v>
      </c>
      <c r="H181" s="23">
        <f>SUM(H182)</f>
        <v>0</v>
      </c>
    </row>
    <row r="182" spans="1:8" ht="31.5" outlineLevel="2">
      <c r="A182" s="15" t="s">
        <v>424</v>
      </c>
      <c r="B182" s="5" t="s">
        <v>409</v>
      </c>
      <c r="C182" s="5" t="s">
        <v>503</v>
      </c>
      <c r="D182" s="5" t="s">
        <v>334</v>
      </c>
      <c r="E182" s="5" t="s">
        <v>15</v>
      </c>
      <c r="F182" s="17">
        <v>1168.15576</v>
      </c>
      <c r="G182" s="23"/>
      <c r="H182" s="23"/>
    </row>
    <row r="183" spans="1:8" ht="189.75" customHeight="1" outlineLevel="3">
      <c r="A183" s="15" t="s">
        <v>505</v>
      </c>
      <c r="B183" s="5" t="s">
        <v>409</v>
      </c>
      <c r="C183" s="5" t="s">
        <v>503</v>
      </c>
      <c r="D183" s="5" t="s">
        <v>53</v>
      </c>
      <c r="E183" s="5" t="s">
        <v>0</v>
      </c>
      <c r="F183" s="23">
        <f>SUM(F184)</f>
        <v>741.9</v>
      </c>
      <c r="G183" s="23">
        <f>SUM(G184)</f>
        <v>0</v>
      </c>
      <c r="H183" s="23">
        <f>SUM(H184)</f>
        <v>0</v>
      </c>
    </row>
    <row r="184" spans="1:8" ht="31.5" outlineLevel="4">
      <c r="A184" s="15" t="s">
        <v>424</v>
      </c>
      <c r="B184" s="5" t="s">
        <v>409</v>
      </c>
      <c r="C184" s="5" t="s">
        <v>503</v>
      </c>
      <c r="D184" s="5" t="s">
        <v>53</v>
      </c>
      <c r="E184" s="5" t="s">
        <v>15</v>
      </c>
      <c r="F184" s="23">
        <v>741.9</v>
      </c>
      <c r="G184" s="23"/>
      <c r="H184" s="23"/>
    </row>
    <row r="185" spans="1:8" ht="191.25" customHeight="1" outlineLevel="4">
      <c r="A185" s="15" t="s">
        <v>306</v>
      </c>
      <c r="B185" s="5" t="s">
        <v>409</v>
      </c>
      <c r="C185" s="5" t="s">
        <v>503</v>
      </c>
      <c r="D185" s="5" t="s">
        <v>335</v>
      </c>
      <c r="E185" s="5" t="s">
        <v>0</v>
      </c>
      <c r="F185" s="17">
        <f>SUM(F186)</f>
        <v>1229.95744</v>
      </c>
      <c r="G185" s="23">
        <f>SUM(G186)</f>
        <v>0</v>
      </c>
      <c r="H185" s="23">
        <f>SUM(H186)</f>
        <v>0</v>
      </c>
    </row>
    <row r="186" spans="1:8" ht="31.5" outlineLevel="4">
      <c r="A186" s="15" t="s">
        <v>424</v>
      </c>
      <c r="B186" s="5" t="s">
        <v>409</v>
      </c>
      <c r="C186" s="5" t="s">
        <v>503</v>
      </c>
      <c r="D186" s="5" t="s">
        <v>335</v>
      </c>
      <c r="E186" s="5" t="s">
        <v>15</v>
      </c>
      <c r="F186" s="17">
        <v>1229.95744</v>
      </c>
      <c r="G186" s="23"/>
      <c r="H186" s="23"/>
    </row>
    <row r="187" spans="1:8" ht="282" customHeight="1" outlineLevel="3">
      <c r="A187" s="15" t="s">
        <v>506</v>
      </c>
      <c r="B187" s="5" t="s">
        <v>409</v>
      </c>
      <c r="C187" s="5" t="s">
        <v>503</v>
      </c>
      <c r="D187" s="5" t="s">
        <v>55</v>
      </c>
      <c r="E187" s="5" t="s">
        <v>0</v>
      </c>
      <c r="F187" s="23">
        <f>SUM(F188)</f>
        <v>118.8</v>
      </c>
      <c r="G187" s="23">
        <f>SUM(G188)</f>
        <v>0</v>
      </c>
      <c r="H187" s="23">
        <f>SUM(H188)</f>
        <v>0</v>
      </c>
    </row>
    <row r="188" spans="1:8" ht="31.5" outlineLevel="4">
      <c r="A188" s="15" t="s">
        <v>424</v>
      </c>
      <c r="B188" s="5" t="s">
        <v>409</v>
      </c>
      <c r="C188" s="5" t="s">
        <v>503</v>
      </c>
      <c r="D188" s="5" t="s">
        <v>55</v>
      </c>
      <c r="E188" s="5" t="s">
        <v>15</v>
      </c>
      <c r="F188" s="23">
        <v>118.8</v>
      </c>
      <c r="G188" s="23"/>
      <c r="H188" s="23"/>
    </row>
    <row r="189" spans="1:8" ht="267.75" customHeight="1" outlineLevel="4">
      <c r="A189" s="15" t="s">
        <v>507</v>
      </c>
      <c r="B189" s="5" t="s">
        <v>409</v>
      </c>
      <c r="C189" s="5" t="s">
        <v>503</v>
      </c>
      <c r="D189" s="5" t="s">
        <v>337</v>
      </c>
      <c r="E189" s="5" t="s">
        <v>0</v>
      </c>
      <c r="F189" s="17">
        <f>SUM(F190)</f>
        <v>364.28419</v>
      </c>
      <c r="G189" s="23">
        <f>SUM(G190)</f>
        <v>0</v>
      </c>
      <c r="H189" s="23">
        <f>SUM(H190)</f>
        <v>0</v>
      </c>
    </row>
    <row r="190" spans="1:8" ht="31.5" outlineLevel="4">
      <c r="A190" s="15" t="s">
        <v>424</v>
      </c>
      <c r="B190" s="5" t="s">
        <v>409</v>
      </c>
      <c r="C190" s="5" t="s">
        <v>503</v>
      </c>
      <c r="D190" s="5" t="s">
        <v>337</v>
      </c>
      <c r="E190" s="5" t="s">
        <v>15</v>
      </c>
      <c r="F190" s="17">
        <v>364.28419</v>
      </c>
      <c r="G190" s="23"/>
      <c r="H190" s="23"/>
    </row>
    <row r="191" spans="1:8" ht="219.75" customHeight="1" outlineLevel="3">
      <c r="A191" s="15" t="s">
        <v>508</v>
      </c>
      <c r="B191" s="5" t="s">
        <v>409</v>
      </c>
      <c r="C191" s="5" t="s">
        <v>503</v>
      </c>
      <c r="D191" s="5" t="s">
        <v>76</v>
      </c>
      <c r="E191" s="5" t="s">
        <v>0</v>
      </c>
      <c r="F191" s="23">
        <f>SUM(F192)</f>
        <v>18</v>
      </c>
      <c r="G191" s="23">
        <f>SUM(G192)</f>
        <v>18</v>
      </c>
      <c r="H191" s="23">
        <f>SUM(H192)</f>
        <v>18</v>
      </c>
    </row>
    <row r="192" spans="1:8" ht="31.5" outlineLevel="4">
      <c r="A192" s="15" t="s">
        <v>424</v>
      </c>
      <c r="B192" s="5" t="s">
        <v>409</v>
      </c>
      <c r="C192" s="5" t="s">
        <v>503</v>
      </c>
      <c r="D192" s="5" t="s">
        <v>76</v>
      </c>
      <c r="E192" s="5" t="s">
        <v>15</v>
      </c>
      <c r="F192" s="23">
        <v>18</v>
      </c>
      <c r="G192" s="23">
        <v>18</v>
      </c>
      <c r="H192" s="23">
        <v>18</v>
      </c>
    </row>
    <row r="193" spans="1:8" ht="202.5" customHeight="1" outlineLevel="4">
      <c r="A193" s="15" t="s">
        <v>509</v>
      </c>
      <c r="B193" s="5" t="s">
        <v>409</v>
      </c>
      <c r="C193" s="5" t="s">
        <v>503</v>
      </c>
      <c r="D193" s="5" t="s">
        <v>341</v>
      </c>
      <c r="E193" s="5" t="s">
        <v>0</v>
      </c>
      <c r="F193" s="23">
        <f>SUM(F194)</f>
        <v>5.34</v>
      </c>
      <c r="G193" s="23">
        <f>SUM(G194)</f>
        <v>0</v>
      </c>
      <c r="H193" s="23">
        <f>SUM(H194)</f>
        <v>0</v>
      </c>
    </row>
    <row r="194" spans="1:8" ht="33" customHeight="1" outlineLevel="4">
      <c r="A194" s="15" t="s">
        <v>421</v>
      </c>
      <c r="B194" s="5" t="s">
        <v>409</v>
      </c>
      <c r="C194" s="5" t="s">
        <v>503</v>
      </c>
      <c r="D194" s="5" t="s">
        <v>341</v>
      </c>
      <c r="E194" s="5" t="s">
        <v>7</v>
      </c>
      <c r="F194" s="23">
        <v>5.34</v>
      </c>
      <c r="G194" s="23"/>
      <c r="H194" s="23"/>
    </row>
    <row r="195" spans="1:8" ht="190.5" customHeight="1" outlineLevel="4">
      <c r="A195" s="15" t="s">
        <v>510</v>
      </c>
      <c r="B195" s="5" t="s">
        <v>409</v>
      </c>
      <c r="C195" s="5" t="s">
        <v>503</v>
      </c>
      <c r="D195" s="5" t="s">
        <v>322</v>
      </c>
      <c r="E195" s="5" t="s">
        <v>0</v>
      </c>
      <c r="F195" s="17">
        <f>SUM(F196)</f>
        <v>209.27775</v>
      </c>
      <c r="G195" s="23">
        <f>SUM(G196)</f>
        <v>0</v>
      </c>
      <c r="H195" s="23">
        <f>SUM(H196)</f>
        <v>0</v>
      </c>
    </row>
    <row r="196" spans="1:8" ht="34.5" customHeight="1" outlineLevel="4">
      <c r="A196" s="15" t="s">
        <v>424</v>
      </c>
      <c r="B196" s="5" t="s">
        <v>409</v>
      </c>
      <c r="C196" s="5" t="s">
        <v>503</v>
      </c>
      <c r="D196" s="5" t="s">
        <v>322</v>
      </c>
      <c r="E196" s="5" t="s">
        <v>15</v>
      </c>
      <c r="F196" s="17">
        <v>209.27775</v>
      </c>
      <c r="G196" s="23"/>
      <c r="H196" s="23"/>
    </row>
    <row r="197" spans="1:8" ht="31.5" outlineLevel="2">
      <c r="A197" s="14" t="s">
        <v>511</v>
      </c>
      <c r="B197" s="11" t="s">
        <v>409</v>
      </c>
      <c r="C197" s="11" t="s">
        <v>512</v>
      </c>
      <c r="D197" s="11" t="s">
        <v>411</v>
      </c>
      <c r="E197" s="11" t="s">
        <v>0</v>
      </c>
      <c r="F197" s="24">
        <f aca="true" t="shared" si="5" ref="F197:H198">SUM(F198)</f>
        <v>163.3</v>
      </c>
      <c r="G197" s="24">
        <f t="shared" si="5"/>
        <v>173.3</v>
      </c>
      <c r="H197" s="24">
        <f t="shared" si="5"/>
        <v>150.6</v>
      </c>
    </row>
    <row r="198" spans="1:8" ht="124.5" customHeight="1" outlineLevel="3">
      <c r="A198" s="15" t="s">
        <v>513</v>
      </c>
      <c r="B198" s="5" t="s">
        <v>409</v>
      </c>
      <c r="C198" s="5" t="s">
        <v>512</v>
      </c>
      <c r="D198" s="5" t="s">
        <v>115</v>
      </c>
      <c r="E198" s="5" t="s">
        <v>0</v>
      </c>
      <c r="F198" s="23">
        <f t="shared" si="5"/>
        <v>163.3</v>
      </c>
      <c r="G198" s="23">
        <f t="shared" si="5"/>
        <v>173.3</v>
      </c>
      <c r="H198" s="23">
        <f t="shared" si="5"/>
        <v>150.6</v>
      </c>
    </row>
    <row r="199" spans="1:8" ht="65.25" customHeight="1" outlineLevel="4">
      <c r="A199" s="15" t="s">
        <v>389</v>
      </c>
      <c r="B199" s="5" t="s">
        <v>409</v>
      </c>
      <c r="C199" s="5" t="s">
        <v>512</v>
      </c>
      <c r="D199" s="5" t="s">
        <v>115</v>
      </c>
      <c r="E199" s="5" t="s">
        <v>20</v>
      </c>
      <c r="F199" s="23">
        <v>163.3</v>
      </c>
      <c r="G199" s="23">
        <v>173.3</v>
      </c>
      <c r="H199" s="23">
        <v>150.6</v>
      </c>
    </row>
    <row r="200" spans="1:8" ht="31.5" outlineLevel="1">
      <c r="A200" s="14" t="s">
        <v>514</v>
      </c>
      <c r="B200" s="11" t="s">
        <v>409</v>
      </c>
      <c r="C200" s="11" t="s">
        <v>515</v>
      </c>
      <c r="D200" s="11" t="s">
        <v>411</v>
      </c>
      <c r="E200" s="11" t="s">
        <v>0</v>
      </c>
      <c r="F200" s="24">
        <f>SUM(F201)</f>
        <v>2124.5</v>
      </c>
      <c r="G200" s="24">
        <f>SUM(G201)</f>
        <v>2519.4</v>
      </c>
      <c r="H200" s="24">
        <f>SUM(H201)</f>
        <v>2233.7</v>
      </c>
    </row>
    <row r="201" spans="1:8" ht="15.75" outlineLevel="2">
      <c r="A201" s="14" t="s">
        <v>516</v>
      </c>
      <c r="B201" s="11" t="s">
        <v>409</v>
      </c>
      <c r="C201" s="11" t="s">
        <v>517</v>
      </c>
      <c r="D201" s="11" t="s">
        <v>411</v>
      </c>
      <c r="E201" s="11" t="s">
        <v>0</v>
      </c>
      <c r="F201" s="24">
        <f>SUM(F202,F204,F206)</f>
        <v>2124.5</v>
      </c>
      <c r="G201" s="24">
        <f>SUM(G202,G204,G206)</f>
        <v>2519.4</v>
      </c>
      <c r="H201" s="24">
        <f>SUM(H202,H204,H206)</f>
        <v>2233.7</v>
      </c>
    </row>
    <row r="202" spans="1:8" ht="172.5" customHeight="1" outlineLevel="3">
      <c r="A202" s="15" t="s">
        <v>518</v>
      </c>
      <c r="B202" s="5" t="s">
        <v>409</v>
      </c>
      <c r="C202" s="5" t="s">
        <v>517</v>
      </c>
      <c r="D202" s="5" t="s">
        <v>61</v>
      </c>
      <c r="E202" s="5" t="s">
        <v>0</v>
      </c>
      <c r="F202" s="23">
        <f>SUM(F203)</f>
        <v>1939.5</v>
      </c>
      <c r="G202" s="23">
        <f>SUM(G203)</f>
        <v>2103.4</v>
      </c>
      <c r="H202" s="23">
        <f>SUM(H203)</f>
        <v>1857.7</v>
      </c>
    </row>
    <row r="203" spans="1:8" ht="63.75" customHeight="1" outlineLevel="4">
      <c r="A203" s="15" t="s">
        <v>389</v>
      </c>
      <c r="B203" s="5" t="s">
        <v>409</v>
      </c>
      <c r="C203" s="5" t="s">
        <v>517</v>
      </c>
      <c r="D203" s="5" t="s">
        <v>61</v>
      </c>
      <c r="E203" s="5" t="s">
        <v>20</v>
      </c>
      <c r="F203" s="23">
        <v>1939.5</v>
      </c>
      <c r="G203" s="23">
        <v>2103.4</v>
      </c>
      <c r="H203" s="23">
        <v>1857.7</v>
      </c>
    </row>
    <row r="204" spans="1:8" ht="188.25" customHeight="1" outlineLevel="3">
      <c r="A204" s="15" t="s">
        <v>519</v>
      </c>
      <c r="B204" s="5" t="s">
        <v>409</v>
      </c>
      <c r="C204" s="5" t="s">
        <v>517</v>
      </c>
      <c r="D204" s="5" t="s">
        <v>62</v>
      </c>
      <c r="E204" s="5" t="s">
        <v>0</v>
      </c>
      <c r="F204" s="23">
        <f>SUM(F205)</f>
        <v>5</v>
      </c>
      <c r="G204" s="23">
        <f>SUM(G205)</f>
        <v>126</v>
      </c>
      <c r="H204" s="23">
        <f>SUM(H205)</f>
        <v>126</v>
      </c>
    </row>
    <row r="205" spans="1:8" ht="62.25" customHeight="1" outlineLevel="4">
      <c r="A205" s="15" t="s">
        <v>389</v>
      </c>
      <c r="B205" s="5" t="s">
        <v>409</v>
      </c>
      <c r="C205" s="5" t="s">
        <v>517</v>
      </c>
      <c r="D205" s="5" t="s">
        <v>62</v>
      </c>
      <c r="E205" s="5" t="s">
        <v>20</v>
      </c>
      <c r="F205" s="23">
        <v>5</v>
      </c>
      <c r="G205" s="23">
        <v>126</v>
      </c>
      <c r="H205" s="23">
        <v>126</v>
      </c>
    </row>
    <row r="206" spans="1:8" ht="139.5" customHeight="1" outlineLevel="3">
      <c r="A206" s="15" t="s">
        <v>520</v>
      </c>
      <c r="B206" s="5" t="s">
        <v>409</v>
      </c>
      <c r="C206" s="5" t="s">
        <v>517</v>
      </c>
      <c r="D206" s="5" t="s">
        <v>63</v>
      </c>
      <c r="E206" s="5" t="s">
        <v>0</v>
      </c>
      <c r="F206" s="23">
        <f>SUM(F207)</f>
        <v>180</v>
      </c>
      <c r="G206" s="23">
        <f>SUM(G207)</f>
        <v>290</v>
      </c>
      <c r="H206" s="23">
        <f>SUM(H207)</f>
        <v>250</v>
      </c>
    </row>
    <row r="207" spans="1:8" ht="31.5" customHeight="1" outlineLevel="4">
      <c r="A207" s="15" t="s">
        <v>421</v>
      </c>
      <c r="B207" s="5" t="s">
        <v>409</v>
      </c>
      <c r="C207" s="5" t="s">
        <v>517</v>
      </c>
      <c r="D207" s="5" t="s">
        <v>63</v>
      </c>
      <c r="E207" s="5" t="s">
        <v>7</v>
      </c>
      <c r="F207" s="23">
        <v>180</v>
      </c>
      <c r="G207" s="23">
        <v>290</v>
      </c>
      <c r="H207" s="23">
        <v>250</v>
      </c>
    </row>
    <row r="208" spans="1:8" ht="63">
      <c r="A208" s="14" t="s">
        <v>521</v>
      </c>
      <c r="B208" s="11" t="s">
        <v>522</v>
      </c>
      <c r="C208" s="11" t="s">
        <v>410</v>
      </c>
      <c r="D208" s="11" t="s">
        <v>411</v>
      </c>
      <c r="E208" s="11" t="s">
        <v>0</v>
      </c>
      <c r="F208" s="24">
        <f>SUM(F209,F226)</f>
        <v>4624.945</v>
      </c>
      <c r="G208" s="24">
        <f>SUM(G209,G226)</f>
        <v>4747.799999999999</v>
      </c>
      <c r="H208" s="24">
        <f>SUM(H209,H226)</f>
        <v>4176.099999999999</v>
      </c>
    </row>
    <row r="209" spans="1:8" ht="31.5" outlineLevel="1">
      <c r="A209" s="14" t="s">
        <v>412</v>
      </c>
      <c r="B209" s="11" t="s">
        <v>522</v>
      </c>
      <c r="C209" s="11" t="s">
        <v>413</v>
      </c>
      <c r="D209" s="11" t="s">
        <v>411</v>
      </c>
      <c r="E209" s="11" t="s">
        <v>0</v>
      </c>
      <c r="F209" s="24">
        <f>SUM(F210,F217)</f>
        <v>3864.4</v>
      </c>
      <c r="G209" s="24">
        <f>SUM(G210,G217)</f>
        <v>3929.2999999999997</v>
      </c>
      <c r="H209" s="24">
        <f>SUM(H210,H217)</f>
        <v>3523.2</v>
      </c>
    </row>
    <row r="210" spans="1:8" ht="75.75" customHeight="1" outlineLevel="2">
      <c r="A210" s="14" t="s">
        <v>523</v>
      </c>
      <c r="B210" s="11" t="s">
        <v>522</v>
      </c>
      <c r="C210" s="11" t="s">
        <v>524</v>
      </c>
      <c r="D210" s="11" t="s">
        <v>411</v>
      </c>
      <c r="E210" s="11" t="s">
        <v>0</v>
      </c>
      <c r="F210" s="24">
        <f>SUM(F211,F215)</f>
        <v>3564.5</v>
      </c>
      <c r="G210" s="24">
        <f>SUM(G211,G215)</f>
        <v>3701.6</v>
      </c>
      <c r="H210" s="24">
        <f>SUM(H211,H215)</f>
        <v>3354.5</v>
      </c>
    </row>
    <row r="211" spans="1:8" ht="216" customHeight="1" outlineLevel="3">
      <c r="A211" s="15" t="s">
        <v>525</v>
      </c>
      <c r="B211" s="5" t="s">
        <v>522</v>
      </c>
      <c r="C211" s="5" t="s">
        <v>524</v>
      </c>
      <c r="D211" s="5" t="s">
        <v>93</v>
      </c>
      <c r="E211" s="5" t="s">
        <v>0</v>
      </c>
      <c r="F211" s="23">
        <f>SUM(F212,F213,F214)</f>
        <v>3558.5</v>
      </c>
      <c r="G211" s="23">
        <f>SUM(G212,G213,G214)</f>
        <v>3701.6</v>
      </c>
      <c r="H211" s="23">
        <f>SUM(H212,H213,H214)</f>
        <v>3354.5</v>
      </c>
    </row>
    <row r="212" spans="1:8" ht="93" customHeight="1" outlineLevel="4">
      <c r="A212" s="15" t="s">
        <v>417</v>
      </c>
      <c r="B212" s="5" t="s">
        <v>522</v>
      </c>
      <c r="C212" s="5" t="s">
        <v>524</v>
      </c>
      <c r="D212" s="5" t="s">
        <v>93</v>
      </c>
      <c r="E212" s="5" t="s">
        <v>5</v>
      </c>
      <c r="F212" s="23">
        <v>3351.5</v>
      </c>
      <c r="G212" s="23">
        <v>3354.5</v>
      </c>
      <c r="H212" s="23">
        <v>3351.5</v>
      </c>
    </row>
    <row r="213" spans="1:8" ht="33" customHeight="1" outlineLevel="4">
      <c r="A213" s="15" t="s">
        <v>421</v>
      </c>
      <c r="B213" s="5" t="s">
        <v>522</v>
      </c>
      <c r="C213" s="5" t="s">
        <v>524</v>
      </c>
      <c r="D213" s="5" t="s">
        <v>93</v>
      </c>
      <c r="E213" s="5" t="s">
        <v>7</v>
      </c>
      <c r="F213" s="23">
        <v>206.9</v>
      </c>
      <c r="G213" s="23">
        <v>345.1</v>
      </c>
      <c r="H213" s="23">
        <v>2.5</v>
      </c>
    </row>
    <row r="214" spans="1:8" ht="15.75" outlineLevel="4">
      <c r="A214" s="15" t="s">
        <v>425</v>
      </c>
      <c r="B214" s="5" t="s">
        <v>522</v>
      </c>
      <c r="C214" s="5" t="s">
        <v>524</v>
      </c>
      <c r="D214" s="5" t="s">
        <v>93</v>
      </c>
      <c r="E214" s="5" t="s">
        <v>9</v>
      </c>
      <c r="F214" s="23">
        <v>0.1</v>
      </c>
      <c r="G214" s="23">
        <v>2</v>
      </c>
      <c r="H214" s="23">
        <v>0.5</v>
      </c>
    </row>
    <row r="215" spans="1:8" ht="202.5" customHeight="1" outlineLevel="3">
      <c r="A215" s="15" t="s">
        <v>526</v>
      </c>
      <c r="B215" s="5" t="s">
        <v>522</v>
      </c>
      <c r="C215" s="5" t="s">
        <v>524</v>
      </c>
      <c r="D215" s="5" t="s">
        <v>274</v>
      </c>
      <c r="E215" s="5" t="s">
        <v>0</v>
      </c>
      <c r="F215" s="23">
        <f>SUM(F216)</f>
        <v>6</v>
      </c>
      <c r="G215" s="23">
        <f>SUM(G216)</f>
        <v>0</v>
      </c>
      <c r="H215" s="23">
        <f>SUM(H216)</f>
        <v>0</v>
      </c>
    </row>
    <row r="216" spans="1:8" ht="30.75" customHeight="1" outlineLevel="4">
      <c r="A216" s="15" t="s">
        <v>421</v>
      </c>
      <c r="B216" s="5" t="s">
        <v>522</v>
      </c>
      <c r="C216" s="5" t="s">
        <v>524</v>
      </c>
      <c r="D216" s="5" t="s">
        <v>274</v>
      </c>
      <c r="E216" s="5" t="s">
        <v>7</v>
      </c>
      <c r="F216" s="23">
        <v>6</v>
      </c>
      <c r="G216" s="23">
        <v>0</v>
      </c>
      <c r="H216" s="23">
        <v>0</v>
      </c>
    </row>
    <row r="217" spans="1:8" ht="31.5" outlineLevel="2">
      <c r="A217" s="14" t="s">
        <v>432</v>
      </c>
      <c r="B217" s="11" t="s">
        <v>522</v>
      </c>
      <c r="C217" s="11" t="s">
        <v>433</v>
      </c>
      <c r="D217" s="11" t="s">
        <v>411</v>
      </c>
      <c r="E217" s="11" t="s">
        <v>0</v>
      </c>
      <c r="F217" s="24">
        <f>SUM(F218,F220,F222,F224)</f>
        <v>299.9</v>
      </c>
      <c r="G217" s="24">
        <f>SUM(G218,G220,G222,G224)</f>
        <v>227.7</v>
      </c>
      <c r="H217" s="24">
        <f>SUM(H218,H220,H222,H224)</f>
        <v>168.7</v>
      </c>
    </row>
    <row r="218" spans="1:8" ht="204.75" outlineLevel="2">
      <c r="A218" s="55" t="s">
        <v>438</v>
      </c>
      <c r="B218" s="56" t="s">
        <v>522</v>
      </c>
      <c r="C218" s="56" t="s">
        <v>433</v>
      </c>
      <c r="D218" s="56" t="s">
        <v>101</v>
      </c>
      <c r="E218" s="56" t="s">
        <v>0</v>
      </c>
      <c r="F218" s="23">
        <f>SUM(F219)</f>
        <v>99.9</v>
      </c>
      <c r="G218" s="23">
        <f>SUM(G219)</f>
        <v>0</v>
      </c>
      <c r="H218" s="23">
        <f>SUM(H219)</f>
        <v>0</v>
      </c>
    </row>
    <row r="219" spans="1:8" ht="30.75" customHeight="1" outlineLevel="2">
      <c r="A219" s="55" t="s">
        <v>421</v>
      </c>
      <c r="B219" s="56" t="s">
        <v>522</v>
      </c>
      <c r="C219" s="56" t="s">
        <v>433</v>
      </c>
      <c r="D219" s="56" t="s">
        <v>101</v>
      </c>
      <c r="E219" s="56" t="s">
        <v>7</v>
      </c>
      <c r="F219" s="23">
        <v>99.9</v>
      </c>
      <c r="G219" s="24"/>
      <c r="H219" s="24"/>
    </row>
    <row r="220" spans="1:8" ht="174.75" customHeight="1" outlineLevel="3">
      <c r="A220" s="15" t="s">
        <v>527</v>
      </c>
      <c r="B220" s="5" t="s">
        <v>522</v>
      </c>
      <c r="C220" s="5" t="s">
        <v>433</v>
      </c>
      <c r="D220" s="5" t="s">
        <v>105</v>
      </c>
      <c r="E220" s="5" t="s">
        <v>0</v>
      </c>
      <c r="F220" s="17">
        <f>SUM(F221)</f>
        <v>100.57451</v>
      </c>
      <c r="G220" s="23">
        <f>SUM(G221)</f>
        <v>152.7</v>
      </c>
      <c r="H220" s="23">
        <f>SUM(H221)</f>
        <v>113.7</v>
      </c>
    </row>
    <row r="221" spans="1:8" ht="30.75" customHeight="1" outlineLevel="4">
      <c r="A221" s="15" t="s">
        <v>421</v>
      </c>
      <c r="B221" s="5" t="s">
        <v>522</v>
      </c>
      <c r="C221" s="5" t="s">
        <v>433</v>
      </c>
      <c r="D221" s="5" t="s">
        <v>105</v>
      </c>
      <c r="E221" s="5" t="s">
        <v>7</v>
      </c>
      <c r="F221" s="17">
        <v>100.57451</v>
      </c>
      <c r="G221" s="23">
        <v>152.7</v>
      </c>
      <c r="H221" s="23">
        <v>113.7</v>
      </c>
    </row>
    <row r="222" spans="1:8" ht="189" outlineLevel="4">
      <c r="A222" s="15" t="s">
        <v>271</v>
      </c>
      <c r="B222" s="5" t="s">
        <v>522</v>
      </c>
      <c r="C222" s="5" t="s">
        <v>433</v>
      </c>
      <c r="D222" s="5" t="s">
        <v>269</v>
      </c>
      <c r="E222" s="5" t="s">
        <v>0</v>
      </c>
      <c r="F222" s="17">
        <f>SUM(F223)</f>
        <v>99.42549</v>
      </c>
      <c r="G222" s="23">
        <f>SUM(G223)</f>
        <v>70</v>
      </c>
      <c r="H222" s="23">
        <f>SUM(H223)</f>
        <v>55</v>
      </c>
    </row>
    <row r="223" spans="1:8" ht="30.75" customHeight="1" outlineLevel="4">
      <c r="A223" s="15" t="s">
        <v>421</v>
      </c>
      <c r="B223" s="5" t="s">
        <v>522</v>
      </c>
      <c r="C223" s="5" t="s">
        <v>433</v>
      </c>
      <c r="D223" s="5" t="s">
        <v>269</v>
      </c>
      <c r="E223" s="5" t="s">
        <v>7</v>
      </c>
      <c r="F223" s="17">
        <v>99.42549</v>
      </c>
      <c r="G223" s="23">
        <v>70</v>
      </c>
      <c r="H223" s="23">
        <v>55</v>
      </c>
    </row>
    <row r="224" spans="1:8" ht="174" customHeight="1" outlineLevel="3">
      <c r="A224" s="15" t="s">
        <v>528</v>
      </c>
      <c r="B224" s="5" t="s">
        <v>522</v>
      </c>
      <c r="C224" s="5" t="s">
        <v>433</v>
      </c>
      <c r="D224" s="5" t="s">
        <v>119</v>
      </c>
      <c r="E224" s="5" t="s">
        <v>0</v>
      </c>
      <c r="F224" s="23">
        <f>SUM(F225)</f>
        <v>0</v>
      </c>
      <c r="G224" s="23">
        <f>SUM(G225)</f>
        <v>5</v>
      </c>
      <c r="H224" s="23">
        <f>SUM(H225)</f>
        <v>0</v>
      </c>
    </row>
    <row r="225" spans="1:8" ht="15.75" outlineLevel="4">
      <c r="A225" s="15" t="s">
        <v>383</v>
      </c>
      <c r="B225" s="5" t="s">
        <v>522</v>
      </c>
      <c r="C225" s="5" t="s">
        <v>433</v>
      </c>
      <c r="D225" s="5" t="s">
        <v>119</v>
      </c>
      <c r="E225" s="5" t="s">
        <v>121</v>
      </c>
      <c r="F225" s="23"/>
      <c r="G225" s="23">
        <v>5</v>
      </c>
      <c r="H225" s="23"/>
    </row>
    <row r="226" spans="1:8" ht="15.75" outlineLevel="1">
      <c r="A226" s="14" t="s">
        <v>500</v>
      </c>
      <c r="B226" s="11" t="s">
        <v>522</v>
      </c>
      <c r="C226" s="11" t="s">
        <v>501</v>
      </c>
      <c r="D226" s="11" t="s">
        <v>411</v>
      </c>
      <c r="E226" s="11" t="s">
        <v>0</v>
      </c>
      <c r="F226" s="24">
        <f aca="true" t="shared" si="6" ref="F226:H227">SUM(F227)</f>
        <v>760.5450000000001</v>
      </c>
      <c r="G226" s="24">
        <f t="shared" si="6"/>
        <v>818.5</v>
      </c>
      <c r="H226" s="24">
        <f t="shared" si="6"/>
        <v>652.9</v>
      </c>
    </row>
    <row r="227" spans="1:8" ht="15.75" outlineLevel="2">
      <c r="A227" s="14" t="s">
        <v>529</v>
      </c>
      <c r="B227" s="11" t="s">
        <v>522</v>
      </c>
      <c r="C227" s="11" t="s">
        <v>530</v>
      </c>
      <c r="D227" s="11" t="s">
        <v>411</v>
      </c>
      <c r="E227" s="11" t="s">
        <v>0</v>
      </c>
      <c r="F227" s="24">
        <f t="shared" si="6"/>
        <v>760.5450000000001</v>
      </c>
      <c r="G227" s="24">
        <f t="shared" si="6"/>
        <v>818.5</v>
      </c>
      <c r="H227" s="24">
        <f t="shared" si="6"/>
        <v>652.9</v>
      </c>
    </row>
    <row r="228" spans="1:8" ht="158.25" customHeight="1" outlineLevel="3">
      <c r="A228" s="15" t="s">
        <v>531</v>
      </c>
      <c r="B228" s="5" t="s">
        <v>522</v>
      </c>
      <c r="C228" s="5" t="s">
        <v>530</v>
      </c>
      <c r="D228" s="5" t="s">
        <v>99</v>
      </c>
      <c r="E228" s="5" t="s">
        <v>0</v>
      </c>
      <c r="F228" s="23">
        <f>SUM(F229:F230)</f>
        <v>760.5450000000001</v>
      </c>
      <c r="G228" s="23">
        <f>SUM(G229:G230)</f>
        <v>818.5</v>
      </c>
      <c r="H228" s="23">
        <f>SUM(H229:H230)</f>
        <v>652.9</v>
      </c>
    </row>
    <row r="229" spans="1:8" ht="29.25" customHeight="1" outlineLevel="3">
      <c r="A229" s="15" t="s">
        <v>421</v>
      </c>
      <c r="B229" s="5" t="s">
        <v>522</v>
      </c>
      <c r="C229" s="5" t="s">
        <v>530</v>
      </c>
      <c r="D229" s="5" t="s">
        <v>99</v>
      </c>
      <c r="E229" s="5" t="s">
        <v>7</v>
      </c>
      <c r="F229" s="23">
        <v>9.6</v>
      </c>
      <c r="G229" s="23">
        <v>8.1</v>
      </c>
      <c r="H229" s="23">
        <v>6.5</v>
      </c>
    </row>
    <row r="230" spans="1:8" ht="28.5" customHeight="1" outlineLevel="4">
      <c r="A230" s="15" t="s">
        <v>424</v>
      </c>
      <c r="B230" s="5" t="s">
        <v>522</v>
      </c>
      <c r="C230" s="5" t="s">
        <v>530</v>
      </c>
      <c r="D230" s="5" t="s">
        <v>99</v>
      </c>
      <c r="E230" s="5" t="s">
        <v>15</v>
      </c>
      <c r="F230" s="23">
        <v>750.945</v>
      </c>
      <c r="G230" s="23">
        <v>810.4</v>
      </c>
      <c r="H230" s="23">
        <v>646.4</v>
      </c>
    </row>
    <row r="231" spans="1:8" ht="51" customHeight="1">
      <c r="A231" s="14" t="s">
        <v>532</v>
      </c>
      <c r="B231" s="11" t="s">
        <v>533</v>
      </c>
      <c r="C231" s="11" t="s">
        <v>410</v>
      </c>
      <c r="D231" s="11" t="s">
        <v>411</v>
      </c>
      <c r="E231" s="11" t="s">
        <v>0</v>
      </c>
      <c r="F231" s="30">
        <f>SUM(F232,F237,F346)</f>
        <v>116293.69710999996</v>
      </c>
      <c r="G231" s="24">
        <f>SUM(G232,G237,G346)</f>
        <v>109747.17400000001</v>
      </c>
      <c r="H231" s="24">
        <f>SUM(H232,H237,H346)</f>
        <v>101790.60500000001</v>
      </c>
    </row>
    <row r="232" spans="1:8" ht="48.75" customHeight="1">
      <c r="A232" s="57" t="s">
        <v>449</v>
      </c>
      <c r="B232" s="58" t="s">
        <v>533</v>
      </c>
      <c r="C232" s="58" t="s">
        <v>450</v>
      </c>
      <c r="D232" s="58" t="s">
        <v>411</v>
      </c>
      <c r="E232" s="11" t="s">
        <v>0</v>
      </c>
      <c r="F232" s="24">
        <f aca="true" t="shared" si="7" ref="F232:H233">SUM(F233)</f>
        <v>105</v>
      </c>
      <c r="G232" s="24">
        <f t="shared" si="7"/>
        <v>0</v>
      </c>
      <c r="H232" s="24">
        <f t="shared" si="7"/>
        <v>0</v>
      </c>
    </row>
    <row r="233" spans="1:8" ht="60" customHeight="1">
      <c r="A233" s="57" t="s">
        <v>451</v>
      </c>
      <c r="B233" s="58" t="s">
        <v>533</v>
      </c>
      <c r="C233" s="58" t="s">
        <v>452</v>
      </c>
      <c r="D233" s="58" t="s">
        <v>411</v>
      </c>
      <c r="E233" s="11" t="s">
        <v>0</v>
      </c>
      <c r="F233" s="24">
        <f t="shared" si="7"/>
        <v>105</v>
      </c>
      <c r="G233" s="24">
        <f t="shared" si="7"/>
        <v>0</v>
      </c>
      <c r="H233" s="24">
        <f t="shared" si="7"/>
        <v>0</v>
      </c>
    </row>
    <row r="234" spans="1:8" ht="111.75" customHeight="1">
      <c r="A234" s="59" t="s">
        <v>453</v>
      </c>
      <c r="B234" s="60" t="s">
        <v>533</v>
      </c>
      <c r="C234" s="60" t="s">
        <v>452</v>
      </c>
      <c r="D234" s="60" t="s">
        <v>343</v>
      </c>
      <c r="E234" s="5" t="s">
        <v>0</v>
      </c>
      <c r="F234" s="23">
        <f>SUM(F235:F236)</f>
        <v>105</v>
      </c>
      <c r="G234" s="23">
        <f>SUM(G235:G236)</f>
        <v>0</v>
      </c>
      <c r="H234" s="23">
        <f>SUM(H235:H236)</f>
        <v>0</v>
      </c>
    </row>
    <row r="235" spans="1:8" ht="31.5" customHeight="1">
      <c r="A235" s="15" t="s">
        <v>421</v>
      </c>
      <c r="B235" s="60" t="s">
        <v>533</v>
      </c>
      <c r="C235" s="60" t="s">
        <v>452</v>
      </c>
      <c r="D235" s="60" t="s">
        <v>343</v>
      </c>
      <c r="E235" s="5" t="s">
        <v>7</v>
      </c>
      <c r="F235" s="23">
        <v>5</v>
      </c>
      <c r="G235" s="23"/>
      <c r="H235" s="23"/>
    </row>
    <row r="236" spans="1:8" ht="56.25" customHeight="1">
      <c r="A236" s="15" t="s">
        <v>389</v>
      </c>
      <c r="B236" s="60" t="s">
        <v>533</v>
      </c>
      <c r="C236" s="60" t="s">
        <v>452</v>
      </c>
      <c r="D236" s="60" t="s">
        <v>343</v>
      </c>
      <c r="E236" s="5" t="s">
        <v>20</v>
      </c>
      <c r="F236" s="23">
        <v>100</v>
      </c>
      <c r="G236" s="23"/>
      <c r="H236" s="23"/>
    </row>
    <row r="237" spans="1:8" ht="15.75" outlineLevel="1">
      <c r="A237" s="14" t="s">
        <v>486</v>
      </c>
      <c r="B237" s="11" t="s">
        <v>533</v>
      </c>
      <c r="C237" s="11" t="s">
        <v>487</v>
      </c>
      <c r="D237" s="11" t="s">
        <v>411</v>
      </c>
      <c r="E237" s="11" t="s">
        <v>0</v>
      </c>
      <c r="F237" s="30">
        <f>SUM(F238,F256,F312,F316,F327)</f>
        <v>115330.14633999996</v>
      </c>
      <c r="G237" s="24">
        <f>SUM(G238,G256,G312,G316,G327)</f>
        <v>107911.66700000002</v>
      </c>
      <c r="H237" s="24">
        <f>SUM(H238,H256,H312,H316,H327)</f>
        <v>100021.09800000001</v>
      </c>
    </row>
    <row r="238" spans="1:8" ht="15.75" outlineLevel="2">
      <c r="A238" s="14" t="s">
        <v>534</v>
      </c>
      <c r="B238" s="11" t="s">
        <v>533</v>
      </c>
      <c r="C238" s="11" t="s">
        <v>535</v>
      </c>
      <c r="D238" s="11" t="s">
        <v>411</v>
      </c>
      <c r="E238" s="11" t="s">
        <v>0</v>
      </c>
      <c r="F238" s="24">
        <f>SUM(F239,F243,F245,F248,F250,F252,F254)</f>
        <v>33731.746880000006</v>
      </c>
      <c r="G238" s="24">
        <f>SUM(G239,G243,G245,G248,G250,G252,G254)</f>
        <v>30967.480000000003</v>
      </c>
      <c r="H238" s="24">
        <f>SUM(H239,H243,H245,H248,H250,H252,H254)</f>
        <v>30016.590000000004</v>
      </c>
    </row>
    <row r="239" spans="1:8" ht="207" customHeight="1" outlineLevel="3">
      <c r="A239" s="15" t="s">
        <v>536</v>
      </c>
      <c r="B239" s="5" t="s">
        <v>533</v>
      </c>
      <c r="C239" s="5" t="s">
        <v>535</v>
      </c>
      <c r="D239" s="5" t="s">
        <v>3</v>
      </c>
      <c r="E239" s="5" t="s">
        <v>0</v>
      </c>
      <c r="F239" s="17">
        <f>SUM(F240:F242)</f>
        <v>20850.543880000005</v>
      </c>
      <c r="G239" s="23">
        <f>SUM(G240:G242)</f>
        <v>23371.982</v>
      </c>
      <c r="H239" s="23">
        <f>SUM(H240:H242)</f>
        <v>22581.092</v>
      </c>
    </row>
    <row r="240" spans="1:8" ht="93.75" customHeight="1" outlineLevel="4">
      <c r="A240" s="15" t="s">
        <v>417</v>
      </c>
      <c r="B240" s="5" t="s">
        <v>533</v>
      </c>
      <c r="C240" s="5" t="s">
        <v>535</v>
      </c>
      <c r="D240" s="5" t="s">
        <v>3</v>
      </c>
      <c r="E240" s="5" t="s">
        <v>5</v>
      </c>
      <c r="F240" s="17">
        <v>10407.82169</v>
      </c>
      <c r="G240" s="23">
        <v>10344.582</v>
      </c>
      <c r="H240" s="23">
        <v>10344.582</v>
      </c>
    </row>
    <row r="241" spans="1:8" ht="33.75" customHeight="1" outlineLevel="4">
      <c r="A241" s="15" t="s">
        <v>421</v>
      </c>
      <c r="B241" s="5" t="s">
        <v>533</v>
      </c>
      <c r="C241" s="5" t="s">
        <v>535</v>
      </c>
      <c r="D241" s="5" t="s">
        <v>3</v>
      </c>
      <c r="E241" s="5" t="s">
        <v>7</v>
      </c>
      <c r="F241" s="17">
        <v>10135.73319</v>
      </c>
      <c r="G241" s="23">
        <v>12652.9</v>
      </c>
      <c r="H241" s="23">
        <v>12236.51</v>
      </c>
    </row>
    <row r="242" spans="1:8" ht="15.75" outlineLevel="4">
      <c r="A242" s="15" t="s">
        <v>425</v>
      </c>
      <c r="B242" s="5" t="s">
        <v>533</v>
      </c>
      <c r="C242" s="5" t="s">
        <v>535</v>
      </c>
      <c r="D242" s="5" t="s">
        <v>3</v>
      </c>
      <c r="E242" s="5" t="s">
        <v>9</v>
      </c>
      <c r="F242" s="17">
        <v>306.989</v>
      </c>
      <c r="G242" s="23">
        <v>374.5</v>
      </c>
      <c r="H242" s="23"/>
    </row>
    <row r="243" spans="1:8" ht="281.25" customHeight="1" outlineLevel="3">
      <c r="A243" s="51" t="s">
        <v>537</v>
      </c>
      <c r="B243" s="5" t="s">
        <v>533</v>
      </c>
      <c r="C243" s="5" t="s">
        <v>535</v>
      </c>
      <c r="D243" s="5" t="s">
        <v>12</v>
      </c>
      <c r="E243" s="5" t="s">
        <v>0</v>
      </c>
      <c r="F243" s="23">
        <f>SUM(F244)</f>
        <v>392.689</v>
      </c>
      <c r="G243" s="23">
        <f>SUM(G244)</f>
        <v>460.24</v>
      </c>
      <c r="H243" s="23">
        <f>SUM(H244)</f>
        <v>460.24</v>
      </c>
    </row>
    <row r="244" spans="1:8" ht="33" customHeight="1" outlineLevel="4">
      <c r="A244" s="15" t="s">
        <v>421</v>
      </c>
      <c r="B244" s="5" t="s">
        <v>533</v>
      </c>
      <c r="C244" s="5" t="s">
        <v>535</v>
      </c>
      <c r="D244" s="5" t="s">
        <v>12</v>
      </c>
      <c r="E244" s="5" t="s">
        <v>7</v>
      </c>
      <c r="F244" s="23">
        <v>392.689</v>
      </c>
      <c r="G244" s="23">
        <v>460.24</v>
      </c>
      <c r="H244" s="23">
        <v>460.24</v>
      </c>
    </row>
    <row r="245" spans="1:8" ht="331.5" customHeight="1" outlineLevel="3">
      <c r="A245" s="15" t="s">
        <v>538</v>
      </c>
      <c r="B245" s="5" t="s">
        <v>533</v>
      </c>
      <c r="C245" s="5" t="s">
        <v>535</v>
      </c>
      <c r="D245" s="5" t="s">
        <v>16</v>
      </c>
      <c r="E245" s="5" t="s">
        <v>0</v>
      </c>
      <c r="F245" s="23">
        <f>SUM(F246:F247)</f>
        <v>12248.514</v>
      </c>
      <c r="G245" s="23">
        <f>SUM(G246:G247)</f>
        <v>6975.258</v>
      </c>
      <c r="H245" s="23">
        <f>SUM(H246:H247)</f>
        <v>6975.258</v>
      </c>
    </row>
    <row r="246" spans="1:8" ht="95.25" customHeight="1" outlineLevel="4">
      <c r="A246" s="15" t="s">
        <v>417</v>
      </c>
      <c r="B246" s="5" t="s">
        <v>533</v>
      </c>
      <c r="C246" s="5" t="s">
        <v>535</v>
      </c>
      <c r="D246" s="5" t="s">
        <v>16</v>
      </c>
      <c r="E246" s="5" t="s">
        <v>5</v>
      </c>
      <c r="F246" s="17">
        <v>10882.97482</v>
      </c>
      <c r="G246" s="23">
        <v>6975.258</v>
      </c>
      <c r="H246" s="23">
        <v>6975.258</v>
      </c>
    </row>
    <row r="247" spans="1:8" ht="33.75" customHeight="1" outlineLevel="4">
      <c r="A247" s="15" t="s">
        <v>421</v>
      </c>
      <c r="B247" s="5" t="s">
        <v>533</v>
      </c>
      <c r="C247" s="5" t="s">
        <v>535</v>
      </c>
      <c r="D247" s="5" t="s">
        <v>16</v>
      </c>
      <c r="E247" s="5" t="s">
        <v>7</v>
      </c>
      <c r="F247" s="17">
        <v>1365.53918</v>
      </c>
      <c r="G247" s="23"/>
      <c r="H247" s="23"/>
    </row>
    <row r="248" spans="1:8" ht="111.75" customHeight="1" outlineLevel="3">
      <c r="A248" s="15" t="s">
        <v>539</v>
      </c>
      <c r="B248" s="5" t="s">
        <v>533</v>
      </c>
      <c r="C248" s="5" t="s">
        <v>535</v>
      </c>
      <c r="D248" s="5" t="s">
        <v>30</v>
      </c>
      <c r="E248" s="5" t="s">
        <v>0</v>
      </c>
      <c r="F248" s="23">
        <f>SUM(F249)</f>
        <v>143</v>
      </c>
      <c r="G248" s="23">
        <f>SUM(G249)</f>
        <v>143</v>
      </c>
      <c r="H248" s="23">
        <f>SUM(H249)</f>
        <v>0</v>
      </c>
    </row>
    <row r="249" spans="1:8" ht="35.25" customHeight="1" outlineLevel="4">
      <c r="A249" s="15" t="s">
        <v>421</v>
      </c>
      <c r="B249" s="5" t="s">
        <v>533</v>
      </c>
      <c r="C249" s="5" t="s">
        <v>535</v>
      </c>
      <c r="D249" s="5" t="s">
        <v>30</v>
      </c>
      <c r="E249" s="5" t="s">
        <v>7</v>
      </c>
      <c r="F249" s="23">
        <v>143</v>
      </c>
      <c r="G249" s="23">
        <v>143</v>
      </c>
      <c r="H249" s="23"/>
    </row>
    <row r="250" spans="1:8" ht="110.25" outlineLevel="3">
      <c r="A250" s="15" t="s">
        <v>540</v>
      </c>
      <c r="B250" s="5" t="s">
        <v>533</v>
      </c>
      <c r="C250" s="5" t="s">
        <v>535</v>
      </c>
      <c r="D250" s="5" t="s">
        <v>45</v>
      </c>
      <c r="E250" s="5" t="s">
        <v>0</v>
      </c>
      <c r="F250" s="23">
        <f>SUM(F251:F251)</f>
        <v>34</v>
      </c>
      <c r="G250" s="23">
        <f>SUM(G251:G251)</f>
        <v>12</v>
      </c>
      <c r="H250" s="23">
        <f>SUM(H251:H251)</f>
        <v>0</v>
      </c>
    </row>
    <row r="251" spans="1:8" ht="31.5" customHeight="1" outlineLevel="4">
      <c r="A251" s="15" t="s">
        <v>421</v>
      </c>
      <c r="B251" s="5" t="s">
        <v>533</v>
      </c>
      <c r="C251" s="5" t="s">
        <v>535</v>
      </c>
      <c r="D251" s="5" t="s">
        <v>45</v>
      </c>
      <c r="E251" s="5" t="s">
        <v>7</v>
      </c>
      <c r="F251" s="23">
        <v>34</v>
      </c>
      <c r="G251" s="23">
        <v>12</v>
      </c>
      <c r="H251" s="23"/>
    </row>
    <row r="252" spans="1:8" ht="192" customHeight="1" outlineLevel="3">
      <c r="A252" s="15" t="s">
        <v>541</v>
      </c>
      <c r="B252" s="5" t="s">
        <v>533</v>
      </c>
      <c r="C252" s="5" t="s">
        <v>535</v>
      </c>
      <c r="D252" s="5" t="s">
        <v>49</v>
      </c>
      <c r="E252" s="5" t="s">
        <v>0</v>
      </c>
      <c r="F252" s="23">
        <f>SUM(F253)</f>
        <v>5</v>
      </c>
      <c r="G252" s="23">
        <f>SUM(G253)</f>
        <v>5</v>
      </c>
      <c r="H252" s="23">
        <f>SUM(H253)</f>
        <v>0</v>
      </c>
    </row>
    <row r="253" spans="1:8" ht="31.5" customHeight="1" outlineLevel="4">
      <c r="A253" s="15" t="s">
        <v>421</v>
      </c>
      <c r="B253" s="5" t="s">
        <v>533</v>
      </c>
      <c r="C253" s="5" t="s">
        <v>535</v>
      </c>
      <c r="D253" s="5" t="s">
        <v>49</v>
      </c>
      <c r="E253" s="5" t="s">
        <v>7</v>
      </c>
      <c r="F253" s="23">
        <v>5</v>
      </c>
      <c r="G253" s="23">
        <v>5</v>
      </c>
      <c r="H253" s="23"/>
    </row>
    <row r="254" spans="1:8" ht="159.75" customHeight="1" outlineLevel="4">
      <c r="A254" s="15" t="s">
        <v>542</v>
      </c>
      <c r="B254" s="5" t="s">
        <v>533</v>
      </c>
      <c r="C254" s="5" t="s">
        <v>535</v>
      </c>
      <c r="D254" s="5" t="s">
        <v>50</v>
      </c>
      <c r="E254" s="5" t="s">
        <v>0</v>
      </c>
      <c r="F254" s="23">
        <f>SUM(F255)</f>
        <v>58</v>
      </c>
      <c r="G254" s="23">
        <f>SUM(G255)</f>
        <v>0</v>
      </c>
      <c r="H254" s="23">
        <f>SUM(H255)</f>
        <v>0</v>
      </c>
    </row>
    <row r="255" spans="1:8" ht="31.5" customHeight="1" outlineLevel="4">
      <c r="A255" s="15" t="s">
        <v>421</v>
      </c>
      <c r="B255" s="5" t="s">
        <v>533</v>
      </c>
      <c r="C255" s="5" t="s">
        <v>535</v>
      </c>
      <c r="D255" s="5" t="s">
        <v>50</v>
      </c>
      <c r="E255" s="5" t="s">
        <v>7</v>
      </c>
      <c r="F255" s="23">
        <v>58</v>
      </c>
      <c r="G255" s="23"/>
      <c r="H255" s="23"/>
    </row>
    <row r="256" spans="1:8" ht="15.75" outlineLevel="2">
      <c r="A256" s="14" t="s">
        <v>543</v>
      </c>
      <c r="B256" s="11" t="s">
        <v>533</v>
      </c>
      <c r="C256" s="11" t="s">
        <v>544</v>
      </c>
      <c r="D256" s="11" t="s">
        <v>411</v>
      </c>
      <c r="E256" s="11" t="s">
        <v>0</v>
      </c>
      <c r="F256" s="30">
        <f>SUM(F257,F262,F265,F268,F270,F272,F274,F277,F281,F285,F287,F289,F291,F293,F296,F298,F301,F303,F305,F308,F310)</f>
        <v>74686.09945999997</v>
      </c>
      <c r="G256" s="24">
        <f>SUM(G257,G262,G265,G268,G270,G272,G274,G277,G281,G285,G287,G289,G291,G293,G296,G298,G301,G303,G305,G308,G310)</f>
        <v>69970.367</v>
      </c>
      <c r="H256" s="24">
        <f>SUM(H257,H262,H265,H268,H270,H272,H274,H277,H281,H285,H287,H289,H291,H293,H296,H298,H301,H303,H305,H308,H310)</f>
        <v>63833.958000000006</v>
      </c>
    </row>
    <row r="257" spans="1:8" ht="175.5" customHeight="1" outlineLevel="3">
      <c r="A257" s="15" t="s">
        <v>545</v>
      </c>
      <c r="B257" s="5" t="s">
        <v>533</v>
      </c>
      <c r="C257" s="5" t="s">
        <v>544</v>
      </c>
      <c r="D257" s="5" t="s">
        <v>18</v>
      </c>
      <c r="E257" s="5" t="s">
        <v>0</v>
      </c>
      <c r="F257" s="17">
        <f>SUM(F258:F261)</f>
        <v>18862.20936</v>
      </c>
      <c r="G257" s="23">
        <f>SUM(G258:G261)</f>
        <v>17077.22</v>
      </c>
      <c r="H257" s="23">
        <f>SUM(H258:H261)</f>
        <v>15152.006000000001</v>
      </c>
    </row>
    <row r="258" spans="1:8" ht="93.75" customHeight="1" outlineLevel="4">
      <c r="A258" s="15" t="s">
        <v>417</v>
      </c>
      <c r="B258" s="5" t="s">
        <v>533</v>
      </c>
      <c r="C258" s="5" t="s">
        <v>544</v>
      </c>
      <c r="D258" s="5" t="s">
        <v>18</v>
      </c>
      <c r="E258" s="5" t="s">
        <v>5</v>
      </c>
      <c r="F258" s="23">
        <v>858.28</v>
      </c>
      <c r="G258" s="23">
        <v>741.1</v>
      </c>
      <c r="H258" s="23">
        <v>741.1</v>
      </c>
    </row>
    <row r="259" spans="1:8" ht="31.5" customHeight="1" outlineLevel="4">
      <c r="A259" s="15" t="s">
        <v>421</v>
      </c>
      <c r="B259" s="5" t="s">
        <v>533</v>
      </c>
      <c r="C259" s="5" t="s">
        <v>544</v>
      </c>
      <c r="D259" s="5" t="s">
        <v>18</v>
      </c>
      <c r="E259" s="5" t="s">
        <v>7</v>
      </c>
      <c r="F259" s="17">
        <v>10901.73936</v>
      </c>
      <c r="G259" s="23">
        <v>9839.27</v>
      </c>
      <c r="H259" s="23">
        <v>7636.936</v>
      </c>
    </row>
    <row r="260" spans="1:8" ht="63" customHeight="1" outlineLevel="4">
      <c r="A260" s="15" t="s">
        <v>389</v>
      </c>
      <c r="B260" s="5" t="s">
        <v>533</v>
      </c>
      <c r="C260" s="5" t="s">
        <v>544</v>
      </c>
      <c r="D260" s="5" t="s">
        <v>18</v>
      </c>
      <c r="E260" s="5" t="s">
        <v>20</v>
      </c>
      <c r="F260" s="23">
        <v>6542.12</v>
      </c>
      <c r="G260" s="23">
        <v>6158.15</v>
      </c>
      <c r="H260" s="23">
        <v>6773.97</v>
      </c>
    </row>
    <row r="261" spans="1:8" ht="15.75" outlineLevel="4">
      <c r="A261" s="15" t="s">
        <v>425</v>
      </c>
      <c r="B261" s="5" t="s">
        <v>533</v>
      </c>
      <c r="C261" s="5" t="s">
        <v>544</v>
      </c>
      <c r="D261" s="5" t="s">
        <v>18</v>
      </c>
      <c r="E261" s="5" t="s">
        <v>9</v>
      </c>
      <c r="F261" s="23">
        <v>560.07</v>
      </c>
      <c r="G261" s="23">
        <v>338.7</v>
      </c>
      <c r="H261" s="23"/>
    </row>
    <row r="262" spans="1:8" ht="144.75" customHeight="1" outlineLevel="4">
      <c r="A262" s="15" t="s">
        <v>546</v>
      </c>
      <c r="B262" s="5" t="s">
        <v>533</v>
      </c>
      <c r="C262" s="5" t="s">
        <v>544</v>
      </c>
      <c r="D262" s="5" t="s">
        <v>301</v>
      </c>
      <c r="E262" s="5" t="s">
        <v>0</v>
      </c>
      <c r="F262" s="17">
        <f>SUM(F263:F264)</f>
        <v>13.8224</v>
      </c>
      <c r="G262" s="23">
        <f>SUM(G263:G264)</f>
        <v>0</v>
      </c>
      <c r="H262" s="23">
        <f>SUM(H263:H264)</f>
        <v>0</v>
      </c>
    </row>
    <row r="263" spans="1:8" ht="32.25" customHeight="1" outlineLevel="4">
      <c r="A263" s="15" t="s">
        <v>421</v>
      </c>
      <c r="B263" s="5" t="s">
        <v>533</v>
      </c>
      <c r="C263" s="5" t="s">
        <v>544</v>
      </c>
      <c r="D263" s="5" t="s">
        <v>301</v>
      </c>
      <c r="E263" s="5" t="s">
        <v>7</v>
      </c>
      <c r="F263" s="17">
        <v>8.1259</v>
      </c>
      <c r="G263" s="23"/>
      <c r="H263" s="23"/>
    </row>
    <row r="264" spans="1:8" ht="32.25" customHeight="1" outlineLevel="4">
      <c r="A264" s="15" t="s">
        <v>389</v>
      </c>
      <c r="B264" s="5" t="s">
        <v>533</v>
      </c>
      <c r="C264" s="5" t="s">
        <v>544</v>
      </c>
      <c r="D264" s="5" t="s">
        <v>301</v>
      </c>
      <c r="E264" s="5" t="s">
        <v>20</v>
      </c>
      <c r="F264" s="17">
        <v>5.6965</v>
      </c>
      <c r="G264" s="23"/>
      <c r="H264" s="23"/>
    </row>
    <row r="265" spans="1:8" ht="175.5" customHeight="1" outlineLevel="4">
      <c r="A265" s="15" t="s">
        <v>547</v>
      </c>
      <c r="B265" s="5" t="s">
        <v>533</v>
      </c>
      <c r="C265" s="5" t="s">
        <v>544</v>
      </c>
      <c r="D265" s="5" t="s">
        <v>303</v>
      </c>
      <c r="E265" s="5" t="s">
        <v>0</v>
      </c>
      <c r="F265" s="23">
        <f>SUM(F266:F267)</f>
        <v>239.824</v>
      </c>
      <c r="G265" s="23">
        <f>SUM(G266:G267)</f>
        <v>0</v>
      </c>
      <c r="H265" s="23">
        <f>SUM(H266:H267)</f>
        <v>0</v>
      </c>
    </row>
    <row r="266" spans="1:8" ht="34.5" customHeight="1" outlineLevel="4">
      <c r="A266" s="15" t="s">
        <v>421</v>
      </c>
      <c r="B266" s="5" t="s">
        <v>533</v>
      </c>
      <c r="C266" s="5" t="s">
        <v>544</v>
      </c>
      <c r="D266" s="5" t="s">
        <v>303</v>
      </c>
      <c r="E266" s="5" t="s">
        <v>7</v>
      </c>
      <c r="F266" s="23">
        <v>50</v>
      </c>
      <c r="G266" s="23"/>
      <c r="H266" s="23"/>
    </row>
    <row r="267" spans="1:8" ht="60" customHeight="1" outlineLevel="4">
      <c r="A267" s="15" t="s">
        <v>389</v>
      </c>
      <c r="B267" s="5" t="s">
        <v>533</v>
      </c>
      <c r="C267" s="5" t="s">
        <v>544</v>
      </c>
      <c r="D267" s="5" t="s">
        <v>303</v>
      </c>
      <c r="E267" s="5" t="s">
        <v>20</v>
      </c>
      <c r="F267" s="23">
        <v>189.824</v>
      </c>
      <c r="G267" s="23"/>
      <c r="H267" s="23"/>
    </row>
    <row r="268" spans="1:8" ht="157.5" customHeight="1" outlineLevel="4">
      <c r="A268" s="10" t="s">
        <v>548</v>
      </c>
      <c r="B268" s="5" t="s">
        <v>533</v>
      </c>
      <c r="C268" s="5" t="s">
        <v>544</v>
      </c>
      <c r="D268" s="5" t="s">
        <v>390</v>
      </c>
      <c r="E268" s="5" t="s">
        <v>0</v>
      </c>
      <c r="F268" s="23">
        <f>SUM(F269)</f>
        <v>277.564</v>
      </c>
      <c r="G268" s="23">
        <f>SUM(G269)</f>
        <v>0</v>
      </c>
      <c r="H268" s="23">
        <f>SUM(H269)</f>
        <v>0</v>
      </c>
    </row>
    <row r="269" spans="1:8" ht="60" customHeight="1" outlineLevel="4">
      <c r="A269" s="10" t="s">
        <v>19</v>
      </c>
      <c r="B269" s="5" t="s">
        <v>533</v>
      </c>
      <c r="C269" s="5" t="s">
        <v>544</v>
      </c>
      <c r="D269" s="5" t="s">
        <v>390</v>
      </c>
      <c r="E269" s="5" t="s">
        <v>20</v>
      </c>
      <c r="F269" s="23">
        <v>277.564</v>
      </c>
      <c r="G269" s="23"/>
      <c r="H269" s="23"/>
    </row>
    <row r="270" spans="1:8" ht="156.75" customHeight="1" outlineLevel="4">
      <c r="A270" s="15" t="s">
        <v>549</v>
      </c>
      <c r="B270" s="5" t="s">
        <v>533</v>
      </c>
      <c r="C270" s="5" t="s">
        <v>544</v>
      </c>
      <c r="D270" s="5" t="s">
        <v>378</v>
      </c>
      <c r="E270" s="5" t="s">
        <v>0</v>
      </c>
      <c r="F270" s="23">
        <f>SUM(F271)</f>
        <v>2074.175</v>
      </c>
      <c r="G270" s="23">
        <f>SUM(G271)</f>
        <v>0</v>
      </c>
      <c r="H270" s="23">
        <f>SUM(H271)</f>
        <v>0</v>
      </c>
    </row>
    <row r="271" spans="1:8" ht="60" customHeight="1" outlineLevel="4">
      <c r="A271" s="15" t="s">
        <v>389</v>
      </c>
      <c r="B271" s="5" t="s">
        <v>533</v>
      </c>
      <c r="C271" s="5" t="s">
        <v>544</v>
      </c>
      <c r="D271" s="5" t="s">
        <v>378</v>
      </c>
      <c r="E271" s="5" t="s">
        <v>20</v>
      </c>
      <c r="F271" s="23">
        <v>2074.175</v>
      </c>
      <c r="G271" s="23"/>
      <c r="H271" s="23"/>
    </row>
    <row r="272" spans="1:8" ht="142.5" customHeight="1" outlineLevel="4">
      <c r="A272" s="15" t="s">
        <v>550</v>
      </c>
      <c r="B272" s="5" t="s">
        <v>533</v>
      </c>
      <c r="C272" s="5" t="s">
        <v>544</v>
      </c>
      <c r="D272" s="5" t="s">
        <v>332</v>
      </c>
      <c r="E272" s="5" t="s">
        <v>0</v>
      </c>
      <c r="F272" s="23">
        <f>SUM(F273)</f>
        <v>332.5</v>
      </c>
      <c r="G272" s="23">
        <f>SUM(G273)</f>
        <v>0</v>
      </c>
      <c r="H272" s="23">
        <f>SUM(H273)</f>
        <v>0</v>
      </c>
    </row>
    <row r="273" spans="1:8" ht="30.75" customHeight="1" outlineLevel="4">
      <c r="A273" s="15" t="s">
        <v>421</v>
      </c>
      <c r="B273" s="5" t="s">
        <v>533</v>
      </c>
      <c r="C273" s="5" t="s">
        <v>544</v>
      </c>
      <c r="D273" s="5" t="s">
        <v>332</v>
      </c>
      <c r="E273" s="5" t="s">
        <v>7</v>
      </c>
      <c r="F273" s="23">
        <v>332.5</v>
      </c>
      <c r="G273" s="23"/>
      <c r="H273" s="23"/>
    </row>
    <row r="274" spans="1:8" ht="132" customHeight="1" outlineLevel="4">
      <c r="A274" s="61" t="s">
        <v>551</v>
      </c>
      <c r="B274" s="5" t="s">
        <v>533</v>
      </c>
      <c r="C274" s="5" t="s">
        <v>544</v>
      </c>
      <c r="D274" s="5" t="s">
        <v>305</v>
      </c>
      <c r="E274" s="5" t="s">
        <v>0</v>
      </c>
      <c r="F274" s="17">
        <f>SUM(F275:F276)</f>
        <v>1382.2399999999998</v>
      </c>
      <c r="G274" s="23">
        <f>SUM(G275:G276)</f>
        <v>0</v>
      </c>
      <c r="H274" s="23">
        <f>SUM(H275:H276)</f>
        <v>0</v>
      </c>
    </row>
    <row r="275" spans="1:8" ht="32.25" customHeight="1" outlineLevel="4">
      <c r="A275" s="15" t="s">
        <v>421</v>
      </c>
      <c r="B275" s="5" t="s">
        <v>533</v>
      </c>
      <c r="C275" s="5" t="s">
        <v>544</v>
      </c>
      <c r="D275" s="5" t="s">
        <v>305</v>
      </c>
      <c r="E275" s="5" t="s">
        <v>7</v>
      </c>
      <c r="F275" s="17">
        <v>794.6569</v>
      </c>
      <c r="G275" s="23"/>
      <c r="H275" s="23"/>
    </row>
    <row r="276" spans="1:8" ht="60.75" customHeight="1" outlineLevel="4">
      <c r="A276" s="15" t="s">
        <v>389</v>
      </c>
      <c r="B276" s="5" t="s">
        <v>533</v>
      </c>
      <c r="C276" s="5" t="s">
        <v>544</v>
      </c>
      <c r="D276" s="5" t="s">
        <v>305</v>
      </c>
      <c r="E276" s="5" t="s">
        <v>20</v>
      </c>
      <c r="F276" s="17">
        <v>587.5831</v>
      </c>
      <c r="G276" s="23"/>
      <c r="H276" s="23"/>
    </row>
    <row r="277" spans="1:8" ht="328.5" customHeight="1" outlineLevel="3">
      <c r="A277" s="51" t="s">
        <v>552</v>
      </c>
      <c r="B277" s="5" t="s">
        <v>533</v>
      </c>
      <c r="C277" s="5" t="s">
        <v>544</v>
      </c>
      <c r="D277" s="5" t="s">
        <v>22</v>
      </c>
      <c r="E277" s="5" t="s">
        <v>0</v>
      </c>
      <c r="F277" s="17">
        <f>SUM(F278:F280)</f>
        <v>43467.215339999995</v>
      </c>
      <c r="G277" s="23">
        <f>SUM(G278:G280)</f>
        <v>45688.169</v>
      </c>
      <c r="H277" s="23">
        <f>SUM(H278:H280)</f>
        <v>43246.9</v>
      </c>
    </row>
    <row r="278" spans="1:8" ht="93.75" customHeight="1" outlineLevel="4">
      <c r="A278" s="15" t="s">
        <v>417</v>
      </c>
      <c r="B278" s="5" t="s">
        <v>533</v>
      </c>
      <c r="C278" s="5" t="s">
        <v>544</v>
      </c>
      <c r="D278" s="5" t="s">
        <v>22</v>
      </c>
      <c r="E278" s="5" t="s">
        <v>5</v>
      </c>
      <c r="F278" s="17">
        <v>22425.72997</v>
      </c>
      <c r="G278" s="23">
        <v>23247.608</v>
      </c>
      <c r="H278" s="23">
        <v>22452.836</v>
      </c>
    </row>
    <row r="279" spans="1:8" ht="31.5" customHeight="1" outlineLevel="4">
      <c r="A279" s="15" t="s">
        <v>421</v>
      </c>
      <c r="B279" s="5" t="s">
        <v>533</v>
      </c>
      <c r="C279" s="5" t="s">
        <v>544</v>
      </c>
      <c r="D279" s="5" t="s">
        <v>22</v>
      </c>
      <c r="E279" s="5" t="s">
        <v>7</v>
      </c>
      <c r="F279" s="17">
        <v>623.65237</v>
      </c>
      <c r="G279" s="23">
        <v>540.914</v>
      </c>
      <c r="H279" s="23">
        <v>540.914</v>
      </c>
    </row>
    <row r="280" spans="1:8" ht="61.5" customHeight="1" outlineLevel="4">
      <c r="A280" s="15" t="s">
        <v>389</v>
      </c>
      <c r="B280" s="5" t="s">
        <v>533</v>
      </c>
      <c r="C280" s="5" t="s">
        <v>544</v>
      </c>
      <c r="D280" s="5" t="s">
        <v>22</v>
      </c>
      <c r="E280" s="5" t="s">
        <v>20</v>
      </c>
      <c r="F280" s="23">
        <v>20417.833</v>
      </c>
      <c r="G280" s="23">
        <v>21899.647</v>
      </c>
      <c r="H280" s="23">
        <v>20253.15</v>
      </c>
    </row>
    <row r="281" spans="1:8" ht="141" customHeight="1" outlineLevel="3">
      <c r="A281" s="15" t="s">
        <v>553</v>
      </c>
      <c r="B281" s="5" t="s">
        <v>533</v>
      </c>
      <c r="C281" s="5" t="s">
        <v>544</v>
      </c>
      <c r="D281" s="5" t="s">
        <v>24</v>
      </c>
      <c r="E281" s="5" t="s">
        <v>0</v>
      </c>
      <c r="F281" s="17">
        <f>SUM(F282:F284)</f>
        <v>4097.66604</v>
      </c>
      <c r="G281" s="23">
        <f>SUM(G282:G284)</f>
        <v>4179.342000000001</v>
      </c>
      <c r="H281" s="23">
        <f>SUM(H282:H284)</f>
        <v>3768.052</v>
      </c>
    </row>
    <row r="282" spans="1:8" ht="94.5" customHeight="1" outlineLevel="4">
      <c r="A282" s="15" t="s">
        <v>417</v>
      </c>
      <c r="B282" s="5" t="s">
        <v>533</v>
      </c>
      <c r="C282" s="5" t="s">
        <v>544</v>
      </c>
      <c r="D282" s="5" t="s">
        <v>24</v>
      </c>
      <c r="E282" s="5" t="s">
        <v>5</v>
      </c>
      <c r="F282" s="17">
        <v>3036.66604</v>
      </c>
      <c r="G282" s="23">
        <v>3028.422</v>
      </c>
      <c r="H282" s="23">
        <v>2776.822</v>
      </c>
    </row>
    <row r="283" spans="1:8" ht="33" customHeight="1" outlineLevel="4">
      <c r="A283" s="15" t="s">
        <v>421</v>
      </c>
      <c r="B283" s="5" t="s">
        <v>533</v>
      </c>
      <c r="C283" s="5" t="s">
        <v>544</v>
      </c>
      <c r="D283" s="5" t="s">
        <v>24</v>
      </c>
      <c r="E283" s="5" t="s">
        <v>7</v>
      </c>
      <c r="F283" s="17">
        <v>1057.91674</v>
      </c>
      <c r="G283" s="23">
        <v>1102.92</v>
      </c>
      <c r="H283" s="23">
        <v>991.23</v>
      </c>
    </row>
    <row r="284" spans="1:8" ht="15.75" outlineLevel="4">
      <c r="A284" s="15" t="s">
        <v>425</v>
      </c>
      <c r="B284" s="5" t="s">
        <v>533</v>
      </c>
      <c r="C284" s="5" t="s">
        <v>544</v>
      </c>
      <c r="D284" s="5" t="s">
        <v>24</v>
      </c>
      <c r="E284" s="5" t="s">
        <v>9</v>
      </c>
      <c r="F284" s="17">
        <v>3.08326</v>
      </c>
      <c r="G284" s="23">
        <v>48</v>
      </c>
      <c r="H284" s="23"/>
    </row>
    <row r="285" spans="1:8" ht="204" customHeight="1" outlineLevel="3">
      <c r="A285" s="15" t="s">
        <v>554</v>
      </c>
      <c r="B285" s="5" t="s">
        <v>533</v>
      </c>
      <c r="C285" s="5" t="s">
        <v>544</v>
      </c>
      <c r="D285" s="5" t="s">
        <v>25</v>
      </c>
      <c r="E285" s="5" t="s">
        <v>0</v>
      </c>
      <c r="F285" s="17">
        <f>SUM(F286)</f>
        <v>156.75196</v>
      </c>
      <c r="G285" s="23">
        <f>SUM(G286)</f>
        <v>0</v>
      </c>
      <c r="H285" s="23">
        <f>SUM(H286)</f>
        <v>0</v>
      </c>
    </row>
    <row r="286" spans="1:8" ht="96" customHeight="1" outlineLevel="4">
      <c r="A286" s="15" t="s">
        <v>417</v>
      </c>
      <c r="B286" s="5" t="s">
        <v>533</v>
      </c>
      <c r="C286" s="5" t="s">
        <v>544</v>
      </c>
      <c r="D286" s="5" t="s">
        <v>25</v>
      </c>
      <c r="E286" s="5" t="s">
        <v>5</v>
      </c>
      <c r="F286" s="17">
        <v>156.75196</v>
      </c>
      <c r="G286" s="23"/>
      <c r="H286" s="23"/>
    </row>
    <row r="287" spans="1:8" ht="222.75" customHeight="1" outlineLevel="3">
      <c r="A287" s="15" t="s">
        <v>259</v>
      </c>
      <c r="B287" s="5" t="s">
        <v>533</v>
      </c>
      <c r="C287" s="5" t="s">
        <v>544</v>
      </c>
      <c r="D287" s="5" t="s">
        <v>26</v>
      </c>
      <c r="E287" s="5" t="s">
        <v>0</v>
      </c>
      <c r="F287" s="23">
        <f>SUM(F288)</f>
        <v>465.2</v>
      </c>
      <c r="G287" s="23">
        <f>SUM(G288)</f>
        <v>599.8</v>
      </c>
      <c r="H287" s="23">
        <f>SUM(H288)</f>
        <v>0</v>
      </c>
    </row>
    <row r="288" spans="1:8" ht="94.5" customHeight="1" outlineLevel="4">
      <c r="A288" s="15" t="s">
        <v>417</v>
      </c>
      <c r="B288" s="5" t="s">
        <v>533</v>
      </c>
      <c r="C288" s="5" t="s">
        <v>544</v>
      </c>
      <c r="D288" s="5" t="s">
        <v>26</v>
      </c>
      <c r="E288" s="5" t="s">
        <v>5</v>
      </c>
      <c r="F288" s="23">
        <v>465.2</v>
      </c>
      <c r="G288" s="23">
        <v>599.8</v>
      </c>
      <c r="H288" s="23"/>
    </row>
    <row r="289" spans="1:8" ht="204.75" outlineLevel="4">
      <c r="A289" s="15" t="s">
        <v>260</v>
      </c>
      <c r="B289" s="5" t="s">
        <v>533</v>
      </c>
      <c r="C289" s="5" t="s">
        <v>544</v>
      </c>
      <c r="D289" s="5" t="s">
        <v>261</v>
      </c>
      <c r="E289" s="5" t="s">
        <v>0</v>
      </c>
      <c r="F289" s="23">
        <f>SUM(F290)</f>
        <v>141.957</v>
      </c>
      <c r="G289" s="23">
        <f>SUM(G290)</f>
        <v>0</v>
      </c>
      <c r="H289" s="23">
        <f>SUM(H290)</f>
        <v>0</v>
      </c>
    </row>
    <row r="290" spans="1:8" ht="96.75" customHeight="1" outlineLevel="4">
      <c r="A290" s="15" t="s">
        <v>245</v>
      </c>
      <c r="B290" s="5" t="s">
        <v>533</v>
      </c>
      <c r="C290" s="5" t="s">
        <v>544</v>
      </c>
      <c r="D290" s="5" t="s">
        <v>555</v>
      </c>
      <c r="E290" s="5" t="s">
        <v>5</v>
      </c>
      <c r="F290" s="23">
        <v>141.957</v>
      </c>
      <c r="G290" s="23"/>
      <c r="H290" s="23"/>
    </row>
    <row r="291" spans="1:8" ht="204.75" customHeight="1" outlineLevel="4">
      <c r="A291" s="15" t="s">
        <v>556</v>
      </c>
      <c r="B291" s="5" t="s">
        <v>533</v>
      </c>
      <c r="C291" s="5" t="s">
        <v>544</v>
      </c>
      <c r="D291" s="5" t="s">
        <v>263</v>
      </c>
      <c r="E291" s="5" t="s">
        <v>0</v>
      </c>
      <c r="F291" s="23">
        <f>SUM(F292)</f>
        <v>465.2</v>
      </c>
      <c r="G291" s="23">
        <f>SUM(G292)</f>
        <v>599.8</v>
      </c>
      <c r="H291" s="23">
        <f>SUM(H292)</f>
        <v>0</v>
      </c>
    </row>
    <row r="292" spans="1:8" ht="94.5" customHeight="1" outlineLevel="4">
      <c r="A292" s="15" t="s">
        <v>417</v>
      </c>
      <c r="B292" s="5" t="s">
        <v>533</v>
      </c>
      <c r="C292" s="5" t="s">
        <v>544</v>
      </c>
      <c r="D292" s="5" t="s">
        <v>263</v>
      </c>
      <c r="E292" s="5" t="s">
        <v>5</v>
      </c>
      <c r="F292" s="23">
        <v>465.2</v>
      </c>
      <c r="G292" s="23">
        <v>599.8</v>
      </c>
      <c r="H292" s="23"/>
    </row>
    <row r="293" spans="1:8" ht="110.25" customHeight="1" outlineLevel="3">
      <c r="A293" s="15" t="s">
        <v>539</v>
      </c>
      <c r="B293" s="5" t="s">
        <v>533</v>
      </c>
      <c r="C293" s="5" t="s">
        <v>544</v>
      </c>
      <c r="D293" s="5" t="s">
        <v>30</v>
      </c>
      <c r="E293" s="5" t="s">
        <v>0</v>
      </c>
      <c r="F293" s="17">
        <f>SUM(F294:F295)</f>
        <v>78.22767999999999</v>
      </c>
      <c r="G293" s="23">
        <f>SUM(G294:G295)</f>
        <v>93</v>
      </c>
      <c r="H293" s="23">
        <f>SUM(H294:H295)</f>
        <v>0</v>
      </c>
    </row>
    <row r="294" spans="1:8" ht="35.25" customHeight="1" outlineLevel="4">
      <c r="A294" s="15" t="s">
        <v>421</v>
      </c>
      <c r="B294" s="5" t="s">
        <v>533</v>
      </c>
      <c r="C294" s="5" t="s">
        <v>544</v>
      </c>
      <c r="D294" s="5" t="s">
        <v>30</v>
      </c>
      <c r="E294" s="5" t="s">
        <v>7</v>
      </c>
      <c r="F294" s="17">
        <v>34.22768</v>
      </c>
      <c r="G294" s="23">
        <v>49</v>
      </c>
      <c r="H294" s="23"/>
    </row>
    <row r="295" spans="1:8" ht="61.5" customHeight="1" outlineLevel="4">
      <c r="A295" s="15" t="s">
        <v>389</v>
      </c>
      <c r="B295" s="5" t="s">
        <v>533</v>
      </c>
      <c r="C295" s="5" t="s">
        <v>544</v>
      </c>
      <c r="D295" s="5" t="s">
        <v>30</v>
      </c>
      <c r="E295" s="5" t="s">
        <v>20</v>
      </c>
      <c r="F295" s="23">
        <v>44</v>
      </c>
      <c r="G295" s="23">
        <v>44</v>
      </c>
      <c r="H295" s="23"/>
    </row>
    <row r="296" spans="1:8" ht="171.75" customHeight="1" outlineLevel="3">
      <c r="A296" s="15" t="s">
        <v>557</v>
      </c>
      <c r="B296" s="5" t="s">
        <v>533</v>
      </c>
      <c r="C296" s="5" t="s">
        <v>544</v>
      </c>
      <c r="D296" s="5" t="s">
        <v>34</v>
      </c>
      <c r="E296" s="5" t="s">
        <v>0</v>
      </c>
      <c r="F296" s="23">
        <f>SUM(F297)</f>
        <v>90</v>
      </c>
      <c r="G296" s="23">
        <f>SUM(G297)</f>
        <v>0</v>
      </c>
      <c r="H296" s="23">
        <f>SUM(H297)</f>
        <v>0</v>
      </c>
    </row>
    <row r="297" spans="1:8" ht="33" customHeight="1" outlineLevel="4">
      <c r="A297" s="15" t="s">
        <v>421</v>
      </c>
      <c r="B297" s="5" t="s">
        <v>533</v>
      </c>
      <c r="C297" s="5" t="s">
        <v>544</v>
      </c>
      <c r="D297" s="5" t="s">
        <v>34</v>
      </c>
      <c r="E297" s="5" t="s">
        <v>7</v>
      </c>
      <c r="F297" s="23">
        <v>90</v>
      </c>
      <c r="G297" s="23"/>
      <c r="H297" s="23"/>
    </row>
    <row r="298" spans="1:8" ht="141.75" customHeight="1" outlineLevel="3">
      <c r="A298" s="15" t="s">
        <v>558</v>
      </c>
      <c r="B298" s="5" t="s">
        <v>533</v>
      </c>
      <c r="C298" s="5" t="s">
        <v>544</v>
      </c>
      <c r="D298" s="5" t="s">
        <v>35</v>
      </c>
      <c r="E298" s="5" t="s">
        <v>0</v>
      </c>
      <c r="F298" s="17">
        <f>SUM(F299:F300)</f>
        <v>41.91386</v>
      </c>
      <c r="G298" s="23">
        <f>SUM(G299:G300)</f>
        <v>44</v>
      </c>
      <c r="H298" s="23">
        <f>SUM(H299:H300)</f>
        <v>0</v>
      </c>
    </row>
    <row r="299" spans="1:8" ht="33" customHeight="1" outlineLevel="4">
      <c r="A299" s="15" t="s">
        <v>421</v>
      </c>
      <c r="B299" s="5" t="s">
        <v>533</v>
      </c>
      <c r="C299" s="5" t="s">
        <v>544</v>
      </c>
      <c r="D299" s="5" t="s">
        <v>35</v>
      </c>
      <c r="E299" s="5" t="s">
        <v>7</v>
      </c>
      <c r="F299" s="23">
        <v>24</v>
      </c>
      <c r="G299" s="23">
        <v>24</v>
      </c>
      <c r="H299" s="23"/>
    </row>
    <row r="300" spans="1:8" ht="64.5" customHeight="1" outlineLevel="4">
      <c r="A300" s="15" t="s">
        <v>389</v>
      </c>
      <c r="B300" s="5" t="s">
        <v>533</v>
      </c>
      <c r="C300" s="5" t="s">
        <v>544</v>
      </c>
      <c r="D300" s="5" t="s">
        <v>35</v>
      </c>
      <c r="E300" s="5" t="s">
        <v>20</v>
      </c>
      <c r="F300" s="17">
        <v>17.91386</v>
      </c>
      <c r="G300" s="23">
        <v>20</v>
      </c>
      <c r="H300" s="23"/>
    </row>
    <row r="301" spans="1:8" ht="110.25" outlineLevel="3">
      <c r="A301" s="15" t="s">
        <v>540</v>
      </c>
      <c r="B301" s="5" t="s">
        <v>533</v>
      </c>
      <c r="C301" s="5" t="s">
        <v>544</v>
      </c>
      <c r="D301" s="5" t="s">
        <v>45</v>
      </c>
      <c r="E301" s="5" t="s">
        <v>0</v>
      </c>
      <c r="F301" s="23">
        <f>SUM(F302:F302)</f>
        <v>40</v>
      </c>
      <c r="G301" s="23">
        <f>SUM(G302:G302)</f>
        <v>17.036</v>
      </c>
      <c r="H301" s="23">
        <f>SUM(H302:H302)</f>
        <v>0</v>
      </c>
    </row>
    <row r="302" spans="1:8" ht="33" customHeight="1" outlineLevel="4">
      <c r="A302" s="15" t="s">
        <v>421</v>
      </c>
      <c r="B302" s="5" t="s">
        <v>533</v>
      </c>
      <c r="C302" s="5" t="s">
        <v>544</v>
      </c>
      <c r="D302" s="5" t="s">
        <v>45</v>
      </c>
      <c r="E302" s="5" t="s">
        <v>7</v>
      </c>
      <c r="F302" s="23">
        <v>40</v>
      </c>
      <c r="G302" s="23">
        <v>17.036</v>
      </c>
      <c r="H302" s="23"/>
    </row>
    <row r="303" spans="1:8" ht="190.5" customHeight="1" outlineLevel="3">
      <c r="A303" s="15" t="s">
        <v>541</v>
      </c>
      <c r="B303" s="5" t="s">
        <v>533</v>
      </c>
      <c r="C303" s="5" t="s">
        <v>544</v>
      </c>
      <c r="D303" s="5" t="s">
        <v>49</v>
      </c>
      <c r="E303" s="5" t="s">
        <v>0</v>
      </c>
      <c r="F303" s="23">
        <f>SUM(F304)</f>
        <v>5</v>
      </c>
      <c r="G303" s="23">
        <f>SUM(G304)</f>
        <v>5</v>
      </c>
      <c r="H303" s="23">
        <f>SUM(H304)</f>
        <v>0</v>
      </c>
    </row>
    <row r="304" spans="1:8" ht="34.5" customHeight="1" outlineLevel="4">
      <c r="A304" s="15" t="s">
        <v>421</v>
      </c>
      <c r="B304" s="5" t="s">
        <v>533</v>
      </c>
      <c r="C304" s="5" t="s">
        <v>544</v>
      </c>
      <c r="D304" s="5" t="s">
        <v>49</v>
      </c>
      <c r="E304" s="5" t="s">
        <v>7</v>
      </c>
      <c r="F304" s="23">
        <v>5</v>
      </c>
      <c r="G304" s="23">
        <v>5</v>
      </c>
      <c r="H304" s="23"/>
    </row>
    <row r="305" spans="1:8" ht="157.5" outlineLevel="3">
      <c r="A305" s="15" t="s">
        <v>559</v>
      </c>
      <c r="B305" s="5" t="s">
        <v>533</v>
      </c>
      <c r="C305" s="5" t="s">
        <v>544</v>
      </c>
      <c r="D305" s="5" t="s">
        <v>50</v>
      </c>
      <c r="E305" s="5" t="s">
        <v>0</v>
      </c>
      <c r="F305" s="17">
        <f>SUM(F306:F307)</f>
        <v>1654.63282</v>
      </c>
      <c r="G305" s="23">
        <f>SUM(G306:G307)</f>
        <v>1667</v>
      </c>
      <c r="H305" s="23">
        <f>SUM(H306:H307)</f>
        <v>1667</v>
      </c>
    </row>
    <row r="306" spans="1:8" ht="33.75" customHeight="1" outlineLevel="4">
      <c r="A306" s="15" t="s">
        <v>421</v>
      </c>
      <c r="B306" s="5" t="s">
        <v>533</v>
      </c>
      <c r="C306" s="5" t="s">
        <v>544</v>
      </c>
      <c r="D306" s="5" t="s">
        <v>50</v>
      </c>
      <c r="E306" s="5" t="s">
        <v>7</v>
      </c>
      <c r="F306" s="17">
        <v>885.69128</v>
      </c>
      <c r="G306" s="23">
        <v>895</v>
      </c>
      <c r="H306" s="23">
        <v>895</v>
      </c>
    </row>
    <row r="307" spans="1:8" ht="61.5" customHeight="1" outlineLevel="4">
      <c r="A307" s="15" t="s">
        <v>389</v>
      </c>
      <c r="B307" s="5" t="s">
        <v>533</v>
      </c>
      <c r="C307" s="5" t="s">
        <v>544</v>
      </c>
      <c r="D307" s="5" t="s">
        <v>50</v>
      </c>
      <c r="E307" s="5" t="s">
        <v>20</v>
      </c>
      <c r="F307" s="17">
        <v>768.94154</v>
      </c>
      <c r="G307" s="23">
        <v>772</v>
      </c>
      <c r="H307" s="23">
        <v>772</v>
      </c>
    </row>
    <row r="308" spans="1:8" ht="108.75" customHeight="1" outlineLevel="4">
      <c r="A308" s="15" t="s">
        <v>560</v>
      </c>
      <c r="B308" s="5" t="s">
        <v>533</v>
      </c>
      <c r="C308" s="5" t="s">
        <v>544</v>
      </c>
      <c r="D308" s="5" t="s">
        <v>363</v>
      </c>
      <c r="E308" s="5" t="s">
        <v>0</v>
      </c>
      <c r="F308" s="23">
        <f>SUM(F309)</f>
        <v>50</v>
      </c>
      <c r="G308" s="23">
        <f>SUM(G309)</f>
        <v>0</v>
      </c>
      <c r="H308" s="23">
        <f>SUM(H309)</f>
        <v>0</v>
      </c>
    </row>
    <row r="309" spans="1:8" ht="33" customHeight="1" outlineLevel="4">
      <c r="A309" s="15" t="s">
        <v>421</v>
      </c>
      <c r="B309" s="5" t="s">
        <v>533</v>
      </c>
      <c r="C309" s="5" t="s">
        <v>544</v>
      </c>
      <c r="D309" s="5" t="s">
        <v>363</v>
      </c>
      <c r="E309" s="5" t="s">
        <v>7</v>
      </c>
      <c r="F309" s="23">
        <v>50</v>
      </c>
      <c r="G309" s="23"/>
      <c r="H309" s="23"/>
    </row>
    <row r="310" spans="1:8" ht="111.75" customHeight="1" outlineLevel="4">
      <c r="A310" s="15" t="s">
        <v>561</v>
      </c>
      <c r="B310" s="5" t="s">
        <v>533</v>
      </c>
      <c r="C310" s="5" t="s">
        <v>544</v>
      </c>
      <c r="D310" s="5" t="s">
        <v>171</v>
      </c>
      <c r="E310" s="5" t="s">
        <v>0</v>
      </c>
      <c r="F310" s="23">
        <f>SUM(F311:F311)</f>
        <v>750</v>
      </c>
      <c r="G310" s="23">
        <f>SUM(G311:G311)</f>
        <v>0</v>
      </c>
      <c r="H310" s="23">
        <f>SUM(H311:H311)</f>
        <v>0</v>
      </c>
    </row>
    <row r="311" spans="1:8" ht="30" customHeight="1" outlineLevel="4">
      <c r="A311" s="15" t="s">
        <v>421</v>
      </c>
      <c r="B311" s="5" t="s">
        <v>533</v>
      </c>
      <c r="C311" s="5" t="s">
        <v>544</v>
      </c>
      <c r="D311" s="5" t="s">
        <v>171</v>
      </c>
      <c r="E311" s="5" t="s">
        <v>7</v>
      </c>
      <c r="F311" s="23">
        <v>750</v>
      </c>
      <c r="G311" s="23"/>
      <c r="H311" s="23"/>
    </row>
    <row r="312" spans="1:8" ht="47.25" outlineLevel="2">
      <c r="A312" s="14" t="s">
        <v>488</v>
      </c>
      <c r="B312" s="11" t="s">
        <v>533</v>
      </c>
      <c r="C312" s="11" t="s">
        <v>489</v>
      </c>
      <c r="D312" s="11" t="s">
        <v>411</v>
      </c>
      <c r="E312" s="11" t="s">
        <v>0</v>
      </c>
      <c r="F312" s="24">
        <f>SUM(F313)</f>
        <v>177.4</v>
      </c>
      <c r="G312" s="24">
        <f>SUM(G313)</f>
        <v>177.4</v>
      </c>
      <c r="H312" s="24">
        <f>SUM(H313)</f>
        <v>0</v>
      </c>
    </row>
    <row r="313" spans="1:8" ht="110.25" outlineLevel="3">
      <c r="A313" s="15" t="s">
        <v>540</v>
      </c>
      <c r="B313" s="5" t="s">
        <v>533</v>
      </c>
      <c r="C313" s="5" t="s">
        <v>489</v>
      </c>
      <c r="D313" s="5" t="s">
        <v>45</v>
      </c>
      <c r="E313" s="5" t="s">
        <v>0</v>
      </c>
      <c r="F313" s="23">
        <f>SUM(F314:F315)</f>
        <v>177.4</v>
      </c>
      <c r="G313" s="23">
        <f>SUM(G314:G315)</f>
        <v>177.4</v>
      </c>
      <c r="H313" s="23">
        <f>SUM(H314:H315)</f>
        <v>0</v>
      </c>
    </row>
    <row r="314" spans="1:8" ht="33" customHeight="1" outlineLevel="4">
      <c r="A314" s="15" t="s">
        <v>421</v>
      </c>
      <c r="B314" s="5" t="s">
        <v>533</v>
      </c>
      <c r="C314" s="5" t="s">
        <v>489</v>
      </c>
      <c r="D314" s="5" t="s">
        <v>45</v>
      </c>
      <c r="E314" s="5" t="s">
        <v>7</v>
      </c>
      <c r="F314" s="23">
        <v>153.4</v>
      </c>
      <c r="G314" s="23">
        <v>153.4</v>
      </c>
      <c r="H314" s="23"/>
    </row>
    <row r="315" spans="1:8" ht="62.25" customHeight="1" outlineLevel="4">
      <c r="A315" s="15" t="s">
        <v>389</v>
      </c>
      <c r="B315" s="5" t="s">
        <v>533</v>
      </c>
      <c r="C315" s="5" t="s">
        <v>489</v>
      </c>
      <c r="D315" s="5" t="s">
        <v>45</v>
      </c>
      <c r="E315" s="5" t="s">
        <v>20</v>
      </c>
      <c r="F315" s="23">
        <v>24</v>
      </c>
      <c r="G315" s="23">
        <v>24</v>
      </c>
      <c r="H315" s="23"/>
    </row>
    <row r="316" spans="1:8" ht="31.5" outlineLevel="2">
      <c r="A316" s="14" t="s">
        <v>491</v>
      </c>
      <c r="B316" s="11" t="s">
        <v>533</v>
      </c>
      <c r="C316" s="11" t="s">
        <v>492</v>
      </c>
      <c r="D316" s="11" t="s">
        <v>411</v>
      </c>
      <c r="E316" s="11" t="s">
        <v>0</v>
      </c>
      <c r="F316" s="24">
        <f>SUM(F317,F319,F322,F325)</f>
        <v>885.1999999999999</v>
      </c>
      <c r="G316" s="24">
        <f>SUM(G317,G319,G322,G325)</f>
        <v>971.5999999999999</v>
      </c>
      <c r="H316" s="24">
        <f>SUM(H317,H319,H322,H325)</f>
        <v>369.6</v>
      </c>
    </row>
    <row r="317" spans="1:8" ht="129" customHeight="1" outlineLevel="3">
      <c r="A317" s="15" t="s">
        <v>562</v>
      </c>
      <c r="B317" s="5" t="s">
        <v>533</v>
      </c>
      <c r="C317" s="5" t="s">
        <v>492</v>
      </c>
      <c r="D317" s="5" t="s">
        <v>28</v>
      </c>
      <c r="E317" s="5" t="s">
        <v>0</v>
      </c>
      <c r="F317" s="23">
        <f>SUM(F318)</f>
        <v>402</v>
      </c>
      <c r="G317" s="23">
        <f>SUM(G318)</f>
        <v>402</v>
      </c>
      <c r="H317" s="23">
        <f>SUM(H318)</f>
        <v>0</v>
      </c>
    </row>
    <row r="318" spans="1:8" ht="30.75" customHeight="1" outlineLevel="4">
      <c r="A318" s="15" t="s">
        <v>421</v>
      </c>
      <c r="B318" s="5" t="s">
        <v>533</v>
      </c>
      <c r="C318" s="5" t="s">
        <v>492</v>
      </c>
      <c r="D318" s="5" t="s">
        <v>28</v>
      </c>
      <c r="E318" s="5" t="s">
        <v>7</v>
      </c>
      <c r="F318" s="23">
        <v>402</v>
      </c>
      <c r="G318" s="23">
        <v>402</v>
      </c>
      <c r="H318" s="23"/>
    </row>
    <row r="319" spans="1:8" ht="94.5" customHeight="1" outlineLevel="3">
      <c r="A319" s="15" t="s">
        <v>563</v>
      </c>
      <c r="B319" s="5" t="s">
        <v>533</v>
      </c>
      <c r="C319" s="5" t="s">
        <v>492</v>
      </c>
      <c r="D319" s="5" t="s">
        <v>29</v>
      </c>
      <c r="E319" s="5" t="s">
        <v>0</v>
      </c>
      <c r="F319" s="23">
        <f>SUM(F320:F321)</f>
        <v>206</v>
      </c>
      <c r="G319" s="23">
        <f>SUM(G320:G321)</f>
        <v>200</v>
      </c>
      <c r="H319" s="23">
        <f>SUM(H320:H321)</f>
        <v>0</v>
      </c>
    </row>
    <row r="320" spans="1:8" ht="30.75" customHeight="1" outlineLevel="4">
      <c r="A320" s="15" t="s">
        <v>421</v>
      </c>
      <c r="B320" s="5" t="s">
        <v>533</v>
      </c>
      <c r="C320" s="5" t="s">
        <v>492</v>
      </c>
      <c r="D320" s="5" t="s">
        <v>29</v>
      </c>
      <c r="E320" s="5" t="s">
        <v>7</v>
      </c>
      <c r="F320" s="23">
        <v>175.814</v>
      </c>
      <c r="G320" s="23">
        <v>152</v>
      </c>
      <c r="H320" s="23"/>
    </row>
    <row r="321" spans="1:8" ht="63.75" customHeight="1" outlineLevel="4">
      <c r="A321" s="15" t="s">
        <v>389</v>
      </c>
      <c r="B321" s="5" t="s">
        <v>533</v>
      </c>
      <c r="C321" s="5" t="s">
        <v>492</v>
      </c>
      <c r="D321" s="5" t="s">
        <v>29</v>
      </c>
      <c r="E321" s="5" t="s">
        <v>20</v>
      </c>
      <c r="F321" s="23">
        <v>30.186</v>
      </c>
      <c r="G321" s="23">
        <v>48</v>
      </c>
      <c r="H321" s="23"/>
    </row>
    <row r="322" spans="1:8" ht="142.5" customHeight="1" outlineLevel="4">
      <c r="A322" s="15" t="s">
        <v>564</v>
      </c>
      <c r="B322" s="5" t="s">
        <v>533</v>
      </c>
      <c r="C322" s="5" t="s">
        <v>492</v>
      </c>
      <c r="D322" s="5" t="s">
        <v>181</v>
      </c>
      <c r="E322" s="5" t="s">
        <v>0</v>
      </c>
      <c r="F322" s="23">
        <f>SUM(F323:F324)</f>
        <v>268.8</v>
      </c>
      <c r="G322" s="23">
        <f>SUM(G323:G324)</f>
        <v>268.8</v>
      </c>
      <c r="H322" s="23">
        <f>SUM(H323:H324)</f>
        <v>268.8</v>
      </c>
    </row>
    <row r="323" spans="1:8" ht="33" customHeight="1" outlineLevel="4">
      <c r="A323" s="15" t="s">
        <v>421</v>
      </c>
      <c r="B323" s="5" t="s">
        <v>533</v>
      </c>
      <c r="C323" s="5" t="s">
        <v>492</v>
      </c>
      <c r="D323" s="5" t="s">
        <v>181</v>
      </c>
      <c r="E323" s="5" t="s">
        <v>7</v>
      </c>
      <c r="F323" s="23">
        <v>67.2</v>
      </c>
      <c r="G323" s="23">
        <v>67.2</v>
      </c>
      <c r="H323" s="23">
        <v>67.2</v>
      </c>
    </row>
    <row r="324" spans="1:8" ht="60.75" customHeight="1" outlineLevel="4">
      <c r="A324" s="15" t="s">
        <v>389</v>
      </c>
      <c r="B324" s="5" t="s">
        <v>533</v>
      </c>
      <c r="C324" s="5" t="s">
        <v>492</v>
      </c>
      <c r="D324" s="5" t="s">
        <v>181</v>
      </c>
      <c r="E324" s="5" t="s">
        <v>20</v>
      </c>
      <c r="F324" s="23">
        <v>201.6</v>
      </c>
      <c r="G324" s="23">
        <v>201.6</v>
      </c>
      <c r="H324" s="23">
        <v>201.6</v>
      </c>
    </row>
    <row r="325" spans="1:8" ht="174.75" customHeight="1" outlineLevel="4">
      <c r="A325" s="51" t="s">
        <v>565</v>
      </c>
      <c r="B325" s="5" t="s">
        <v>533</v>
      </c>
      <c r="C325" s="5" t="s">
        <v>492</v>
      </c>
      <c r="D325" s="5" t="s">
        <v>32</v>
      </c>
      <c r="E325" s="5" t="s">
        <v>0</v>
      </c>
      <c r="F325" s="23">
        <f>SUM(F326)</f>
        <v>8.4</v>
      </c>
      <c r="G325" s="23">
        <f>SUM(G326)</f>
        <v>100.8</v>
      </c>
      <c r="H325" s="23">
        <f>SUM(H326)</f>
        <v>100.8</v>
      </c>
    </row>
    <row r="326" spans="1:8" ht="30.75" customHeight="1" outlineLevel="4">
      <c r="A326" s="15" t="s">
        <v>421</v>
      </c>
      <c r="B326" s="5" t="s">
        <v>533</v>
      </c>
      <c r="C326" s="5" t="s">
        <v>492</v>
      </c>
      <c r="D326" s="5" t="s">
        <v>32</v>
      </c>
      <c r="E326" s="5" t="s">
        <v>7</v>
      </c>
      <c r="F326" s="23">
        <v>8.4</v>
      </c>
      <c r="G326" s="23">
        <v>100.8</v>
      </c>
      <c r="H326" s="23">
        <v>100.8</v>
      </c>
    </row>
    <row r="327" spans="1:8" ht="31.5" outlineLevel="2">
      <c r="A327" s="14" t="s">
        <v>566</v>
      </c>
      <c r="B327" s="11" t="s">
        <v>533</v>
      </c>
      <c r="C327" s="11" t="s">
        <v>567</v>
      </c>
      <c r="D327" s="11" t="s">
        <v>411</v>
      </c>
      <c r="E327" s="11" t="s">
        <v>0</v>
      </c>
      <c r="F327" s="24">
        <f>SUM(F328,F330,F332,F334,F336,F338,F342,F344)</f>
        <v>5849.7</v>
      </c>
      <c r="G327" s="24">
        <f>SUM(G328,G330,G332,G334,G336,G338,G342,G344)</f>
        <v>5824.82</v>
      </c>
      <c r="H327" s="24">
        <f>SUM(H328,H330,H332,H334,H336,H338,H342,H344)</f>
        <v>5800.95</v>
      </c>
    </row>
    <row r="328" spans="1:8" ht="93.75" customHeight="1" outlineLevel="3">
      <c r="A328" s="15" t="s">
        <v>568</v>
      </c>
      <c r="B328" s="5" t="s">
        <v>533</v>
      </c>
      <c r="C328" s="5" t="s">
        <v>567</v>
      </c>
      <c r="D328" s="5" t="s">
        <v>37</v>
      </c>
      <c r="E328" s="5" t="s">
        <v>0</v>
      </c>
      <c r="F328" s="23">
        <f>SUM(F329)</f>
        <v>15</v>
      </c>
      <c r="G328" s="23">
        <f>SUM(G329)</f>
        <v>0</v>
      </c>
      <c r="H328" s="23">
        <f>SUM(H329)</f>
        <v>0</v>
      </c>
    </row>
    <row r="329" spans="1:8" ht="30" customHeight="1" outlineLevel="4">
      <c r="A329" s="15" t="s">
        <v>421</v>
      </c>
      <c r="B329" s="5" t="s">
        <v>533</v>
      </c>
      <c r="C329" s="5" t="s">
        <v>567</v>
      </c>
      <c r="D329" s="5" t="s">
        <v>37</v>
      </c>
      <c r="E329" s="5" t="s">
        <v>7</v>
      </c>
      <c r="F329" s="23">
        <v>15</v>
      </c>
      <c r="G329" s="23"/>
      <c r="H329" s="23"/>
    </row>
    <row r="330" spans="1:8" ht="111" customHeight="1" outlineLevel="3">
      <c r="A330" s="15" t="s">
        <v>569</v>
      </c>
      <c r="B330" s="5" t="s">
        <v>533</v>
      </c>
      <c r="C330" s="5" t="s">
        <v>567</v>
      </c>
      <c r="D330" s="5" t="s">
        <v>38</v>
      </c>
      <c r="E330" s="5" t="s">
        <v>0</v>
      </c>
      <c r="F330" s="23">
        <f>SUM(F331)</f>
        <v>25</v>
      </c>
      <c r="G330" s="23">
        <f>SUM(G331)</f>
        <v>0</v>
      </c>
      <c r="H330" s="23">
        <f>SUM(H331)</f>
        <v>0</v>
      </c>
    </row>
    <row r="331" spans="1:8" ht="33.75" customHeight="1" outlineLevel="4">
      <c r="A331" s="15" t="s">
        <v>421</v>
      </c>
      <c r="B331" s="5" t="s">
        <v>533</v>
      </c>
      <c r="C331" s="5" t="s">
        <v>567</v>
      </c>
      <c r="D331" s="5" t="s">
        <v>38</v>
      </c>
      <c r="E331" s="5" t="s">
        <v>7</v>
      </c>
      <c r="F331" s="23">
        <v>25</v>
      </c>
      <c r="G331" s="23"/>
      <c r="H331" s="23"/>
    </row>
    <row r="332" spans="1:8" ht="93" customHeight="1" outlineLevel="3">
      <c r="A332" s="15" t="s">
        <v>570</v>
      </c>
      <c r="B332" s="5" t="s">
        <v>533</v>
      </c>
      <c r="C332" s="5" t="s">
        <v>567</v>
      </c>
      <c r="D332" s="5" t="s">
        <v>39</v>
      </c>
      <c r="E332" s="5" t="s">
        <v>0</v>
      </c>
      <c r="F332" s="23">
        <f>SUM(F333)</f>
        <v>5</v>
      </c>
      <c r="G332" s="23">
        <f>SUM(G333)</f>
        <v>0</v>
      </c>
      <c r="H332" s="23">
        <f>SUM(H333)</f>
        <v>0</v>
      </c>
    </row>
    <row r="333" spans="1:8" ht="31.5" outlineLevel="4">
      <c r="A333" s="15" t="s">
        <v>424</v>
      </c>
      <c r="B333" s="5" t="s">
        <v>533</v>
      </c>
      <c r="C333" s="5" t="s">
        <v>567</v>
      </c>
      <c r="D333" s="5" t="s">
        <v>39</v>
      </c>
      <c r="E333" s="5" t="s">
        <v>15</v>
      </c>
      <c r="F333" s="23">
        <v>5</v>
      </c>
      <c r="G333" s="23"/>
      <c r="H333" s="23"/>
    </row>
    <row r="334" spans="1:8" ht="93.75" customHeight="1" outlineLevel="3">
      <c r="A334" s="15" t="s">
        <v>571</v>
      </c>
      <c r="B334" s="5" t="s">
        <v>533</v>
      </c>
      <c r="C334" s="5" t="s">
        <v>567</v>
      </c>
      <c r="D334" s="5" t="s">
        <v>40</v>
      </c>
      <c r="E334" s="5" t="s">
        <v>0</v>
      </c>
      <c r="F334" s="23">
        <f>SUM(F335)</f>
        <v>10</v>
      </c>
      <c r="G334" s="23">
        <f>SUM(G335)</f>
        <v>0</v>
      </c>
      <c r="H334" s="23">
        <f>SUM(H335)</f>
        <v>0</v>
      </c>
    </row>
    <row r="335" spans="1:8" ht="31.5" outlineLevel="4">
      <c r="A335" s="15" t="s">
        <v>424</v>
      </c>
      <c r="B335" s="5" t="s">
        <v>533</v>
      </c>
      <c r="C335" s="5" t="s">
        <v>567</v>
      </c>
      <c r="D335" s="5" t="s">
        <v>40</v>
      </c>
      <c r="E335" s="5" t="s">
        <v>15</v>
      </c>
      <c r="F335" s="23">
        <v>10</v>
      </c>
      <c r="G335" s="23"/>
      <c r="H335" s="23"/>
    </row>
    <row r="336" spans="1:8" ht="171.75" customHeight="1" outlineLevel="3">
      <c r="A336" s="15" t="s">
        <v>572</v>
      </c>
      <c r="B336" s="5" t="s">
        <v>533</v>
      </c>
      <c r="C336" s="5" t="s">
        <v>567</v>
      </c>
      <c r="D336" s="5" t="s">
        <v>42</v>
      </c>
      <c r="E336" s="5" t="s">
        <v>0</v>
      </c>
      <c r="F336" s="23">
        <f>SUM(F337)</f>
        <v>1512.8</v>
      </c>
      <c r="G336" s="23">
        <f>SUM(G337)</f>
        <v>1512.8</v>
      </c>
      <c r="H336" s="23">
        <f>SUM(H337)</f>
        <v>1512.8</v>
      </c>
    </row>
    <row r="337" spans="1:8" ht="94.5" customHeight="1" outlineLevel="4">
      <c r="A337" s="15" t="s">
        <v>417</v>
      </c>
      <c r="B337" s="5" t="s">
        <v>533</v>
      </c>
      <c r="C337" s="5" t="s">
        <v>567</v>
      </c>
      <c r="D337" s="5" t="s">
        <v>42</v>
      </c>
      <c r="E337" s="5" t="s">
        <v>5</v>
      </c>
      <c r="F337" s="23">
        <v>1512.8</v>
      </c>
      <c r="G337" s="23">
        <v>1512.8</v>
      </c>
      <c r="H337" s="23">
        <v>1512.8</v>
      </c>
    </row>
    <row r="338" spans="1:8" ht="187.5" customHeight="1" outlineLevel="3">
      <c r="A338" s="15" t="s">
        <v>573</v>
      </c>
      <c r="B338" s="5" t="s">
        <v>533</v>
      </c>
      <c r="C338" s="5" t="s">
        <v>567</v>
      </c>
      <c r="D338" s="5" t="s">
        <v>43</v>
      </c>
      <c r="E338" s="5" t="s">
        <v>0</v>
      </c>
      <c r="F338" s="23">
        <f>SUM(F339:F341)</f>
        <v>4261.9</v>
      </c>
      <c r="G338" s="23">
        <f>SUM(G339:G341)</f>
        <v>4292.0199999999995</v>
      </c>
      <c r="H338" s="23">
        <f>SUM(H339:H341)</f>
        <v>4288.15</v>
      </c>
    </row>
    <row r="339" spans="1:8" ht="96" customHeight="1" outlineLevel="4">
      <c r="A339" s="15" t="s">
        <v>417</v>
      </c>
      <c r="B339" s="5" t="s">
        <v>533</v>
      </c>
      <c r="C339" s="5" t="s">
        <v>567</v>
      </c>
      <c r="D339" s="5" t="s">
        <v>43</v>
      </c>
      <c r="E339" s="5" t="s">
        <v>5</v>
      </c>
      <c r="F339" s="23">
        <v>3780.7</v>
      </c>
      <c r="G339" s="23">
        <v>3780.7</v>
      </c>
      <c r="H339" s="23">
        <v>3780.7</v>
      </c>
    </row>
    <row r="340" spans="1:8" ht="32.25" customHeight="1" outlineLevel="4">
      <c r="A340" s="15" t="s">
        <v>421</v>
      </c>
      <c r="B340" s="5" t="s">
        <v>533</v>
      </c>
      <c r="C340" s="5" t="s">
        <v>567</v>
      </c>
      <c r="D340" s="5" t="s">
        <v>43</v>
      </c>
      <c r="E340" s="5" t="s">
        <v>7</v>
      </c>
      <c r="F340" s="17">
        <v>480.50648</v>
      </c>
      <c r="G340" s="23">
        <v>496.32</v>
      </c>
      <c r="H340" s="23">
        <v>507.45</v>
      </c>
    </row>
    <row r="341" spans="1:8" ht="15.75" outlineLevel="4">
      <c r="A341" s="15" t="s">
        <v>425</v>
      </c>
      <c r="B341" s="5" t="s">
        <v>533</v>
      </c>
      <c r="C341" s="5" t="s">
        <v>567</v>
      </c>
      <c r="D341" s="5" t="s">
        <v>43</v>
      </c>
      <c r="E341" s="5" t="s">
        <v>9</v>
      </c>
      <c r="F341" s="17">
        <v>0.69352</v>
      </c>
      <c r="G341" s="23">
        <v>15</v>
      </c>
      <c r="H341" s="23"/>
    </row>
    <row r="342" spans="1:8" ht="110.25" customHeight="1" outlineLevel="4">
      <c r="A342" s="15" t="s">
        <v>574</v>
      </c>
      <c r="B342" s="5" t="s">
        <v>533</v>
      </c>
      <c r="C342" s="5" t="s">
        <v>567</v>
      </c>
      <c r="D342" s="5" t="s">
        <v>46</v>
      </c>
      <c r="E342" s="5" t="s">
        <v>0</v>
      </c>
      <c r="F342" s="23">
        <f>SUM(F343)</f>
        <v>10</v>
      </c>
      <c r="G342" s="23">
        <f>SUM(G343)</f>
        <v>10</v>
      </c>
      <c r="H342" s="23">
        <f>SUM(H343)</f>
        <v>0</v>
      </c>
    </row>
    <row r="343" spans="1:8" ht="32.25" customHeight="1" outlineLevel="4">
      <c r="A343" s="15" t="s">
        <v>421</v>
      </c>
      <c r="B343" s="5" t="s">
        <v>533</v>
      </c>
      <c r="C343" s="5" t="s">
        <v>567</v>
      </c>
      <c r="D343" s="5" t="s">
        <v>46</v>
      </c>
      <c r="E343" s="5" t="s">
        <v>7</v>
      </c>
      <c r="F343" s="23">
        <v>10</v>
      </c>
      <c r="G343" s="23">
        <v>10</v>
      </c>
      <c r="H343" s="23"/>
    </row>
    <row r="344" spans="1:8" ht="111" customHeight="1" outlineLevel="4">
      <c r="A344" s="15" t="s">
        <v>575</v>
      </c>
      <c r="B344" s="5" t="s">
        <v>533</v>
      </c>
      <c r="C344" s="5" t="s">
        <v>567</v>
      </c>
      <c r="D344" s="5" t="s">
        <v>47</v>
      </c>
      <c r="E344" s="5" t="s">
        <v>0</v>
      </c>
      <c r="F344" s="23">
        <f>SUM(F345)</f>
        <v>10</v>
      </c>
      <c r="G344" s="23">
        <f>SUM(G345)</f>
        <v>10</v>
      </c>
      <c r="H344" s="23">
        <f>SUM(H345)</f>
        <v>0</v>
      </c>
    </row>
    <row r="345" spans="1:8" ht="33.75" customHeight="1" outlineLevel="4">
      <c r="A345" s="15" t="s">
        <v>421</v>
      </c>
      <c r="B345" s="5" t="s">
        <v>533</v>
      </c>
      <c r="C345" s="5" t="s">
        <v>567</v>
      </c>
      <c r="D345" s="5" t="s">
        <v>47</v>
      </c>
      <c r="E345" s="5" t="s">
        <v>7</v>
      </c>
      <c r="F345" s="23">
        <v>10</v>
      </c>
      <c r="G345" s="23">
        <v>10</v>
      </c>
      <c r="H345" s="23"/>
    </row>
    <row r="346" spans="1:8" ht="15.75" outlineLevel="1">
      <c r="A346" s="14" t="s">
        <v>500</v>
      </c>
      <c r="B346" s="11" t="s">
        <v>533</v>
      </c>
      <c r="C346" s="11" t="s">
        <v>501</v>
      </c>
      <c r="D346" s="11" t="s">
        <v>411</v>
      </c>
      <c r="E346" s="11" t="s">
        <v>0</v>
      </c>
      <c r="F346" s="30">
        <f>SUM(F347,F354)</f>
        <v>858.55077</v>
      </c>
      <c r="G346" s="24">
        <f>SUM(G347,G354)</f>
        <v>1835.507</v>
      </c>
      <c r="H346" s="24">
        <f>SUM(H347,H354)</f>
        <v>1769.507</v>
      </c>
    </row>
    <row r="347" spans="1:8" ht="31.5" outlineLevel="2">
      <c r="A347" s="14" t="s">
        <v>502</v>
      </c>
      <c r="B347" s="11" t="s">
        <v>533</v>
      </c>
      <c r="C347" s="11" t="s">
        <v>503</v>
      </c>
      <c r="D347" s="11" t="s">
        <v>411</v>
      </c>
      <c r="E347" s="11" t="s">
        <v>0</v>
      </c>
      <c r="F347" s="24">
        <f>SUM(F348,F351)</f>
        <v>131</v>
      </c>
      <c r="G347" s="24">
        <f>SUM(G348,G351)</f>
        <v>142</v>
      </c>
      <c r="H347" s="24">
        <f>SUM(H348,H351)</f>
        <v>76</v>
      </c>
    </row>
    <row r="348" spans="1:8" ht="218.25" customHeight="1" outlineLevel="3">
      <c r="A348" s="15" t="s">
        <v>508</v>
      </c>
      <c r="B348" s="5" t="s">
        <v>533</v>
      </c>
      <c r="C348" s="5" t="s">
        <v>503</v>
      </c>
      <c r="D348" s="5" t="s">
        <v>76</v>
      </c>
      <c r="E348" s="5" t="s">
        <v>0</v>
      </c>
      <c r="F348" s="23">
        <f>SUM(F349:F350)</f>
        <v>81</v>
      </c>
      <c r="G348" s="23">
        <f>SUM(G349:G350)</f>
        <v>75</v>
      </c>
      <c r="H348" s="23">
        <f>SUM(H349:H350)</f>
        <v>34</v>
      </c>
    </row>
    <row r="349" spans="1:8" ht="31.5" outlineLevel="4">
      <c r="A349" s="15" t="s">
        <v>424</v>
      </c>
      <c r="B349" s="5" t="s">
        <v>533</v>
      </c>
      <c r="C349" s="5" t="s">
        <v>503</v>
      </c>
      <c r="D349" s="5" t="s">
        <v>76</v>
      </c>
      <c r="E349" s="5" t="s">
        <v>15</v>
      </c>
      <c r="F349" s="23">
        <v>63</v>
      </c>
      <c r="G349" s="23">
        <v>57</v>
      </c>
      <c r="H349" s="23">
        <v>16</v>
      </c>
    </row>
    <row r="350" spans="1:8" ht="63" outlineLevel="4">
      <c r="A350" s="15" t="s">
        <v>389</v>
      </c>
      <c r="B350" s="5" t="s">
        <v>533</v>
      </c>
      <c r="C350" s="5" t="s">
        <v>503</v>
      </c>
      <c r="D350" s="5" t="s">
        <v>76</v>
      </c>
      <c r="E350" s="5" t="s">
        <v>20</v>
      </c>
      <c r="F350" s="23">
        <v>18</v>
      </c>
      <c r="G350" s="23">
        <v>18</v>
      </c>
      <c r="H350" s="23">
        <v>18</v>
      </c>
    </row>
    <row r="351" spans="1:8" ht="204.75" customHeight="1" outlineLevel="3">
      <c r="A351" s="15" t="s">
        <v>576</v>
      </c>
      <c r="B351" s="5" t="s">
        <v>533</v>
      </c>
      <c r="C351" s="5" t="s">
        <v>503</v>
      </c>
      <c r="D351" s="5" t="s">
        <v>77</v>
      </c>
      <c r="E351" s="5" t="s">
        <v>0</v>
      </c>
      <c r="F351" s="23">
        <f>SUM(F352:F353)</f>
        <v>50</v>
      </c>
      <c r="G351" s="23">
        <f>SUM(G352:G353)</f>
        <v>67</v>
      </c>
      <c r="H351" s="23">
        <f>SUM(H352:H353)</f>
        <v>42</v>
      </c>
    </row>
    <row r="352" spans="1:8" ht="31.5" outlineLevel="4">
      <c r="A352" s="15" t="s">
        <v>424</v>
      </c>
      <c r="B352" s="5" t="s">
        <v>533</v>
      </c>
      <c r="C352" s="5" t="s">
        <v>503</v>
      </c>
      <c r="D352" s="5" t="s">
        <v>77</v>
      </c>
      <c r="E352" s="5" t="s">
        <v>15</v>
      </c>
      <c r="F352" s="23">
        <v>40</v>
      </c>
      <c r="G352" s="23">
        <v>52</v>
      </c>
      <c r="H352" s="23">
        <v>22</v>
      </c>
    </row>
    <row r="353" spans="1:8" ht="63" outlineLevel="4">
      <c r="A353" s="15" t="s">
        <v>389</v>
      </c>
      <c r="B353" s="5" t="s">
        <v>533</v>
      </c>
      <c r="C353" s="5" t="s">
        <v>503</v>
      </c>
      <c r="D353" s="5" t="s">
        <v>77</v>
      </c>
      <c r="E353" s="5" t="s">
        <v>20</v>
      </c>
      <c r="F353" s="23">
        <v>10</v>
      </c>
      <c r="G353" s="23">
        <v>15</v>
      </c>
      <c r="H353" s="23">
        <v>20</v>
      </c>
    </row>
    <row r="354" spans="1:8" ht="15.75" outlineLevel="4">
      <c r="A354" s="14" t="s">
        <v>577</v>
      </c>
      <c r="B354" s="11" t="s">
        <v>533</v>
      </c>
      <c r="C354" s="11" t="s">
        <v>578</v>
      </c>
      <c r="D354" s="11" t="s">
        <v>411</v>
      </c>
      <c r="E354" s="11" t="s">
        <v>0</v>
      </c>
      <c r="F354" s="30">
        <f aca="true" t="shared" si="8" ref="F354:H355">SUM(F355)</f>
        <v>727.55077</v>
      </c>
      <c r="G354" s="24">
        <f t="shared" si="8"/>
        <v>1693.507</v>
      </c>
      <c r="H354" s="24">
        <f t="shared" si="8"/>
        <v>1693.507</v>
      </c>
    </row>
    <row r="355" spans="1:8" ht="222" customHeight="1" outlineLevel="4">
      <c r="A355" s="15" t="s">
        <v>579</v>
      </c>
      <c r="B355" s="5" t="s">
        <v>533</v>
      </c>
      <c r="C355" s="5" t="s">
        <v>578</v>
      </c>
      <c r="D355" s="5" t="s">
        <v>13</v>
      </c>
      <c r="E355" s="5" t="s">
        <v>0</v>
      </c>
      <c r="F355" s="17">
        <f t="shared" si="8"/>
        <v>727.55077</v>
      </c>
      <c r="G355" s="23">
        <f t="shared" si="8"/>
        <v>1693.507</v>
      </c>
      <c r="H355" s="23">
        <f t="shared" si="8"/>
        <v>1693.507</v>
      </c>
    </row>
    <row r="356" spans="1:8" ht="31.5" outlineLevel="4">
      <c r="A356" s="15" t="s">
        <v>424</v>
      </c>
      <c r="B356" s="5" t="s">
        <v>533</v>
      </c>
      <c r="C356" s="5" t="s">
        <v>578</v>
      </c>
      <c r="D356" s="5" t="s">
        <v>13</v>
      </c>
      <c r="E356" s="5" t="s">
        <v>15</v>
      </c>
      <c r="F356" s="17">
        <v>727.55077</v>
      </c>
      <c r="G356" s="23">
        <v>1693.507</v>
      </c>
      <c r="H356" s="23">
        <v>1693.507</v>
      </c>
    </row>
    <row r="357" spans="1:8" ht="78.75">
      <c r="A357" s="14" t="s">
        <v>580</v>
      </c>
      <c r="B357" s="11" t="s">
        <v>581</v>
      </c>
      <c r="C357" s="11" t="s">
        <v>410</v>
      </c>
      <c r="D357" s="11" t="s">
        <v>411</v>
      </c>
      <c r="E357" s="11" t="s">
        <v>0</v>
      </c>
      <c r="F357" s="24">
        <f aca="true" t="shared" si="9" ref="F357:H359">SUM(F358)</f>
        <v>1597.5</v>
      </c>
      <c r="G357" s="24">
        <f t="shared" si="9"/>
        <v>1677.8</v>
      </c>
      <c r="H357" s="24">
        <f t="shared" si="9"/>
        <v>1516</v>
      </c>
    </row>
    <row r="358" spans="1:8" ht="17.25" customHeight="1" outlineLevel="1">
      <c r="A358" s="14" t="s">
        <v>457</v>
      </c>
      <c r="B358" s="11" t="s">
        <v>581</v>
      </c>
      <c r="C358" s="11" t="s">
        <v>458</v>
      </c>
      <c r="D358" s="11" t="s">
        <v>411</v>
      </c>
      <c r="E358" s="11" t="s">
        <v>0</v>
      </c>
      <c r="F358" s="24">
        <f t="shared" si="9"/>
        <v>1597.5</v>
      </c>
      <c r="G358" s="24">
        <f t="shared" si="9"/>
        <v>1677.8</v>
      </c>
      <c r="H358" s="24">
        <f t="shared" si="9"/>
        <v>1516</v>
      </c>
    </row>
    <row r="359" spans="1:8" ht="17.25" customHeight="1" outlineLevel="2">
      <c r="A359" s="14" t="s">
        <v>459</v>
      </c>
      <c r="B359" s="11" t="s">
        <v>581</v>
      </c>
      <c r="C359" s="11" t="s">
        <v>460</v>
      </c>
      <c r="D359" s="11" t="s">
        <v>411</v>
      </c>
      <c r="E359" s="11" t="s">
        <v>0</v>
      </c>
      <c r="F359" s="24">
        <f t="shared" si="9"/>
        <v>1597.5</v>
      </c>
      <c r="G359" s="24">
        <f t="shared" si="9"/>
        <v>1677.8</v>
      </c>
      <c r="H359" s="24">
        <f t="shared" si="9"/>
        <v>1516</v>
      </c>
    </row>
    <row r="360" spans="1:8" ht="219.75" customHeight="1" outlineLevel="3">
      <c r="A360" s="15" t="s">
        <v>582</v>
      </c>
      <c r="B360" s="5" t="s">
        <v>581</v>
      </c>
      <c r="C360" s="5" t="s">
        <v>460</v>
      </c>
      <c r="D360" s="5" t="s">
        <v>88</v>
      </c>
      <c r="E360" s="5" t="s">
        <v>0</v>
      </c>
      <c r="F360" s="23">
        <f>SUM(F361:F363)</f>
        <v>1597.5</v>
      </c>
      <c r="G360" s="23">
        <f>SUM(G361:G363)</f>
        <v>1677.8</v>
      </c>
      <c r="H360" s="23">
        <f>SUM(H361:H363)</f>
        <v>1516</v>
      </c>
    </row>
    <row r="361" spans="1:8" ht="95.25" customHeight="1" outlineLevel="4">
      <c r="A361" s="15" t="s">
        <v>417</v>
      </c>
      <c r="B361" s="5" t="s">
        <v>581</v>
      </c>
      <c r="C361" s="5" t="s">
        <v>460</v>
      </c>
      <c r="D361" s="5" t="s">
        <v>88</v>
      </c>
      <c r="E361" s="5" t="s">
        <v>5</v>
      </c>
      <c r="F361" s="23">
        <v>1516</v>
      </c>
      <c r="G361" s="23">
        <v>1516</v>
      </c>
      <c r="H361" s="23">
        <v>1516</v>
      </c>
    </row>
    <row r="362" spans="1:8" ht="33" customHeight="1" outlineLevel="4">
      <c r="A362" s="15" t="s">
        <v>421</v>
      </c>
      <c r="B362" s="5" t="s">
        <v>581</v>
      </c>
      <c r="C362" s="5" t="s">
        <v>460</v>
      </c>
      <c r="D362" s="5" t="s">
        <v>88</v>
      </c>
      <c r="E362" s="5" t="s">
        <v>7</v>
      </c>
      <c r="F362" s="23">
        <v>79.5</v>
      </c>
      <c r="G362" s="23">
        <v>159.8</v>
      </c>
      <c r="H362" s="23"/>
    </row>
    <row r="363" spans="1:8" ht="20.25" customHeight="1" outlineLevel="4">
      <c r="A363" s="15" t="s">
        <v>425</v>
      </c>
      <c r="B363" s="5" t="s">
        <v>581</v>
      </c>
      <c r="C363" s="5" t="s">
        <v>460</v>
      </c>
      <c r="D363" s="5" t="s">
        <v>88</v>
      </c>
      <c r="E363" s="5" t="s">
        <v>9</v>
      </c>
      <c r="F363" s="23">
        <v>2</v>
      </c>
      <c r="G363" s="23">
        <v>2</v>
      </c>
      <c r="H363" s="23"/>
    </row>
    <row r="364" spans="1:8" ht="15.75">
      <c r="A364" s="43" t="s">
        <v>122</v>
      </c>
      <c r="B364" s="43"/>
      <c r="C364" s="43"/>
      <c r="D364" s="43"/>
      <c r="E364" s="43"/>
      <c r="F364" s="62">
        <f>SUM(F39,F208,F231,F357)</f>
        <v>162381.52104999998</v>
      </c>
      <c r="G364" s="63">
        <f>SUM(G39,G208,G231,G357)</f>
        <v>143432.595</v>
      </c>
      <c r="H364" s="63">
        <f>SUM(H39,H208,H231,H357)</f>
        <v>131546.588</v>
      </c>
    </row>
    <row r="365" spans="1:8" ht="15">
      <c r="A365" s="1"/>
      <c r="B365" s="1"/>
      <c r="C365" s="1"/>
      <c r="D365" s="1"/>
      <c r="E365" s="1"/>
      <c r="F365" s="1"/>
      <c r="G365" s="1"/>
      <c r="H365" s="1"/>
    </row>
  </sheetData>
  <sheetProtection/>
  <mergeCells count="8">
    <mergeCell ref="A364:E364"/>
    <mergeCell ref="A34:H34"/>
    <mergeCell ref="A36:A37"/>
    <mergeCell ref="B36:B37"/>
    <mergeCell ref="C36:C37"/>
    <mergeCell ref="D36:D37"/>
    <mergeCell ref="E36:E37"/>
    <mergeCell ref="F36:H36"/>
  </mergeCells>
  <printOptions/>
  <pageMargins left="0.7874015748031497" right="0" top="0.3937007874015748" bottom="0.3937007874015748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Роман</cp:lastModifiedBy>
  <cp:lastPrinted>2016-01-15T09:27:56Z</cp:lastPrinted>
  <dcterms:created xsi:type="dcterms:W3CDTF">2013-11-14T14:32:47Z</dcterms:created>
  <dcterms:modified xsi:type="dcterms:W3CDTF">2016-01-22T08:37:03Z</dcterms:modified>
  <cp:category/>
  <cp:version/>
  <cp:contentType/>
  <cp:contentStatus/>
</cp:coreProperties>
</file>