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Документ (1)" sheetId="1" r:id="rId1"/>
    <sheet name="целевые" sheetId="2" r:id="rId2"/>
    <sheet name="адм.источ." sheetId="3" r:id="rId3"/>
    <sheet name="источ." sheetId="4" r:id="rId4"/>
    <sheet name="админ. " sheetId="5" r:id="rId5"/>
    <sheet name="доходы" sheetId="6" r:id="rId6"/>
  </sheets>
  <externalReferences>
    <externalReference r:id="rId9"/>
    <externalReference r:id="rId10"/>
    <externalReference r:id="rId11"/>
  </externalReferences>
  <definedNames>
    <definedName name="BUDG_NAME" localSheetId="2">#REF!</definedName>
    <definedName name="BUDG_NAME" localSheetId="4">#REF!</definedName>
    <definedName name="BUDG_NAME" localSheetId="3">#REF!</definedName>
    <definedName name="BUDG_NAME">#REF!</definedName>
    <definedName name="calc_order" localSheetId="2">#REF!</definedName>
    <definedName name="calc_order" localSheetId="4">#REF!</definedName>
    <definedName name="calc_order" localSheetId="3">#REF!</definedName>
    <definedName name="calc_order">#REF!</definedName>
    <definedName name="checked" localSheetId="2">#REF!</definedName>
    <definedName name="checked" localSheetId="4">#REF!</definedName>
    <definedName name="checked" localSheetId="3">#REF!</definedName>
    <definedName name="checked">#REF!</definedName>
    <definedName name="CHIEF" localSheetId="2">#REF!</definedName>
    <definedName name="CHIEF" localSheetId="4">#REF!</definedName>
    <definedName name="CHIEF" localSheetId="3">#REF!</definedName>
    <definedName name="CHIEF">#REF!</definedName>
    <definedName name="CHIEF_DIV" localSheetId="2">#REF!</definedName>
    <definedName name="CHIEF_DIV" localSheetId="4">#REF!</definedName>
    <definedName name="CHIEF_DIV" localSheetId="3">#REF!</definedName>
    <definedName name="CHIEF_DIV">#REF!</definedName>
    <definedName name="CHIEF_FIN" localSheetId="2">#REF!</definedName>
    <definedName name="CHIEF_FIN" localSheetId="4">#REF!</definedName>
    <definedName name="CHIEF_FIN" localSheetId="3">#REF!</definedName>
    <definedName name="CHIEF_FIN">#REF!</definedName>
    <definedName name="chief_OUR" localSheetId="2">#REF!</definedName>
    <definedName name="chief_OUR" localSheetId="4">#REF!</definedName>
    <definedName name="chief_OUR" localSheetId="3">#REF!</definedName>
    <definedName name="chief_OUR">#REF!</definedName>
    <definedName name="CHIEF_POST" localSheetId="2">#REF!</definedName>
    <definedName name="CHIEF_POST" localSheetId="4">#REF!</definedName>
    <definedName name="CHIEF_POST" localSheetId="3">#REF!</definedName>
    <definedName name="CHIEF_POST">#REF!</definedName>
    <definedName name="CHIEF_POST_OUR" localSheetId="2">#REF!</definedName>
    <definedName name="CHIEF_POST_OUR" localSheetId="4">#REF!</definedName>
    <definedName name="CHIEF_POST_OUR" localSheetId="3">#REF!</definedName>
    <definedName name="CHIEF_POST_OUR">#REF!</definedName>
    <definedName name="cod">#REF!</definedName>
    <definedName name="code" localSheetId="2">#REF!</definedName>
    <definedName name="code" localSheetId="4">#REF!</definedName>
    <definedName name="code" localSheetId="3">#REF!</definedName>
    <definedName name="code">#REF!</definedName>
    <definedName name="col1" localSheetId="2">#REF!</definedName>
    <definedName name="col1" localSheetId="4">#REF!</definedName>
    <definedName name="col1" localSheetId="3">#REF!</definedName>
    <definedName name="col1">#REF!</definedName>
    <definedName name="col10" localSheetId="2">#REF!</definedName>
    <definedName name="col10" localSheetId="4">#REF!</definedName>
    <definedName name="col10" localSheetId="3">#REF!</definedName>
    <definedName name="col10">#REF!</definedName>
    <definedName name="col11" localSheetId="2">#REF!</definedName>
    <definedName name="col11" localSheetId="4">#REF!</definedName>
    <definedName name="col11" localSheetId="3">#REF!</definedName>
    <definedName name="col11">#REF!</definedName>
    <definedName name="col12" localSheetId="2">#REF!</definedName>
    <definedName name="col12" localSheetId="4">#REF!</definedName>
    <definedName name="col12" localSheetId="3">#REF!</definedName>
    <definedName name="col12">#REF!</definedName>
    <definedName name="col13" localSheetId="2">#REF!</definedName>
    <definedName name="col13" localSheetId="4">#REF!</definedName>
    <definedName name="col13" localSheetId="3">#REF!</definedName>
    <definedName name="col13">#REF!</definedName>
    <definedName name="col14" localSheetId="2">#REF!</definedName>
    <definedName name="col14" localSheetId="4">#REF!</definedName>
    <definedName name="col14" localSheetId="3">#REF!</definedName>
    <definedName name="col14">#REF!</definedName>
    <definedName name="col15" localSheetId="2">#REF!</definedName>
    <definedName name="col15" localSheetId="4">#REF!</definedName>
    <definedName name="col15" localSheetId="3">#REF!</definedName>
    <definedName name="col15">#REF!</definedName>
    <definedName name="col16" localSheetId="2">#REF!</definedName>
    <definedName name="col16" localSheetId="4">#REF!</definedName>
    <definedName name="col16" localSheetId="3">#REF!</definedName>
    <definedName name="col16">#REF!</definedName>
    <definedName name="col17" localSheetId="2">#REF!</definedName>
    <definedName name="col17" localSheetId="4">#REF!</definedName>
    <definedName name="col17" localSheetId="3">#REF!</definedName>
    <definedName name="col17">#REF!</definedName>
    <definedName name="col18" localSheetId="2">#REF!</definedName>
    <definedName name="col18" localSheetId="4">#REF!</definedName>
    <definedName name="col18" localSheetId="3">#REF!</definedName>
    <definedName name="col18">#REF!</definedName>
    <definedName name="col19" localSheetId="2">#REF!</definedName>
    <definedName name="col19" localSheetId="4">#REF!</definedName>
    <definedName name="col19" localSheetId="3">#REF!</definedName>
    <definedName name="col19">#REF!</definedName>
    <definedName name="col2" localSheetId="2">#REF!</definedName>
    <definedName name="col2" localSheetId="4">#REF!</definedName>
    <definedName name="col2" localSheetId="3">#REF!</definedName>
    <definedName name="col2">#REF!</definedName>
    <definedName name="col20" localSheetId="2">#REF!</definedName>
    <definedName name="col20" localSheetId="4">#REF!</definedName>
    <definedName name="col20" localSheetId="3">#REF!</definedName>
    <definedName name="col20">#REF!</definedName>
    <definedName name="col21" localSheetId="2">#REF!</definedName>
    <definedName name="col21" localSheetId="4">#REF!</definedName>
    <definedName name="col21" localSheetId="3">#REF!</definedName>
    <definedName name="col21">#REF!</definedName>
    <definedName name="col22" localSheetId="2">#REF!</definedName>
    <definedName name="col22" localSheetId="4">#REF!</definedName>
    <definedName name="col22" localSheetId="3">#REF!</definedName>
    <definedName name="col22">#REF!</definedName>
    <definedName name="col23" localSheetId="2">#REF!</definedName>
    <definedName name="col23" localSheetId="4">#REF!</definedName>
    <definedName name="col23" localSheetId="3">#REF!</definedName>
    <definedName name="col23">#REF!</definedName>
    <definedName name="col24" localSheetId="2">#REF!</definedName>
    <definedName name="col24" localSheetId="4">#REF!</definedName>
    <definedName name="col24" localSheetId="3">#REF!</definedName>
    <definedName name="col24">#REF!</definedName>
    <definedName name="col25" localSheetId="2">#REF!</definedName>
    <definedName name="col25" localSheetId="4">#REF!</definedName>
    <definedName name="col25" localSheetId="3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 localSheetId="2">#REF!</definedName>
    <definedName name="col3" localSheetId="4">#REF!</definedName>
    <definedName name="col3" localSheetId="3">#REF!</definedName>
    <definedName name="col3">#REF!</definedName>
    <definedName name="col4" localSheetId="2">#REF!</definedName>
    <definedName name="col4" localSheetId="4">#REF!</definedName>
    <definedName name="col4" localSheetId="3">#REF!</definedName>
    <definedName name="col4">#REF!</definedName>
    <definedName name="col5" localSheetId="2">#REF!</definedName>
    <definedName name="col5" localSheetId="4">#REF!</definedName>
    <definedName name="col5" localSheetId="3">#REF!</definedName>
    <definedName name="col5">#REF!</definedName>
    <definedName name="col6" localSheetId="2">#REF!</definedName>
    <definedName name="col6" localSheetId="4">#REF!</definedName>
    <definedName name="col6" localSheetId="3">#REF!</definedName>
    <definedName name="col6">#REF!</definedName>
    <definedName name="col7" localSheetId="2">#REF!</definedName>
    <definedName name="col7" localSheetId="4">#REF!</definedName>
    <definedName name="col7" localSheetId="3">#REF!</definedName>
    <definedName name="col7">#REF!</definedName>
    <definedName name="col8" localSheetId="2">#REF!</definedName>
    <definedName name="col8" localSheetId="4">#REF!</definedName>
    <definedName name="col8" localSheetId="3">#REF!</definedName>
    <definedName name="col8">#REF!</definedName>
    <definedName name="col9" localSheetId="2">#REF!</definedName>
    <definedName name="col9" localSheetId="4">#REF!</definedName>
    <definedName name="col9" localSheetId="3">#REF!</definedName>
    <definedName name="col9">#REF!</definedName>
    <definedName name="CurentGroup" localSheetId="2">#REF!</definedName>
    <definedName name="CurentGroup" localSheetId="4">#REF!</definedName>
    <definedName name="CurentGroup" localSheetId="3">#REF!</definedName>
    <definedName name="CurentGroup">#REF!</definedName>
    <definedName name="CURR_USER" localSheetId="2">#REF!</definedName>
    <definedName name="CURR_USER" localSheetId="4">#REF!</definedName>
    <definedName name="CURR_USER" localSheetId="3">#REF!</definedName>
    <definedName name="CURR_USER">#REF!</definedName>
    <definedName name="CurRow" localSheetId="2">#REF!</definedName>
    <definedName name="CurRow" localSheetId="4">#REF!</definedName>
    <definedName name="CurRow" localSheetId="3">#REF!</definedName>
    <definedName name="CurRow">#REF!</definedName>
    <definedName name="cYear1">#REF!</definedName>
    <definedName name="Data" localSheetId="2">#REF!</definedName>
    <definedName name="Data" localSheetId="4">#REF!</definedName>
    <definedName name="Data" localSheetId="3">#REF!</definedName>
    <definedName name="Data">#REF!</definedName>
    <definedName name="DataFields" localSheetId="2">#REF!</definedName>
    <definedName name="DataFields" localSheetId="4">#REF!</definedName>
    <definedName name="DataFields" localSheetId="3">#REF!</definedName>
    <definedName name="DataFields">#REF!</definedName>
    <definedName name="date_BEG" localSheetId="2">#REF!</definedName>
    <definedName name="date_BEG" localSheetId="4">#REF!</definedName>
    <definedName name="date_BEG" localSheetId="3">#REF!</definedName>
    <definedName name="date_BEG">#REF!</definedName>
    <definedName name="date_END" localSheetId="2">#REF!</definedName>
    <definedName name="date_END" localSheetId="4">#REF!</definedName>
    <definedName name="date_END" localSheetId="3">#REF!</definedName>
    <definedName name="date_END">#REF!</definedName>
    <definedName name="del" localSheetId="2">#REF!</definedName>
    <definedName name="del" localSheetId="4">#REF!</definedName>
    <definedName name="del" localSheetId="3">#REF!</definedName>
    <definedName name="del">#REF!</definedName>
    <definedName name="DEP_FULL_NAME" localSheetId="2">#REF!</definedName>
    <definedName name="DEP_FULL_NAME" localSheetId="4">#REF!</definedName>
    <definedName name="DEP_FULL_NAME" localSheetId="3">#REF!</definedName>
    <definedName name="DEP_FULL_NAME">#REF!</definedName>
    <definedName name="dep_name1" localSheetId="2">#REF!</definedName>
    <definedName name="dep_name1" localSheetId="4">#REF!</definedName>
    <definedName name="dep_name1" localSheetId="3">#REF!</definedName>
    <definedName name="dep_name1">#REF!</definedName>
    <definedName name="doc_date" localSheetId="2">#REF!</definedName>
    <definedName name="doc_date" localSheetId="4">#REF!</definedName>
    <definedName name="doc_date" localSheetId="3">#REF!</definedName>
    <definedName name="doc_date">#REF!</definedName>
    <definedName name="doc_num" localSheetId="2">#REF!</definedName>
    <definedName name="doc_num" localSheetId="4">#REF!</definedName>
    <definedName name="doc_num" localSheetId="3">#REF!</definedName>
    <definedName name="doc_num">#REF!</definedName>
    <definedName name="doc_quarter" localSheetId="2">#REF!</definedName>
    <definedName name="doc_quarter" localSheetId="4">#REF!</definedName>
    <definedName name="doc_quarter" localSheetId="3">#REF!</definedName>
    <definedName name="doc_quarter">#REF!</definedName>
    <definedName name="End1" localSheetId="2">#REF!</definedName>
    <definedName name="End1" localSheetId="4">#REF!</definedName>
    <definedName name="End1" localSheetId="3">#REF!</definedName>
    <definedName name="End1">#REF!</definedName>
    <definedName name="End10" localSheetId="2">#REF!</definedName>
    <definedName name="End10" localSheetId="4">#REF!</definedName>
    <definedName name="End10" localSheetId="3">#REF!</definedName>
    <definedName name="End10">#REF!</definedName>
    <definedName name="End2" localSheetId="2">#REF!</definedName>
    <definedName name="End2" localSheetId="4">#REF!</definedName>
    <definedName name="End2" localSheetId="3">#REF!</definedName>
    <definedName name="End2">#REF!</definedName>
    <definedName name="End3" localSheetId="2">#REF!</definedName>
    <definedName name="End3" localSheetId="4">#REF!</definedName>
    <definedName name="End3" localSheetId="3">#REF!</definedName>
    <definedName name="End3">#REF!</definedName>
    <definedName name="End4" localSheetId="2">#REF!</definedName>
    <definedName name="End4" localSheetId="4">#REF!</definedName>
    <definedName name="End4" localSheetId="3">#REF!</definedName>
    <definedName name="End4">#REF!</definedName>
    <definedName name="End5" localSheetId="2">#REF!</definedName>
    <definedName name="End5" localSheetId="4">#REF!</definedName>
    <definedName name="End5" localSheetId="3">#REF!</definedName>
    <definedName name="End5">#REF!</definedName>
    <definedName name="End6" localSheetId="2">#REF!</definedName>
    <definedName name="End6" localSheetId="4">#REF!</definedName>
    <definedName name="End6" localSheetId="3">#REF!</definedName>
    <definedName name="End6">#REF!</definedName>
    <definedName name="End7" localSheetId="2">#REF!</definedName>
    <definedName name="End7" localSheetId="4">#REF!</definedName>
    <definedName name="End7" localSheetId="3">#REF!</definedName>
    <definedName name="End7">#REF!</definedName>
    <definedName name="End8" localSheetId="2">#REF!</definedName>
    <definedName name="End8" localSheetId="4">#REF!</definedName>
    <definedName name="End8" localSheetId="3">#REF!</definedName>
    <definedName name="End8">#REF!</definedName>
    <definedName name="End9" localSheetId="2">#REF!</definedName>
    <definedName name="End9" localSheetId="4">#REF!</definedName>
    <definedName name="End9" localSheetId="3">#REF!</definedName>
    <definedName name="End9">#REF!</definedName>
    <definedName name="EndRow" localSheetId="2">#REF!</definedName>
    <definedName name="EndRow" localSheetId="4">#REF!</definedName>
    <definedName name="EndRow" localSheetId="3">#REF!</definedName>
    <definedName name="EndRow">#REF!</definedName>
    <definedName name="GLBUH" localSheetId="2">#REF!</definedName>
    <definedName name="GLBUH" localSheetId="4">#REF!</definedName>
    <definedName name="GLBUH" localSheetId="3">#REF!</definedName>
    <definedName name="GLBUH">#REF!</definedName>
    <definedName name="GLBUH_OUR" localSheetId="2">#REF!</definedName>
    <definedName name="GLBUH_OUR" localSheetId="4">#REF!</definedName>
    <definedName name="GLBUH_OUR" localSheetId="3">#REF!</definedName>
    <definedName name="GLBUH_OUR">#REF!</definedName>
    <definedName name="GLBUH_POST_OUR" localSheetId="2">#REF!</definedName>
    <definedName name="GLBUH_POST_OUR" localSheetId="4">#REF!</definedName>
    <definedName name="GLBUH_POST_OUR" localSheetId="3">#REF!</definedName>
    <definedName name="GLBUH_POST_OUR">#REF!</definedName>
    <definedName name="GroupOrder" localSheetId="2">#REF!</definedName>
    <definedName name="GroupOrder" localSheetId="4">#REF!</definedName>
    <definedName name="GroupOrder" localSheetId="3">#REF!</definedName>
    <definedName name="GroupOrder">#REF!</definedName>
    <definedName name="HEAD" localSheetId="2">#REF!</definedName>
    <definedName name="HEAD" localSheetId="4">#REF!</definedName>
    <definedName name="HEAD" localSheetId="3">#REF!</definedName>
    <definedName name="HEAD">#REF!</definedName>
    <definedName name="kadr_OUR" localSheetId="2">#REF!</definedName>
    <definedName name="kadr_OUR" localSheetId="4">#REF!</definedName>
    <definedName name="kadr_OUR" localSheetId="3">#REF!</definedName>
    <definedName name="KADR_OUR">#REF!</definedName>
    <definedName name="kassir_OUR" localSheetId="2">#REF!</definedName>
    <definedName name="kassir_OUR" localSheetId="4">#REF!</definedName>
    <definedName name="kassir_OUR" localSheetId="3">#REF!</definedName>
    <definedName name="KASSIR_OUR">#REF!</definedName>
    <definedName name="KASSIR_POST_OUR">#REF!</definedName>
    <definedName name="LAST_DOC_MODIFY" localSheetId="2">#REF!</definedName>
    <definedName name="LAST_DOC_MODIFY" localSheetId="4">#REF!</definedName>
    <definedName name="LAST_DOC_MODIFY" localSheetId="3">#REF!</definedName>
    <definedName name="LAST_DOC_MODIFY">#REF!</definedName>
    <definedName name="link_row" localSheetId="2">#REF!</definedName>
    <definedName name="link_row" localSheetId="4">#REF!</definedName>
    <definedName name="link_row" localSheetId="3">#REF!</definedName>
    <definedName name="link_row">#REF!</definedName>
    <definedName name="link_saved" localSheetId="2">#REF!</definedName>
    <definedName name="link_saved" localSheetId="4">#REF!</definedName>
    <definedName name="link_saved" localSheetId="3">#REF!</definedName>
    <definedName name="link_saved">#REF!</definedName>
    <definedName name="LONGNAME_OUR" localSheetId="2">#REF!</definedName>
    <definedName name="LONGNAME_OUR" localSheetId="4">#REF!</definedName>
    <definedName name="LONGNAME_OUR" localSheetId="3">#REF!</definedName>
    <definedName name="LONGNAME_OUR">#REF!</definedName>
    <definedName name="lr_new">#REF!</definedName>
    <definedName name="NASTR_PRN_DEP_NAME">#REF!</definedName>
    <definedName name="notNullCol" localSheetId="2">#REF!</definedName>
    <definedName name="notNullCol" localSheetId="4">#REF!</definedName>
    <definedName name="notNullCol" localSheetId="3">#REF!</definedName>
    <definedName name="notNullCol">#REF!</definedName>
    <definedName name="OKATO" localSheetId="2">#REF!</definedName>
    <definedName name="OKATO" localSheetId="4">#REF!</definedName>
    <definedName name="OKATO" localSheetId="3">#REF!</definedName>
    <definedName name="OKATO">#REF!</definedName>
    <definedName name="OKATO2">#REF!</definedName>
    <definedName name="OKPO" localSheetId="2">#REF!</definedName>
    <definedName name="OKPO" localSheetId="4">#REF!</definedName>
    <definedName name="OKPO" localSheetId="3">#REF!</definedName>
    <definedName name="OKPO">#REF!</definedName>
    <definedName name="OKPO_OUR" localSheetId="2">#REF!</definedName>
    <definedName name="OKPO_OUR" localSheetId="4">#REF!</definedName>
    <definedName name="OKPO_OUR" localSheetId="3">#REF!</definedName>
    <definedName name="OKPO_OUR">#REF!</definedName>
    <definedName name="OKVED" localSheetId="2">#REF!</definedName>
    <definedName name="OKVED" localSheetId="4">#REF!</definedName>
    <definedName name="OKVED" localSheetId="3">#REF!</definedName>
    <definedName name="OKVED">#REF!</definedName>
    <definedName name="OKVED1" localSheetId="2">#REF!</definedName>
    <definedName name="OKVED1" localSheetId="4">#REF!</definedName>
    <definedName name="OKVED1" localSheetId="3">#REF!</definedName>
    <definedName name="OKVED1">#REF!</definedName>
    <definedName name="orderrow">#REF!</definedName>
    <definedName name="orders" localSheetId="2">#REF!</definedName>
    <definedName name="orders" localSheetId="4">#REF!</definedName>
    <definedName name="orders" localSheetId="3">#REF!</definedName>
    <definedName name="orders">#REF!</definedName>
    <definedName name="ORGNAME_OUR" localSheetId="2">#REF!</definedName>
    <definedName name="ORGNAME_OUR" localSheetId="4">#REF!</definedName>
    <definedName name="ORGNAME_OUR" localSheetId="3">#REF!</definedName>
    <definedName name="ORGNAME_OUR">#REF!</definedName>
    <definedName name="OUR_ADR" localSheetId="2">#REF!</definedName>
    <definedName name="OUR_ADR" localSheetId="4">#REF!</definedName>
    <definedName name="OUR_ADR" localSheetId="3">#REF!</definedName>
    <definedName name="OUR_ADR">#REF!</definedName>
    <definedName name="PERIOD_WORK" localSheetId="2">#REF!</definedName>
    <definedName name="PERIOD_WORK" localSheetId="4">#REF!</definedName>
    <definedName name="PERIOD_WORK" localSheetId="3">#REF!</definedName>
    <definedName name="PERIOD_WORK">#REF!</definedName>
    <definedName name="PPP_CODE" localSheetId="2">#REF!</definedName>
    <definedName name="PPP_CODE" localSheetId="4">#REF!</definedName>
    <definedName name="PPP_CODE" localSheetId="3">#REF!</definedName>
    <definedName name="PPP_CODE">#REF!</definedName>
    <definedName name="PPP_CODE1" localSheetId="2">#REF!</definedName>
    <definedName name="PPP_CODE1" localSheetId="4">#REF!</definedName>
    <definedName name="PPP_CODE1" localSheetId="3">#REF!</definedName>
    <definedName name="PPP_CODE1">#REF!</definedName>
    <definedName name="PPP_NAME" localSheetId="2">#REF!</definedName>
    <definedName name="PPP_NAME" localSheetId="4">#REF!</definedName>
    <definedName name="PPP_NAME" localSheetId="3">#REF!</definedName>
    <definedName name="PPP_NAME">#REF!</definedName>
    <definedName name="print_null" localSheetId="2">#REF!</definedName>
    <definedName name="print_null" localSheetId="4">#REF!</definedName>
    <definedName name="print_null" localSheetId="3">#REF!</definedName>
    <definedName name="print_null">#REF!</definedName>
    <definedName name="prop_col">#REF!</definedName>
    <definedName name="REGION" localSheetId="2">#REF!</definedName>
    <definedName name="REGION" localSheetId="4">#REF!</definedName>
    <definedName name="REGION" localSheetId="3">#REF!</definedName>
    <definedName name="REGION">#REF!</definedName>
    <definedName name="REGION_OUR" localSheetId="2">#REF!</definedName>
    <definedName name="REGION_OUR" localSheetId="4">#REF!</definedName>
    <definedName name="REGION_OUR" localSheetId="3">#REF!</definedName>
    <definedName name="REGION_OUR">#REF!</definedName>
    <definedName name="REM_DATE_TYPE">#REF!</definedName>
    <definedName name="REM_MONTH">#REF!</definedName>
    <definedName name="REM_SONO" localSheetId="2">#REF!</definedName>
    <definedName name="REM_SONO" localSheetId="4">#REF!</definedName>
    <definedName name="REM_SONO" localSheetId="3">#REF!</definedName>
    <definedName name="REM_SONO">#REF!</definedName>
    <definedName name="REM_YEAR">#REF!</definedName>
    <definedName name="REPLACE_ZERO" localSheetId="2">#REF!</definedName>
    <definedName name="REPLACE_ZERO" localSheetId="4">#REF!</definedName>
    <definedName name="REPLACE_ZERO" localSheetId="3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 localSheetId="2">#REF!</definedName>
    <definedName name="SONO" localSheetId="4">#REF!</definedName>
    <definedName name="SONO" localSheetId="3">#REF!</definedName>
    <definedName name="SONO">#REF!</definedName>
    <definedName name="SONO_OUR" localSheetId="2">#REF!</definedName>
    <definedName name="SONO_OUR" localSheetId="4">#REF!</definedName>
    <definedName name="SONO_OUR" localSheetId="3">#REF!</definedName>
    <definedName name="SONO_OUR">#REF!</definedName>
    <definedName name="SONO2" localSheetId="2">#REF!</definedName>
    <definedName name="SONO2" localSheetId="4">#REF!</definedName>
    <definedName name="SONO2" localSheetId="3">#REF!</definedName>
    <definedName name="SONO2">#REF!</definedName>
    <definedName name="Start1" localSheetId="2">#REF!</definedName>
    <definedName name="Start1" localSheetId="4">#REF!</definedName>
    <definedName name="Start1" localSheetId="3">#REF!</definedName>
    <definedName name="Start1">#REF!</definedName>
    <definedName name="Start10" localSheetId="2">#REF!</definedName>
    <definedName name="Start10" localSheetId="4">#REF!</definedName>
    <definedName name="Start10" localSheetId="3">#REF!</definedName>
    <definedName name="Start10">#REF!</definedName>
    <definedName name="Start2" localSheetId="2">#REF!</definedName>
    <definedName name="Start2" localSheetId="4">#REF!</definedName>
    <definedName name="Start2" localSheetId="3">#REF!</definedName>
    <definedName name="Start2">#REF!</definedName>
    <definedName name="Start3" localSheetId="2">#REF!</definedName>
    <definedName name="Start3" localSheetId="4">#REF!</definedName>
    <definedName name="Start3" localSheetId="3">#REF!</definedName>
    <definedName name="Start3">#REF!</definedName>
    <definedName name="Start4" localSheetId="2">#REF!</definedName>
    <definedName name="Start4" localSheetId="4">#REF!</definedName>
    <definedName name="Start4" localSheetId="3">#REF!</definedName>
    <definedName name="Start4">#REF!</definedName>
    <definedName name="Start5" localSheetId="2">#REF!</definedName>
    <definedName name="Start5" localSheetId="4">#REF!</definedName>
    <definedName name="Start5" localSheetId="3">#REF!</definedName>
    <definedName name="Start5">#REF!</definedName>
    <definedName name="Start6" localSheetId="2">#REF!</definedName>
    <definedName name="Start6" localSheetId="4">#REF!</definedName>
    <definedName name="Start6" localSheetId="3">#REF!</definedName>
    <definedName name="Start6">#REF!</definedName>
    <definedName name="Start7" localSheetId="2">#REF!</definedName>
    <definedName name="Start7" localSheetId="4">#REF!</definedName>
    <definedName name="Start7" localSheetId="3">#REF!</definedName>
    <definedName name="Start7">#REF!</definedName>
    <definedName name="Start8" localSheetId="2">#REF!</definedName>
    <definedName name="Start8" localSheetId="4">#REF!</definedName>
    <definedName name="Start8" localSheetId="3">#REF!</definedName>
    <definedName name="Start8">#REF!</definedName>
    <definedName name="Start9" localSheetId="2">#REF!</definedName>
    <definedName name="Start9" localSheetId="4">#REF!</definedName>
    <definedName name="Start9" localSheetId="3">#REF!</definedName>
    <definedName name="Start9">#REF!</definedName>
    <definedName name="StartData" localSheetId="2">#REF!</definedName>
    <definedName name="StartData" localSheetId="4">#REF!</definedName>
    <definedName name="StartData" localSheetId="3">#REF!</definedName>
    <definedName name="StartData">#REF!</definedName>
    <definedName name="StartRow" localSheetId="2">#REF!</definedName>
    <definedName name="StartRow" localSheetId="4">#REF!</definedName>
    <definedName name="StartRow" localSheetId="3">#REF!</definedName>
    <definedName name="StartRow">#REF!</definedName>
    <definedName name="TOWN" localSheetId="2">#REF!</definedName>
    <definedName name="TOWN" localSheetId="4">#REF!</definedName>
    <definedName name="TOWN" localSheetId="3">#REF!</definedName>
    <definedName name="TOWN">#REF!</definedName>
    <definedName name="upd" localSheetId="2">#REF!</definedName>
    <definedName name="upd" localSheetId="4">#REF!</definedName>
    <definedName name="upd" localSheetId="3">#REF!</definedName>
    <definedName name="upd">#REF!</definedName>
    <definedName name="USER_PHONE" localSheetId="2">#REF!</definedName>
    <definedName name="USER_PHONE" localSheetId="4">#REF!</definedName>
    <definedName name="USER_PHONE" localSheetId="3">#REF!</definedName>
    <definedName name="USER_PHONE">#REF!</definedName>
    <definedName name="USER_POST" localSheetId="2">#REF!</definedName>
    <definedName name="USER_POST" localSheetId="4">#REF!</definedName>
    <definedName name="USER_POST" localSheetId="3">#REF!</definedName>
    <definedName name="USER_POST">#REF!</definedName>
    <definedName name="VED">#REF!</definedName>
    <definedName name="VED_NAME">#REF!</definedName>
    <definedName name="_xlnm.Print_Titles" localSheetId="2">'адм.источ.'!$10:$12</definedName>
    <definedName name="_xlnm.Print_Titles" localSheetId="4">'админ. '!$10:$11</definedName>
    <definedName name="_xlnm.Print_Titles" localSheetId="0">'Документ (1)'!$10:$12</definedName>
    <definedName name="_xlnm.Print_Titles" localSheetId="5">'доходы'!$10:$12</definedName>
    <definedName name="_xlnm.Print_Titles" localSheetId="1">'целевые'!$10:$12</definedName>
  </definedNames>
  <calcPr fullCalcOnLoad="1"/>
</workbook>
</file>

<file path=xl/sharedStrings.xml><?xml version="1.0" encoding="utf-8"?>
<sst xmlns="http://schemas.openxmlformats.org/spreadsheetml/2006/main" count="2848" uniqueCount="824">
  <si>
    <t>Приложение 2</t>
  </si>
  <si>
    <t>к решению Совета Савинского муниципального района</t>
  </si>
  <si>
    <t>Код классификации доходов бюджетов Российской Федерации</t>
  </si>
  <si>
    <t>Наименование доходов</t>
  </si>
  <si>
    <t>Сумма (тыс.руб.)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</si>
  <si>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</si>
  <si>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</si>
  <si>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</si>
  <si>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</si>
  <si>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</si>
  <si>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</si>
  <si>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</si>
  <si>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</si>
  <si>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</si>
  <si>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</si>
  <si>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</si>
  <si>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</si>
  <si>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</si>
  <si>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</si>
  <si>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</si>
  <si>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</si>
  <si>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</si>
  <si>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</si>
  <si>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</si>
  <si>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000 1 05 03010 01 0000 110</t>
  </si>
  <si>
    <t>000 1 08 00000 00 0000 000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</si>
  <si>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</si>
  <si>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</si>
  <si>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</si>
  <si>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</si>
  <si>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</si>
  <si>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 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</si>
  <si>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</si>
  <si>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</si>
  <si>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</si>
  <si>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</si>
  <si>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</si>
  <si>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</si>
  <si>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</si>
  <si>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</si>
  <si>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</si>
  <si>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</si>
  <si>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</si>
  <si>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</si>
  <si>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</si>
  <si>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</si>
  <si>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</si>
  <si>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</si>
  <si>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</si>
  <si>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</si>
  <si>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</si>
  <si>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</si>
  <si>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</si>
  <si>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</si>
  <si>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</si>
  <si>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</si>
  <si>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</si>
  <si>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</si>
  <si>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</si>
  <si>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</si>
  <si>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</si>
  <si>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</si>
  <si>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</si>
  <si>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</si>
  <si>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</si>
  <si>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</si>
  <si>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</si>
  <si>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</si>
  <si>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</si>
  <si>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</si>
  <si>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</si>
  <si>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</si>
  <si>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</si>
  <si>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</si>
  <si>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</si>
  <si>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</si>
  <si>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</si>
  <si>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</si>
  <si>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</si>
  <si>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</si>
  <si>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</si>
  <si>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</si>
  <si>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</si>
  <si>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</si>
  <si>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</si>
  <si>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</si>
  <si>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</si>
  <si>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</si>
  <si>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</si>
  <si>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</si>
  <si>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</si>
  <si>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</si>
  <si>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</si>
  <si>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</si>
  <si>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</si>
  <si>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</si>
  <si>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</si>
  <si>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</si>
  <si>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</si>
  <si>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</si>
  <si>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</si>
  <si>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</si>
  <si>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000 2 02 01001 05 0000 151</t>
  </si>
  <si>
    <t>Дотации бюджетам муниципальных районов на выравнивание бюджетной обеспеченности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</si>
  <si>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</si>
  <si>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</si>
  <si>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</si>
  <si>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</si>
  <si>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</si>
  <si>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</si>
  <si>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</si>
  <si>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* субвенции бюджетам муниципальных районов и городских округов на осуществление отдельных государственных полномочий в сфере административных правонарушений</t>
  </si>
  <si>
    <t>000   2 02 04000 00 0000 151</t>
  </si>
  <si>
    <t>Иные межбюджетные трансферты</t>
  </si>
  <si>
    <t>000   2 02 04014 00 0000 151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</si>
  <si>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</si>
  <si>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</si>
  <si>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</si>
  <si>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Всего:</t>
  </si>
  <si>
    <t>000 2 02 03033 03 0000 151</t>
  </si>
  <si>
    <t>Субвенции бюджетам муниципальных образований на оздоровление детей</t>
  </si>
  <si>
    <t>000 2 02 03033 05 0000 151</t>
  </si>
  <si>
    <t>Субвенции бюджетам муниципальных районов на оздоровление детей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</si>
  <si>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</si>
  <si>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</si>
  <si>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</si>
  <si>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</si>
  <si>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</si>
  <si>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</si>
  <si>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</si>
  <si>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</si>
  <si>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</si>
  <si>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</si>
  <si>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</si>
  <si>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</si>
  <si>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</si>
  <si>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</si>
  <si>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000 1 09 04010 02 0000 110</t>
  </si>
  <si>
    <t xml:space="preserve">Налог на имущество предприятий 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</si>
  <si>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</si>
  <si>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</si>
  <si>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000 2 02 03007 00 0000 151</t>
  </si>
  <si>
    <t>Субвенции бюджетам  на  составление  (изменение)                                  списков  кандидатов   в   присяжные   заседатели                                   федеральных судов общей юрисдикции в  Российской                                  Федерации</t>
  </si>
  <si>
    <t>000 2 02 03007 05 0000 151</t>
  </si>
  <si>
    <t>Субвенции бюджетам муниципальных районов на  составление  (изменение) списков  кандидатов   в   присяжные   заседатели  федеральных судов общей юрисдикции в  Российской  Федерации</t>
  </si>
  <si>
    <t>* субвенции бюджетам муниципальных районов и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учебники и учебные,  учебно-наглядные пособия, технические средства обучения, игры, игрушки (за исключением расходов на содержание зданий и оплату коммунальных услуг)</t>
  </si>
  <si>
    <t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</si>
  <si>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* субвенции бюджетам муниципальных районов и городских округов Ивановской области на осуществление  переданных органам местного самоуправления государственных полномочий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</si>
  <si>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*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 учебно-наглядные пособия, технические средства обучения, игры, игрушки (за исключением расходов на содержание зданий и оплату коммунальных услуг)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</si>
  <si>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</si>
  <si>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</si>
  <si>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2014 год</t>
  </si>
  <si>
    <t>2015 год</t>
  </si>
  <si>
    <t>2016 год</t>
  </si>
  <si>
    <t>НАЛОГОВЫЕ И НЕНАЛОГОВЫЕ ДОХОДЫ</t>
  </si>
  <si>
    <t>Доходы бюджета Савинского муниципального района по кодам классификации доходов бюджетов на 2014 год и плановый период 2015 и 2016 годов</t>
  </si>
  <si>
    <t xml:space="preserve">от 19.12.2013 г. № 49-р         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</si>
  <si>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</si>
  <si>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</si>
  <si>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</si>
  <si>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</si>
  <si>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</si>
  <si>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</si>
  <si>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Приложение 1</t>
  </si>
  <si>
    <t>000 1 03 02230 01 0000 110</t>
  </si>
  <si>
    <t>000 1 03 02240 01 0000 110</t>
  </si>
  <si>
    <t>000 1 03 02250 01 0000 110</t>
  </si>
  <si>
    <t>000 1 03 02260 01 0000 110</t>
  </si>
  <si>
    <t>Доходы от уплаты акцизов на дизельное топливо,зачисляемые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</si>
  <si>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</si>
  <si>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</si>
  <si>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</si>
  <si>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*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</si>
  <si>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* 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Ивановской области по организации питания обучающихся 1 - 4 классов муниципальных общеобразовательных организаций на 2014 год и на плановый период 2015 и 2016 годов</t>
  </si>
  <si>
    <t>* субсидии бюджетам муниципальных образований Ивановской области на реализацию мероприятий подпрограммы "Развитие газификации Ивановской области" государственной программы Ивановской области "Обеспечение доступным и комфортным жильем, объектами инженерной инфраструктуры и услугами жилищно-коммунального хозяйства населения Ивановской области"</t>
  </si>
  <si>
    <t>*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</t>
  </si>
  <si>
    <t>000 2 02 03999 00 0000 151</t>
  </si>
  <si>
    <t>Прочие субвенции</t>
  </si>
  <si>
    <t>000 2 02 03999 05 0000 151</t>
  </si>
  <si>
    <t>Прочие субвенции бюджетам муниципальных районов</t>
  </si>
  <si>
    <t>*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</t>
  </si>
  <si>
    <t>000 1 01 02040 01 0000 110</t>
  </si>
  <si>
    <t>* субсидии бюджетам муниципальных районов и городских округов Ивановской области на софинансирование расходов, 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</t>
  </si>
  <si>
    <t xml:space="preserve">от 20.02.2014 № 1-р         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</si>
  <si>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</si>
  <si>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</si>
  <si>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000 2 02 01009 00 0000 151</t>
  </si>
  <si>
    <t>000 2 02 01009 05 0000 151</t>
  </si>
  <si>
    <t>Невыясненные поступления, зачисляемые в бюджеты муниципальных районов</t>
  </si>
  <si>
    <t>1 17 01050 05 0000 180</t>
  </si>
  <si>
    <t>000</t>
  </si>
  <si>
    <t>Доходы закрепляемые за всеми администраторами</t>
  </si>
  <si>
    <t>1 16 90050 05 0000 140</t>
  </si>
  <si>
    <t>1 16 43000 01 0000 140</t>
  </si>
  <si>
    <t>Управление Федеральной миграционной службы по ивановской области</t>
  </si>
  <si>
    <t>Управление Министерства внутренних дел Российской Федерации по Ивановской области</t>
  </si>
  <si>
    <t>1 09 04010 02 0000 110</t>
  </si>
  <si>
    <t>1 08 03010 01 0000 110</t>
  </si>
  <si>
    <t>1 05 04020 02 0000 110</t>
  </si>
  <si>
    <t>1 05 03010 01 0000 110</t>
  </si>
  <si>
    <t>1 05 02010 02 0000 110</t>
  </si>
  <si>
    <t>1 01 02040 01 0000 110</t>
  </si>
  <si>
    <t>1 01 02030 01 0000 110</t>
  </si>
  <si>
    <t>1 01 02020 01 0000 110</t>
  </si>
  <si>
    <t>1 01 02010 01 0000 110</t>
  </si>
  <si>
    <t>Управление Федеральной налоговой службы по Ивановской области</t>
  </si>
  <si>
    <t>1 16 28000 01 0000 140</t>
  </si>
  <si>
    <t>Управление Федеральной службы по надзору в сфере защиты прав потребителей и благополучия человека по Ивановской области</t>
  </si>
  <si>
    <t>Прочие неналоговые доходы бюджетов муниципальных районов</t>
  </si>
  <si>
    <t>1 17 05050 05 0000 180</t>
  </si>
  <si>
    <t>1 14 06013 10 0000 430</t>
  </si>
  <si>
    <t>1 14 02053 05 0000 410</t>
  </si>
  <si>
    <t>1 11 09045 05 0000 120</t>
  </si>
  <si>
    <t>1 11 05035 05 0000 120</t>
  </si>
  <si>
    <t>1 11 05013 10 0000 120</t>
  </si>
  <si>
    <t>Отдел земельно-имущественных отношений администрации Савинского муниципального района</t>
  </si>
  <si>
    <t>1 13 01995 05 0000 130</t>
  </si>
  <si>
    <t>Отдел образования администрации Савинского муниципального района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</si>
  <si>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</si>
  <si>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</si>
  <si>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2 02 04014 05 0000 151</t>
  </si>
  <si>
    <t>2 02 03999 05 0000 151</t>
  </si>
  <si>
    <t>2 02 03033 05 0000 151</t>
  </si>
  <si>
    <t>2 02 03024 05 0000 151</t>
  </si>
  <si>
    <t>2 02 03007 05 0000 151</t>
  </si>
  <si>
    <t>2 02 02999 05 0000 151</t>
  </si>
  <si>
    <t>2 02 01009 05 0000 151</t>
  </si>
  <si>
    <t>Дотации бюджетам муниципальных районов на выравнивание уровня бюджетной обеспеченности</t>
  </si>
  <si>
    <t>2 02 01001 05 0000 151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</si>
  <si>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</si>
  <si>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Финансовое управление администрации Савинского муниципального района</t>
  </si>
  <si>
    <t>Государственная пошлина за выдачу разрешения  на  установку рекламной конструкции</t>
  </si>
  <si>
    <t>1 08 07150 01 1000 110</t>
  </si>
  <si>
    <t>Администрация Савинского муниципального района</t>
  </si>
  <si>
    <t>1 03 02260 01 0000 110</t>
  </si>
  <si>
    <t>1 03 02250 01 0000 110</t>
  </si>
  <si>
    <t>1 03 02240 01 0000 110</t>
  </si>
  <si>
    <t>1 03 02230 01 0000 110</t>
  </si>
  <si>
    <t>Управление Федерального казначейства по Смоленской области</t>
  </si>
  <si>
    <t>1 12 01040 01 0000 120</t>
  </si>
  <si>
    <t>048</t>
  </si>
  <si>
    <t>1 12 01030 01 0000 120</t>
  </si>
  <si>
    <t>1 12 01020 01 0000 120</t>
  </si>
  <si>
    <t>1 12 01010 01 0000 120</t>
  </si>
  <si>
    <t>Управление Федеральной службы по надзору в сфере природопользования по Ивановской области</t>
  </si>
  <si>
    <t>доходов бюджета муниципального района</t>
  </si>
  <si>
    <t>главного администратора доходов</t>
  </si>
  <si>
    <t>Наименование главного администратора и кода доходов бюджета муниципального района</t>
  </si>
  <si>
    <t xml:space="preserve">                  Перечень и коды главных администраторов доходов бюджета Савинского муниципального района на 2014 год и плановый период 2015 и 2016 годов</t>
  </si>
  <si>
    <t>от 19.12.2013 г. № 49-р</t>
  </si>
  <si>
    <t>Приложение 4</t>
  </si>
  <si>
    <t>от 20.02.2014 № 1-р</t>
  </si>
  <si>
    <t>Уменьшение прочих остатков денежных средств бюджетов муниципальных районов</t>
  </si>
  <si>
    <t>000 01 05 02 01 05 0000 610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</si>
  <si>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</si>
  <si>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</si>
  <si>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средств бюджетов</t>
  </si>
  <si>
    <t>000 01 05 02 00 00 0000 600</t>
  </si>
  <si>
    <t>Уменьшение остатков средств бюджетов</t>
  </si>
  <si>
    <t>000 01 05 00 00 00 0000 600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</si>
  <si>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</si>
  <si>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</si>
  <si>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</si>
  <si>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</si>
  <si>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</si>
  <si>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000 01 05 02 00 00 0000 500</t>
  </si>
  <si>
    <t>Увеличение остатков средств бюджетов</t>
  </si>
  <si>
    <t>000 01 05 00 00 00 0000 500</t>
  </si>
  <si>
    <t>Изменение остатков средств на счетах по учету средств бюджета</t>
  </si>
  <si>
    <t>000 01 05 00 00 00 0000 000</t>
  </si>
  <si>
    <t>ИСТОЧНИКИ ВНУТРЕННЕГО ФИНАНСИРОВАНИЯ ДЕФИЦИТОВ БЮДЖЕТОВ</t>
  </si>
  <si>
    <t>000 01 00 00 00 00 0000 000</t>
  </si>
  <si>
    <t xml:space="preserve">2015 год </t>
  </si>
  <si>
    <t>Наименование кода классификации источников финансирования дефицита бюджета</t>
  </si>
  <si>
    <t>Код классификации источников финансирования дефицита бюджета</t>
  </si>
  <si>
    <t>Источники внутреннего финансирования дефицита  бюджета Савинского муниципального района на 2014 год и плановый период 2015 и 2016 годов</t>
  </si>
  <si>
    <t xml:space="preserve">от 19.12.2013 г. № 49-р                </t>
  </si>
  <si>
    <t>Приложение 5</t>
  </si>
  <si>
    <t xml:space="preserve">от 20.02.2014 № 1-р                </t>
  </si>
  <si>
    <t>Приложение 3</t>
  </si>
  <si>
    <t>О1 05 02 01 05 0000 610</t>
  </si>
  <si>
    <t>Уменьшение прочих остатков денежных средств бюджетов</t>
  </si>
  <si>
    <t>01 05 02 01 00 0000 610</t>
  </si>
  <si>
    <t xml:space="preserve">Уменьшение прочих остатков средств бюджетов </t>
  </si>
  <si>
    <t>01 05 02 00 00 0000 600</t>
  </si>
  <si>
    <t>О1 05 00 00 00 0000 600</t>
  </si>
  <si>
    <t>О1 05 02 01 05 0000 510</t>
  </si>
  <si>
    <t>01 05 02 01 00 0000 510</t>
  </si>
  <si>
    <t>01 05 02 00 00 0000 500</t>
  </si>
  <si>
    <t>О1 05 00 00 00 0000 500</t>
  </si>
  <si>
    <t>О1 05 00 00 00 0000 000</t>
  </si>
  <si>
    <t>О1 00 00 00 00 0000 000</t>
  </si>
  <si>
    <t>источников внутреннего финансирования дефицита бюджета</t>
  </si>
  <si>
    <t xml:space="preserve">главного администратора источников внутреннего финансирования дефицита бюджета </t>
  </si>
  <si>
    <t>Наименование главного администратора источников внутреннего финансирования дефицита бюджета и кода классификации источников внутреннего финансирования дефицита бюджета</t>
  </si>
  <si>
    <t xml:space="preserve">           Перечень главных администраторов источников внутреннего финансирования дефицита бюджета Савинского муниципального района с указанием объемов администрируемых источников внутреннего финансирования дефицита бюджета на 2014 год и  плановый период 2015 и 2016 годов по кодам классификации источников финансирования дефицита бюджетов</t>
  </si>
  <si>
    <t>Приложение 6</t>
  </si>
  <si>
    <t>Всего расходов:</t>
  </si>
  <si>
    <t>600</t>
  </si>
  <si>
    <t>4398065</t>
  </si>
  <si>
    <t xml:space="preserve">              Предоставление субсидий бюджетным, автономным учреждениям и иным некоммерческим  
организациям</t>
  </si>
  <si>
    <t>200</t>
  </si>
  <si>
    <t xml:space="preserve">              Закупка товаров, работ и услуг для государственных (муниципальных) нужд</t>
  </si>
  <si>
    <t xml:space="preserve">           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</si>
  <si>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4392056</t>
  </si>
  <si>
    <t xml:space="preserve">            Софинансирование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</si>
  <si>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4390000</t>
  </si>
  <si>
    <t>Иные непрограммные мероприятия</t>
  </si>
  <si>
    <t>4300000</t>
  </si>
  <si>
    <t>Наказы избирателей депутатам Ивановской областной Думы</t>
  </si>
  <si>
    <t>500</t>
  </si>
  <si>
    <t>4295120</t>
  </si>
  <si>
    <t xml:space="preserve">              Межбюджетные трансферты</t>
  </si>
  <si>
    <t xml:space="preserve">     Составление (изменение) списков кандидатов в присяжные заседатели федеральных судов общей юрисдикции в Российской Федерации в рамках иных непрограммных мероприятий по реализации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</si>
  <si>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4290000</t>
  </si>
  <si>
    <t>4200000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</si>
  <si>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</si>
  <si>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4199007</t>
  </si>
  <si>
    <t xml:space="preserve">     Оценка недвижимости, признание прав и регулирование отношений по муниципальной собственности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</si>
  <si>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4198804</t>
  </si>
  <si>
    <t xml:space="preserve">     Иные межбюджетные трансферты на осуществление части полномочий по организации и осуществлению муниципального контроля за сохранностью автомобильных дорог местного значения, муниципального жилищного контроля, муниципального земельного контроля за использованием земель поселения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</si>
  <si>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4198803</t>
  </si>
  <si>
    <t xml:space="preserve">      Иные межбюджетные трансферты на осуществление части полномочий в области градостроительной деятельности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</si>
  <si>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4198802</t>
  </si>
  <si>
    <t xml:space="preserve">     Иные межбюджетные трансферты на осуществление части полномочий по организации и осуществлению муниципального последующего финансового контроля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</si>
  <si>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4198035</t>
  </si>
  <si>
    <t xml:space="preserve">            Осуществление    отдельных    государственных полномочий в сфере административных правонарушений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</si>
  <si>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4196004</t>
  </si>
  <si>
    <t xml:space="preserve">    Субсидии отдельным общественным организациям и иным некоммерческим объединениям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</si>
  <si>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4192052</t>
  </si>
  <si>
    <t xml:space="preserve">            Проведение неотложных аварийно-восстановительных работ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</si>
  <si>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4192049</t>
  </si>
  <si>
    <t xml:space="preserve">    Проведение комплекса работ по межеванию земель для постановки на кадастровый учет земельных участков, на которые возникает право собственности Савинского муниципального района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</si>
  <si>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4190000</t>
  </si>
  <si>
    <t>4100000</t>
  </si>
  <si>
    <t>Непрограммные направления деятельности исполнительных органов местного самоуправления Савинского муниципального района</t>
  </si>
  <si>
    <t>4098801</t>
  </si>
  <si>
    <t xml:space="preserve">    Иные межбюджетные трансферты на осуществление части полномочий по организации и осуществлению муниципального внешнего финансового контроля в рамках иных непрограммных мероприятий по непрограммным направлениям деятельности органов местного самоуправления Савинского муниципального района</t>
  </si>
  <si>
    <t>4090000</t>
  </si>
  <si>
    <t>4000000</t>
  </si>
  <si>
    <t>Непрограммные направления деятельности органов местного самоуправления Савинского муниципального района</t>
  </si>
  <si>
    <t>1162048</t>
  </si>
  <si>
    <t xml:space="preserve">    Реализация комплекса энергосберегающих мероприятий для снижения расходов топливно-энергетических ресурсов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</si>
  <si>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800</t>
  </si>
  <si>
    <t>1160014</t>
  </si>
  <si>
    <t xml:space="preserve">              Иные бюджетные ассигнования</t>
  </si>
  <si>
    <t>100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</si>
  <si>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</si>
  <si>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Обеспечение деятельности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</si>
  <si>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1160013</t>
  </si>
  <si>
    <t xml:space="preserve">    Обеспечение деятельности главы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</si>
  <si>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1160000</t>
  </si>
  <si>
    <t>Подпрограмма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</si>
  <si>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1157007</t>
  </si>
  <si>
    <t xml:space="preserve">    Выплата вознаграждений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</si>
  <si>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1152047</t>
  </si>
  <si>
    <t xml:space="preserve">    Приобретение ценных подарков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</si>
  <si>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1150000</t>
  </si>
  <si>
    <t>Подпрограмма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</si>
  <si>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1142046</t>
  </si>
  <si>
    <t xml:space="preserve"> 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</si>
  <si>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1142044</t>
  </si>
  <si>
    <t xml:space="preserve">    Мероприятия посвященные профессиональным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</si>
  <si>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1142043</t>
  </si>
  <si>
    <t xml:space="preserve">    Мероприятия посвященные государственным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</si>
  <si>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1140000</t>
  </si>
  <si>
    <t>Подпрограмма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</si>
  <si>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1132042</t>
  </si>
  <si>
    <t xml:space="preserve">    Организация приема делегаций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</si>
  <si>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1132041</t>
  </si>
  <si>
    <t xml:space="preserve">    Обслуживание сайта Савинского муниципального района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</si>
  <si>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1132040</t>
  </si>
  <si>
    <t xml:space="preserve">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</si>
  <si>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1130000</t>
  </si>
  <si>
    <t>Подпрограмма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</si>
  <si>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300</t>
  </si>
  <si>
    <t>1127006</t>
  </si>
  <si>
    <t xml:space="preserve">              Социальное обеспечение и иные выплаты населению</t>
  </si>
  <si>
    <t xml:space="preserve">    Выплата пенсий за выслугу лет лицам, замещавшим выборные должности муниципальной службы Савинского муниципального района в рамках подпрограммы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</si>
  <si>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>1120000</t>
  </si>
  <si>
    <t>Подпрограмма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</si>
  <si>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>1119006</t>
  </si>
  <si>
    <t xml:space="preserve">     Уплата членских взносов в Совет муниципальных образований Ивановской области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</si>
  <si>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1112050</t>
  </si>
  <si>
    <t xml:space="preserve">     Организация, подготовка и проведение постоянно действующей выставки "Экономический потенциал Ивановской области"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</si>
  <si>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1112039</t>
  </si>
  <si>
    <t xml:space="preserve">     Подготовка, переподготовка, обучение и повышение квалификации муниципальных служащих и лиц, находящихся в резерве управленческих кадров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</si>
  <si>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1110000</t>
  </si>
  <si>
    <t>Подпрограмма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</si>
  <si>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1100000</t>
  </si>
  <si>
    <t>Муниципальная программа Савинского муниципального района "Развитие местного самоуправления в Савинском муниципальном районе"</t>
  </si>
  <si>
    <t>1030012</t>
  </si>
  <si>
    <t xml:space="preserve">      Обеспечение деятельности финансового управления администрации Савинского муниципального района в рамках подпрограммы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</si>
  <si>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1030000</t>
  </si>
  <si>
    <t>Подпрограмма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</si>
  <si>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1022038</t>
  </si>
  <si>
    <t xml:space="preserve">     Резервный фонд администрации Савинского муниципального района в рамках подпрограммы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</si>
  <si>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1020000</t>
  </si>
  <si>
    <t>Подпрограмма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</si>
  <si>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1000000</t>
  </si>
  <si>
    <t>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</si>
  <si>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>0910011</t>
  </si>
  <si>
    <t xml:space="preserve">     Обеспечение деятельности отдела сельского хозяйства и развития сельских территорий администрации Савинского муниципального района в рамках подпрограммы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</si>
  <si>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0910000</t>
  </si>
  <si>
    <t>Подпрограмма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</si>
  <si>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0900000</t>
  </si>
  <si>
    <t>Муниципальная программа Савинского муниципального района "Развитие сельского хозяйства в Савинском муниципальном районе на 2014-2020 годы"</t>
  </si>
  <si>
    <t>0826003</t>
  </si>
  <si>
    <t xml:space="preserve">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 в рамках подпрограммы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</si>
  <si>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>0820000</t>
  </si>
  <si>
    <t>Подпрограмма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</si>
  <si>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>0812036</t>
  </si>
  <si>
    <t xml:space="preserve">      Содержание дорог общего пользования местного значения вне границ населенных пунктов в границах муниципального района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</si>
  <si>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0812035</t>
  </si>
  <si>
    <t xml:space="preserve">     Ремонт, капитальный ремонт дорог общего пользования местного значения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</si>
  <si>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0812034</t>
  </si>
  <si>
    <t xml:space="preserve">     Проведение проектных работ на строительство автомобильной дороги с.Архиповка-д.Слабнево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</si>
  <si>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0810000</t>
  </si>
  <si>
    <t>Подпрограмма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</si>
  <si>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0800000</t>
  </si>
  <si>
    <t>Муниципальная программа Савинского муниципального района "Развитие транспортной системы Савинского муниципального района"</t>
  </si>
  <si>
    <t>0716002</t>
  </si>
  <si>
    <t xml:space="preserve">     Субсидирование части затрат субъектов малого предпринимательства по приобретению оборудования для организации работы субъектов малого и среднего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</si>
  <si>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0716001</t>
  </si>
  <si>
    <t xml:space="preserve">     Субсидирование части затрат субъектов малого и среднего предпринимательства, связанных с уплатой процентов по кредитам, полученным в кредитных организациях,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</si>
  <si>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0712033</t>
  </si>
  <si>
    <t xml:space="preserve">    Организация и проведение мероприятий в рамках празднования Дня российского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</si>
  <si>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0712032</t>
  </si>
  <si>
    <t xml:space="preserve">     Информирование субъектов малого и среднего предпринимательства о возможности получения муниципальной и государственной поддержки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</si>
  <si>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0710000</t>
  </si>
  <si>
    <t>Подпрограмма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</si>
  <si>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0700000</t>
  </si>
  <si>
    <t>Муниципальная программа Савинского муниципального района "Развитие экономического потенциала Савинского муниципального района"</t>
  </si>
  <si>
    <t>0637005</t>
  </si>
  <si>
    <t>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</si>
  <si>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>0637004</t>
  </si>
  <si>
    <t xml:space="preserve">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</si>
  <si>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>0630000</t>
  </si>
  <si>
    <r>
      <t>Подпрограмма "Поддержка молодых специалистов муниципальных учреждений образования Савинского муниципального района и ОБУЗ «Савинская ЦРБ"" муниципальной программы Савинского муниципа</t>
    </r>
    <r>
      <rPr>
        <b/>
        <sz val="14"/>
        <color indexed="8"/>
        <rFont val="Times New Roman"/>
        <family val="1"/>
      </rPr>
      <t>л</t>
    </r>
    <r>
      <rPr>
        <b/>
        <sz val="12"/>
        <color indexed="8"/>
        <rFont val="Times New Roman"/>
        <family val="1"/>
      </rPr>
      <t>ьного района "Молодежь Савинского муниципального района"</t>
    </r>
  </si>
  <si>
    <t>0622031</t>
  </si>
  <si>
    <t xml:space="preserve">       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района,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</si>
  <si>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0622030</t>
  </si>
  <si>
    <t xml:space="preserve">     Организация и проведение районных мероприятий для молодых семей и работающей молодежи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</si>
  <si>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0622029</t>
  </si>
  <si>
    <t xml:space="preserve">     Организация участия молодых семей и работающей молодежи в региональных конкурсах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</si>
  <si>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0620000</t>
  </si>
  <si>
    <t>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</si>
  <si>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0618036</t>
  </si>
  <si>
    <t xml:space="preserve">            Осуществление полномочий по созданию и организации деятельности комиссий по делам несовершеннолетних и защите их прав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</si>
  <si>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0618000</t>
  </si>
  <si>
    <t xml:space="preserve">      Расходы за счет межбюджетных трансфертов</t>
  </si>
  <si>
    <t>0612027</t>
  </si>
  <si>
    <t xml:space="preserve">     Организация групповой и индивидуальной работы с подростками "группы риска" по профилактике правонарушений, а так же организация их досуга,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</si>
  <si>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0612026</t>
  </si>
  <si>
    <t xml:space="preserve">       Организация информационного обеспечения проводимой работы в средствах массовой информации. Разработка, издание и распространение информационных буклетов и листовок по вопросам молодежной политики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</si>
  <si>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0612025</t>
  </si>
  <si>
    <t xml:space="preserve">   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</si>
  <si>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0612024</t>
  </si>
  <si>
    <t xml:space="preserve">      Организация и проведение месячника профилактики злоупотребления молодежью психо-активных веществ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</si>
  <si>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0612023</t>
  </si>
  <si>
    <t xml:space="preserve">     Организация и проведение бесед, лекций, семинаров и выездных экскурсий, направленных на воспитание гражданственности, правовой грамотности и профилактику правонарушений,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</si>
  <si>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0612006</t>
  </si>
  <si>
    <t xml:space="preserve">     Организация и проведение районных конкурсов, форумов, слетов, фестивалей, выставок, акций и других мероприятий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</si>
  <si>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0612005</t>
  </si>
  <si>
    <t xml:space="preserve">     Организация участия во всероссийских и региональных конкурсах, форумах, фестивалях, выставках, акциях и других мероприятиях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</si>
  <si>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0610000</t>
  </si>
  <si>
    <t>Подпрограмма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</si>
  <si>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0600000</t>
  </si>
  <si>
    <t>Муниципальная программа Савинского муниципального района "Молодежь Савинского муниципального района"</t>
  </si>
  <si>
    <t>0512022</t>
  </si>
  <si>
    <t xml:space="preserve">     Физкультурно-спортивная работа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</si>
  <si>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0512009</t>
  </si>
  <si>
    <t xml:space="preserve">      Оснащение современными приборами учета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 </t>
  </si>
  <si>
    <t>0512008</t>
  </si>
  <si>
    <t xml:space="preserve">     Реализация комплекса энергосберегающих мероприятий для снижения расходов топливно-энергетических ресурсов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</si>
  <si>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0510010</t>
  </si>
  <si>
    <t xml:space="preserve">     Предоставление муниципальной услуги "Организация проведения спортивно-массовых мероприятий"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</si>
  <si>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0510000</t>
  </si>
  <si>
    <t>Подпрограмма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</si>
  <si>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0500000</t>
  </si>
  <si>
    <t>Муниципальная программа Савинского муниципального района "Развитие физической культуры, спорта Савинского муниципального района"</t>
  </si>
  <si>
    <t>0428038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</si>
  <si>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подпрограммы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</si>
  <si>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>0418000</t>
  </si>
  <si>
    <t>0420000</t>
  </si>
  <si>
    <t>Подпрограмма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</si>
  <si>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>0418037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</si>
  <si>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подпрограммы "Организация проведения мероприятий по отлову и содержанию безнадзорных животных"  муниципальной программы Савинского муниципального района "Охрана окружающей среды Савинского муниципального района"</t>
  </si>
  <si>
    <t>0410000</t>
  </si>
  <si>
    <t>Подпрограмма "Организация проведения мероприятий по отлову и содержанию безнадзорных животных" муниципальной программы Савинского муниципального района "Охрана окружающей среды Савинского муниципального района"</t>
  </si>
  <si>
    <t>0400000</t>
  </si>
  <si>
    <t>Муниципальная программа Савинского муниципального района "Охрана окружающей среды Савинского муниципального района"</t>
  </si>
  <si>
    <t>0319008</t>
  </si>
  <si>
    <t xml:space="preserve">            Расходы в целях организации охраны общественного порядка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</si>
  <si>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0319005</t>
  </si>
  <si>
    <t xml:space="preserve">     Установка систем видеонаблюдения в местах массового скопления людей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</si>
  <si>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0319004</t>
  </si>
  <si>
    <t xml:space="preserve">     Оплата транспортных услуг при реализации профилактических мероприятий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гражан и профилактика правонарушений в Савинском муниципальном районе"</t>
  </si>
  <si>
    <t>0310000</t>
  </si>
  <si>
    <t>Подпрограмма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</si>
  <si>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</t>
  </si>
  <si>
    <t>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</si>
  <si>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0238032</t>
  </si>
  <si>
    <t xml:space="preserve">            Разработка проектной документации и газификация  населенных пунктов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</si>
  <si>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0232051</t>
  </si>
  <si>
    <t xml:space="preserve">     Разработка проектной документации для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</si>
  <si>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0232021</t>
  </si>
  <si>
    <t xml:space="preserve">       Разработка проектной документации на строительство межпоселкового газопровода "Новинки-Вознесенье"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</si>
  <si>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0230000</t>
  </si>
  <si>
    <t>Подпрограмма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</si>
  <si>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0227003</t>
  </si>
  <si>
    <t xml:space="preserve">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дога и уплату процентов по ипотечному жилищному кредиту (в том числе рефинансированному)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</si>
  <si>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0220000</t>
  </si>
  <si>
    <t>Подпрограмма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</si>
  <si>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0217002</t>
  </si>
  <si>
    <t xml:space="preserve">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семей" муниципальной программы Савинского муниципальнго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</si>
  <si>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0210000</t>
  </si>
  <si>
    <t>Подпрограмма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</si>
  <si>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</t>
  </si>
  <si>
    <t>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</si>
  <si>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01Д2020</t>
  </si>
  <si>
    <t xml:space="preserve">     Приобретение современной научно-педагогической литературы по вопросам управления качеством образования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</si>
  <si>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>01Д2019</t>
  </si>
  <si>
    <t xml:space="preserve">    Приобретение современного программного обеспечения и электронных справочных систем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</si>
  <si>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>01Д0000</t>
  </si>
  <si>
    <t>Подпрограмма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</si>
  <si>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>01Г2017</t>
  </si>
  <si>
    <t xml:space="preserve">     Обеспечение перевозок школьников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</si>
  <si>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01Г2016</t>
  </si>
  <si>
    <t xml:space="preserve">     Информирование учащихся о безопасности дорожного движения в образовательных организациях района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</si>
  <si>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01Г0000</t>
  </si>
  <si>
    <t>Подпрограмма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</si>
  <si>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01Б2015</t>
  </si>
  <si>
    <t xml:space="preserve">     Подписка на научно-методические издания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</si>
  <si>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01Б2014</t>
  </si>
  <si>
    <t xml:space="preserve">    Поощрение работников к Дню учителя и дошкольного работника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</si>
  <si>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01Б2013</t>
  </si>
  <si>
    <t xml:space="preserve">    Проведение районных конкурсов профессионального мастерства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</si>
  <si>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01Б2012</t>
  </si>
  <si>
    <t xml:space="preserve">    Курсовая подготовка, семинары, конференции, консультации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</si>
  <si>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01Б0000</t>
  </si>
  <si>
    <t>Подпрограмма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</si>
  <si>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0190009</t>
  </si>
  <si>
    <t xml:space="preserve">     Обеспечение деятельности структурных подразделений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</si>
  <si>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0190008</t>
  </si>
  <si>
    <t xml:space="preserve">      Обеспечение деятельности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</si>
  <si>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0190000</t>
  </si>
  <si>
    <t>Подпрограмма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</si>
  <si>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0189001</t>
  </si>
  <si>
    <t xml:space="preserve">     Присуждение премии "Золотой фонд земли Савинской"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</si>
  <si>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0187001</t>
  </si>
  <si>
    <t xml:space="preserve">     Материальная поддержка одаренных детей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</si>
  <si>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0182011</t>
  </si>
  <si>
    <t xml:space="preserve">     Проведение муниципальных предметных олимпиад школьников, конкурсов, слетов, смотров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</si>
  <si>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0182010</t>
  </si>
  <si>
    <t xml:space="preserve">      Приобретение грамот и сертификатов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</si>
  <si>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0180000</t>
  </si>
  <si>
    <t>Подпрограмма "Талант" муниципальной программы Савинского муниципального района "Развитие системы образования Савинского муниципального района"</t>
  </si>
  <si>
    <t>0172009</t>
  </si>
  <si>
    <t xml:space="preserve">     Оснащение современными приборами учета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</si>
  <si>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0172008</t>
  </si>
  <si>
    <t xml:space="preserve">     Реализация комплекса энергосберегающих мероприятий для снижения расходов топливно-энергетических ресурсов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</si>
  <si>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0170000</t>
  </si>
  <si>
    <t>Подпрограмма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</si>
  <si>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0162007</t>
  </si>
  <si>
    <t xml:space="preserve">     Трудоустройство и занятость несовершеннолетних граждан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</si>
  <si>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0162006</t>
  </si>
  <si>
    <t xml:space="preserve">     Организация и проведение районных конкурсов, форумов, слетов, фестивалей, выставок, акций и других мероприятий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</si>
  <si>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0162005</t>
  </si>
  <si>
    <t xml:space="preserve">     Организация участия во всероссийских и региональных конкурсах, форумах, фестивалях, выставках, акциях и других мероприятиях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</si>
  <si>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0160000</t>
  </si>
  <si>
    <t>Подпрограмма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</si>
  <si>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0150007</t>
  </si>
  <si>
    <t xml:space="preserve">      Выполнение комплекса мер по обеспечению пожарной и и террористической безопасности в рамках подпрограммы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</si>
  <si>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0150000</t>
  </si>
  <si>
    <t>Подпрограмма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</si>
  <si>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0148020</t>
  </si>
  <si>
    <t xml:space="preserve">          Осуществление   переданных   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</si>
  <si>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0148019</t>
  </si>
  <si>
    <t xml:space="preserve">            Организация отдыха детей в каникулярное время в части организации двухразового питания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</si>
  <si>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0148000</t>
  </si>
  <si>
    <t>0145065</t>
  </si>
  <si>
    <t xml:space="preserve">      Мероприятия по организации оздоровительной кампании детей, находящихся в трудной жизненной ситуации,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</si>
  <si>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0145000</t>
  </si>
  <si>
    <t>0142004</t>
  </si>
  <si>
    <t xml:space="preserve">    Обеспечение санитарного состояния помещений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</si>
  <si>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0142003</t>
  </si>
  <si>
    <t xml:space="preserve">     Организация отдыха детей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</si>
  <si>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0142002</t>
  </si>
  <si>
    <t xml:space="preserve">     Питание детей из многодетных семей в дошкольных образовательных учреждениях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</si>
  <si>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0140000</t>
  </si>
  <si>
    <t>Подпрограмма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</si>
  <si>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0138014</t>
  </si>
  <si>
    <t xml:space="preserve">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</si>
  <si>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0138000</t>
  </si>
  <si>
    <t xml:space="preserve">      Расходы за счет междбюджетных трансфертов</t>
  </si>
  <si>
    <t>0132001</t>
  </si>
  <si>
    <t xml:space="preserve">      Развитие группы кратковременного пребывания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</si>
  <si>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0130006</t>
  </si>
  <si>
    <t xml:space="preserve">        Повышение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</si>
  <si>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0130005</t>
  </si>
  <si>
    <t xml:space="preserve">     Повышение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</si>
  <si>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0130004</t>
  </si>
  <si>
    <t xml:space="preserve">      Предоставление муниципальной услуги "Предоставление дополнительного образования детям" в рамках подпрограммы "Модернизация дополнительного образования" муниципальной программы Савинского муниципалього района "Развитие системы образования Савинского муниципального района"</t>
  </si>
  <si>
    <t>0130000</t>
  </si>
  <si>
    <t>Подпрограмма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</si>
  <si>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0128015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</si>
  <si>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услуг),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</si>
  <si>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0128008</t>
  </si>
  <si>
    <t xml:space="preserve">            Организация питания обучающихся 1-4 классов муниципальных общеобразовательных организаций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</si>
  <si>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0128000</t>
  </si>
  <si>
    <t>0122055</t>
  </si>
  <si>
    <t xml:space="preserve">            Софинансирование на организацию питания обучающихся 1-4 классов муниципальных общеобразовательных организаций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</si>
  <si>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0122053</t>
  </si>
  <si>
    <t xml:space="preserve">            Оплата проекта хозяйственного сарая и крытой стоянки на 3 машино-места для школьных автобусов в п. Савино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</si>
  <si>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0120003</t>
  </si>
  <si>
    <t>Предоставление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</si>
  <si>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0120000</t>
  </si>
  <si>
    <t>Подпрограмма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</si>
  <si>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0118017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</si>
  <si>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</si>
  <si>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0118011</t>
  </si>
  <si>
    <t xml:space="preserve">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</si>
  <si>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0118010</t>
  </si>
  <si>
    <t xml:space="preserve">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</si>
  <si>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0118000</t>
  </si>
  <si>
    <t>0112054</t>
  </si>
  <si>
    <t xml:space="preserve">            Реализация мероприятий по модернизации муниципальной системы дошкольного образования - создание дополнительных мест для детей дошкольного возраста в муниципальных образовательных организациях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</si>
  <si>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0110002</t>
  </si>
  <si>
    <t xml:space="preserve">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</si>
  <si>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Предоставление муниципальной услуги "Предоставление общедоступного бесплатного дошкольного образования в дошкольных образовательных учреждениях по основным общеобразовательным программам дошкольного образования и содержание ребенка в дошкольном учреждении"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</si>
  <si>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0110000</t>
  </si>
  <si>
    <t>Подпрограмма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</si>
  <si>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0100000</t>
  </si>
  <si>
    <t>Муниципальная программа Савинского муниципального района "Развитие системы образования Савинского муниципального района"</t>
  </si>
  <si>
    <t>Вид расходов</t>
  </si>
  <si>
    <t>Целевая статья</t>
  </si>
  <si>
    <t>Наименование</t>
  </si>
  <si>
    <t>Распределение бюджетных ассигнований по целевым статьям (муниципальным программам Савинского муниципального района и не включенным в муниципальные программы Савинского муниципального района направлениям деятельности органов местного самоуправления Савинского муниципального района), группам видов расходов классификации расходов бюджета Савинского муниципального района на 2014 год и плановый период 2015 и 2016 годов</t>
  </si>
  <si>
    <t>Приложение 7</t>
  </si>
  <si>
    <t>0405</t>
  </si>
  <si>
    <t>117</t>
  </si>
  <si>
    <t xml:space="preserve">          Иные бюджетные ассигнования</t>
  </si>
  <si>
    <t xml:space="preserve">          Закупка товаров, работ и услуг для государственных (муниципальных) нужд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</si>
  <si>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</si>
  <si>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Обеспечение деятельности отдела сельского хозяйства и развития сельских территорий администрации Савинского муниципального района в рамках подпрограммы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</si>
  <si>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0000000</t>
  </si>
  <si>
    <t xml:space="preserve">      Сельское хозяйство и рыболовство</t>
  </si>
  <si>
    <t>0400</t>
  </si>
  <si>
    <t xml:space="preserve">    НАЦИОНАЛЬНАЯ ЭКОНОМИКА</t>
  </si>
  <si>
    <t>0000</t>
  </si>
  <si>
    <t xml:space="preserve">  Отдел сельского хозяйства и развития сельских территорий администрации Савинского муниципального района Ивановской области</t>
  </si>
  <si>
    <t>1004</t>
  </si>
  <si>
    <t>113</t>
  </si>
  <si>
    <t xml:space="preserve">          Социальное обеспечение и иные выплаты населению</t>
  </si>
  <si>
    <t xml:space="preserve">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</si>
  <si>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Охрана семьи и детства</t>
  </si>
  <si>
    <t>1003</t>
  </si>
  <si>
    <t xml:space="preserve">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</si>
  <si>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 xml:space="preserve">          Предоставление субсидий бюджетным, автономным учреждениям и иным некоммерческим  
организациям</t>
  </si>
  <si>
    <t xml:space="preserve">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</si>
  <si>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 xml:space="preserve">      Социальное обеспечение населения</t>
  </si>
  <si>
    <t>1000</t>
  </si>
  <si>
    <t xml:space="preserve">    СОЦИАЛЬНАЯ ПОЛИТИКА</t>
  </si>
  <si>
    <t>0709</t>
  </si>
  <si>
    <t xml:space="preserve">        Приобретение современной научно-педагогической литературы по вопросам управления качеством образования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</si>
  <si>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Приобретение современного программного обеспечения и электронных справочных систем в рамках подпрограммы "Управление качеством образования в муниципальных образовательных организациях"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</si>
  <si>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деятельности структурных подразделений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</si>
  <si>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деятельности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</si>
  <si>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Присуждение премии "Золотой фонд земли Савинской"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</si>
  <si>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Материальная поддержка одаренных детей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</si>
  <si>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Проведение муниципальных предметных олимпиад школьников, конкурсов, слетов, смотров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</si>
  <si>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Приобретение грамот и сертификатов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</si>
  <si>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Другие вопросы в области образования</t>
  </si>
  <si>
    <t>0702</t>
  </si>
  <si>
    <t xml:space="preserve">     Осуществление   переданных   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</si>
  <si>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0707</t>
  </si>
  <si>
    <t xml:space="preserve">    Организация отдыха детей в каникулярное время в части организации двухразового питания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</si>
  <si>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Мероприятия по организации оздоровительной кампании детей, находящихся в трудной жизненной ситуации, в рамках подпрограммы "Здоровье детей Савинского района»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</si>
  <si>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отдыха детей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</si>
  <si>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Питание детей из многодетных семей в дошкольных образовательных учреждениях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</si>
  <si>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Молодежная политика и оздоровление детей</t>
  </si>
  <si>
    <t>0705</t>
  </si>
  <si>
    <t xml:space="preserve">        Курсовая подготовка, семинары, конференции, консультации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</si>
  <si>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Профессиональная подготовка, переподготовка и повышение квалификации</t>
  </si>
  <si>
    <t xml:space="preserve">    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</si>
  <si>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 xml:space="preserve">        Обеспечение перевозок школьников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</si>
  <si>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Информирование учащихся о безопасности дорожного движения в образовательных организациях района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</si>
  <si>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Подписка на научно-методические издания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</si>
  <si>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Поощрение работников к Дню учителя и дошкольного работника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</si>
  <si>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Проведение районных конкурсов профессионального мастерства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</si>
  <si>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</si>
  <si>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Трудоустройство и занятость несовершеннолетних граждан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</si>
  <si>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и проведение районных конкурсов, форумов, слетов, фестивалей, выставок, акций и других мероприятий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</si>
  <si>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участия во всероссийских и региональных конкурсах, форумах, фестивалях, выставках, акциях и других мероприятиях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</si>
  <si>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Выполнение комплекса мер по обеспечению пожарной и  террористической безопасности в рамках подпрограммы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</si>
  <si>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санитарного состояния помещений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</si>
  <si>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</si>
  <si>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Развитие группы кратковременного пребывания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</si>
  <si>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Повышение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</si>
  <si>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Предоставление муниципальной услуги "Предоставление дополнительного образования детям" в рамках подпрограммы "Модернизация дополнительного образования" муниципальной программы Савинского муниципалього района "Развитие системы образования Савинского муниципального района"</t>
  </si>
  <si>
    <t xml:space="preserve">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услуг),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</si>
  <si>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Организация питания обучающихся 1-4 классов муниципальных общеобразовательных организаций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</si>
  <si>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Софинансирование на организацию питания обучающихся 1-4 классов муниципальных общеобразовательных организаций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</si>
  <si>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012053</t>
  </si>
  <si>
    <t xml:space="preserve">     Оплата проекта хозяйственного сарая и крытой стоянки на 3 машино-места для школьных автобусов в п. Савино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</si>
  <si>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Предоставление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</si>
  <si>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Общее образование</t>
  </si>
  <si>
    <t>0701</t>
  </si>
  <si>
    <t xml:space="preserve">     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</si>
  <si>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 xml:space="preserve">     Софинансирование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</si>
  <si>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 xml:space="preserve">      Проведение неотложных аварийно-восстановительных работ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</si>
  <si>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Оснащение современными приборами учета в рамках подпрограммы "Энергосбережение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</si>
  <si>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Выполнение комплекса мер по обеспечению пожарной и и террористической безопасности в рамках подпрограммы "Комплексная программа пожарной безопасности и антитеррористической защищенности образовательных организаций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</si>
  <si>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</si>
  <si>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</si>
  <si>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Реализация мероприятий по модернизации муниципальной системы дошкольного образования - создание дополнительных мест для детей дошкольного возраста в муниципальных образовательных организациях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</si>
  <si>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Предоставление муниципальной услуги "Предоставление общедоступного бесплатного дошкольного образования в дошкольных образовательных учреждениях по основным общеобразовательным программам дошкольного образования и содержание ребенка в дошкольном учреждении"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</si>
  <si>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Дошкольное образование</t>
  </si>
  <si>
    <t>0700</t>
  </si>
  <si>
    <t xml:space="preserve">    ОБРАЗОВАНИЕ</t>
  </si>
  <si>
    <t xml:space="preserve">  Отдел образования администрации Савинского муниципального района Ивановской области</t>
  </si>
  <si>
    <t>1001</t>
  </si>
  <si>
    <t>112</t>
  </si>
  <si>
    <t xml:space="preserve">        Выплата пенсий за выслугу лет лицам, замещавшим выборные должности муниципальной службы Савинского муниципального района в рамках подпрограммы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</si>
  <si>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Пенсионное обеспечение</t>
  </si>
  <si>
    <t>0113</t>
  </si>
  <si>
    <t xml:space="preserve">          Межбюджетные трансферты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</si>
  <si>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 в рамках иных непрограммных мероприятий по реализации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</si>
  <si>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</si>
  <si>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Мероприятия посвященные профессиональным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</si>
  <si>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Мероприятия посвященные государственным праздникам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</si>
  <si>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Другие общегосударственные вопросы</t>
  </si>
  <si>
    <t>0106</t>
  </si>
  <si>
    <t xml:space="preserve">        Иные межбюджетные трансферты на осуществление части полномочий по организации и осуществлению муниципального последующего финансового контроля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</si>
  <si>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Обеспечение деятельности финансового управления администрации Савинского муниципального района в рамках подпрограммы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</si>
  <si>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</si>
  <si>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0100</t>
  </si>
  <si>
    <t xml:space="preserve">    ОБЩЕГОСУДАРСТВЕННЫЕ ВОПРОСЫ</t>
  </si>
  <si>
    <t xml:space="preserve">  Финансовое управление администрации Савинского муниципального района Ивановской области</t>
  </si>
  <si>
    <t>1101</t>
  </si>
  <si>
    <t>111</t>
  </si>
  <si>
    <t xml:space="preserve">        Физкультурно-спортивная работа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</si>
  <si>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Оснащение современными приборами учета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</si>
  <si>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</si>
  <si>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Предоставление муниципальной услуги "Организация проведения спортивно-массовых мероприятий"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</si>
  <si>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Физическая культура</t>
  </si>
  <si>
    <t>1100</t>
  </si>
  <si>
    <t xml:space="preserve">    ФИЗИЧЕСКАЯ КУЛЬТУРА И СПОРТ</t>
  </si>
  <si>
    <t>1006</t>
  </si>
  <si>
    <t xml:space="preserve">        Субсидии отдельным общественным организациям и иным некоммерческим объединениям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</si>
  <si>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Другие вопросы в области социальной политики</t>
  </si>
  <si>
    <t xml:space="preserve">   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дога и уплату процентов по ипотечному жилищному кредиту (в том числе рефинансированному)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</si>
  <si>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</si>
  <si>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района,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</si>
  <si>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районных мероприятий для молодых семей и работающей молодежи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</si>
  <si>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участия молодых семей и работающей молодежи в региональных конкурсах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</si>
  <si>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групповой и индивидуальной работы с подростками "группы риска" по профилактике правонарушений, а так же организация их досуга,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</si>
  <si>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информационного обеспечения проводимой работы в средствах массовой информации. Разработка, издание и распространение информационных буклетов и листовок по вопросам молодежной политики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</si>
  <si>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</si>
  <si>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месячника профилактики злоупотребления молодежью психо-активных веществ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</si>
  <si>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бесед, лекций, семинаров и выездных экскурсий, направленных на воспитание гражданственности, правовой грамотности и профилактику правонарушений,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</si>
  <si>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районных конкурсов, форумов, слетов, фестивалей, выставок, акций и других мероприятий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</si>
  <si>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участия во всероссийских и региональных конкурсах, форумах, фестивалях, выставках, акциях и других мероприятиях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</si>
  <si>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Подготовка, переподготовка, обучение и повышение квалификации муниципальных служащих и лиц, находящихся в резерве управленческих кадров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</si>
  <si>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0502</t>
  </si>
  <si>
    <t xml:space="preserve">          Разработка проектной документации и газификация  населенных пунктов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</si>
  <si>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Разработка проектной документации для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</si>
  <si>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Разработка проектной документации на строительство межпоселкового газопровода "Новинки-Вознесенье"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</si>
  <si>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Коммунальное хозяйство</t>
  </si>
  <si>
    <t>0500</t>
  </si>
  <si>
    <t xml:space="preserve">    ЖИЛИЩНО-КОММУНАЛЬНОЕ ХОЗЯЙСТВО</t>
  </si>
  <si>
    <t>0412</t>
  </si>
  <si>
    <t xml:space="preserve">        Проведение комплекса работ по межеванию земель для постановки на кадастровый учет земельных участков, на которые возникает право собственности Савинского муниципального района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</si>
  <si>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Субсидирование части затрат субъектов малого предпринимательства по приобретению оборудования для организации работы субъектов малого и среднего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</si>
  <si>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Субсидирование части затрат субъектов малого и среднего предпринимательства, связанных с уплатой процентов по кредитам, полученным в кредитных организациях,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</si>
  <si>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Организация и проведение мероприятий в рамках празднования Дня российского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</si>
  <si>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Информирование субъектов малого и среднего предпринимательства о возможности получения муниципальной и государственной поддержки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</si>
  <si>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Другие вопросы в области национальной экономики</t>
  </si>
  <si>
    <t>0409</t>
  </si>
  <si>
    <t xml:space="preserve">        Содержание дорог общего пользования местного значения вне границ населенных пунктов в границах муниципального района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</si>
  <si>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  Ремонт, капитальный ремонт дорог общего пользования местного значения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</si>
  <si>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  Проведение проектных работ на строительство автомобильной дороги с.Архиповка-д.Слабнево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</si>
  <si>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Дорожное хозяйство (дорожные фонды)</t>
  </si>
  <si>
    <t>0408</t>
  </si>
  <si>
    <t xml:space="preserve">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 в рамках подпрограммы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</si>
  <si>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Транспорт</t>
  </si>
  <si>
    <t xml:space="preserve">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подпрограммы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</si>
  <si>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 xml:space="preserve">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подпрограммы "Организация проведения мероприятий по отлову и содержанию безнадзорных животных"  муниципальной программы Савинского муниципального района "Охрана окружающей среды Савинского муниципального района"</t>
  </si>
  <si>
    <t>0314</t>
  </si>
  <si>
    <t xml:space="preserve">          Расходы в целях организации охраны общественного порядка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</si>
  <si>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 xml:space="preserve">        Установка систем видеонаблюдения в местах массового скопления людей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</si>
  <si>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 xml:space="preserve">        Оплата транспортных услуг при реализации профилактических мероприятий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гражан и профилактика правонарушений в Савинском муниципальном районе"</t>
  </si>
  <si>
    <t xml:space="preserve">      Другие вопросы в области национальной безопасности и правоохранительной деятельности</t>
  </si>
  <si>
    <t>0300</t>
  </si>
  <si>
    <t xml:space="preserve">    НАЦИОНАЛЬНАЯ БЕЗОПАСНОСТЬ И ПРАВООХРАНИТЕЛЬНАЯ ДЕЯТЕЛЬНОСТЬ</t>
  </si>
  <si>
    <t xml:space="preserve">        Оценка недвижимости, признание прав и регулирование отношений по муниципальной собственности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</si>
  <si>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   Осуществление    отдельных    государственных полномочий в сфере административных правонарушений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</si>
  <si>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</si>
  <si>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Выплата вознаграждений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</si>
  <si>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Приобретение ценных подарков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</si>
  <si>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Организация приема делегаций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</si>
  <si>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Обслуживание сайта Савинского муниципального района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</si>
  <si>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</si>
  <si>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Уплата членских взносов в Совет муниципальных образований Ивановской области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</si>
  <si>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Организация, подготовка и проведение постоянно действующей выставки "Экономический потенциал Ивановской области"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</si>
  <si>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0111</t>
  </si>
  <si>
    <t xml:space="preserve">        Резервный фонд администрации Савинского муниципального района в рамках подпрограммы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</si>
  <si>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 xml:space="preserve">      Резервные фонды</t>
  </si>
  <si>
    <t>0104</t>
  </si>
  <si>
    <t xml:space="preserve">        Иные межбюджетные трансферты на осуществление части полномочий по организации и осуществлению муниципального контроля за сохранностью автомобильных дорог местного значения, муниципального жилищного контроля, муниципального земельного контроля за использованием земель поселения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</si>
  <si>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Иные межбюджетные трансферты на осуществление части полномочий в области градостроительной деятельности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</si>
  <si>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Иные межбюджетные трансферты на осуществление части полномочий по организации и осуществлению муниципального внешнего финансового контроля в рамках иных непрограммных мероприятий по непрограммным направлениям деятельности органов местного самоуправления Савинского муниципального района</t>
  </si>
  <si>
    <t xml:space="preserve">        Обеспечение деятельности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</si>
  <si>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Обеспечение деятельности главы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</si>
  <si>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Осуществление полномочий по созданию и организации деятельности комиссий по делам несовершеннолетних и защите их прав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</si>
  <si>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</si>
  <si>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Администрация Савинского муниципального района Ивановской области</t>
  </si>
  <si>
    <t>#Н/Д</t>
  </si>
  <si>
    <t>Вид
расходов</t>
  </si>
  <si>
    <t>Раздел, подраздел</t>
  </si>
  <si>
    <t xml:space="preserve">Код главного распорядителя
</t>
  </si>
  <si>
    <t>Ведомствення структура расходов бюджета Савинского муниципального района на 2014 год и плановый период 2015 и 2016 годов</t>
  </si>
  <si>
    <t>Приложение 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</si>
</sst>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"/>
    <numFmt numFmtId="168" formatCode="#,##0.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Arial Cyr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2" fillId="0" borderId="0" xfId="56">
      <alignment/>
      <protection/>
    </xf>
    <xf numFmtId="0" fontId="8" fillId="0" borderId="10" xfId="56" applyFont="1" applyBorder="1" applyAlignment="1">
      <alignment horizontal="center" vertical="center" wrapText="1"/>
      <protection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/>
      <protection/>
    </xf>
    <xf numFmtId="0" fontId="8" fillId="0" borderId="10" xfId="56" applyFont="1" applyBorder="1">
      <alignment/>
      <protection/>
    </xf>
    <xf numFmtId="164" fontId="8" fillId="0" borderId="10" xfId="56" applyNumberFormat="1" applyFont="1" applyBorder="1">
      <alignment/>
      <protection/>
    </xf>
    <xf numFmtId="0" fontId="9" fillId="0" borderId="10" xfId="56" applyFont="1" applyBorder="1" applyAlignment="1">
      <alignment vertical="center" wrapText="1"/>
      <protection/>
    </xf>
    <xf numFmtId="164" fontId="9" fillId="0" borderId="10" xfId="56" applyNumberFormat="1" applyFont="1" applyBorder="1">
      <alignment/>
      <protection/>
    </xf>
    <xf numFmtId="164" fontId="10" fillId="0" borderId="10" xfId="56" applyNumberFormat="1" applyFont="1" applyBorder="1">
      <alignment/>
      <protection/>
    </xf>
    <xf numFmtId="164" fontId="8" fillId="0" borderId="10" xfId="0" applyNumberFormat="1" applyFont="1" applyFill="1" applyBorder="1" applyAlignment="1">
      <alignment wrapText="1"/>
    </xf>
    <xf numFmtId="164" fontId="9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8" fillId="0" borderId="10" xfId="56" applyFont="1" applyBorder="1" applyAlignment="1">
      <alignment vertical="center" wrapText="1"/>
      <protection/>
    </xf>
    <xf numFmtId="164" fontId="12" fillId="0" borderId="10" xfId="56" applyNumberFormat="1" applyFont="1" applyBorder="1">
      <alignment/>
      <protection/>
    </xf>
    <xf numFmtId="0" fontId="9" fillId="0" borderId="10" xfId="56" applyFont="1" applyBorder="1" applyAlignment="1">
      <alignment wrapText="1"/>
      <protection/>
    </xf>
    <xf numFmtId="0" fontId="12" fillId="0" borderId="10" xfId="56" applyFont="1" applyBorder="1">
      <alignment/>
      <protection/>
    </xf>
    <xf numFmtId="164" fontId="9" fillId="0" borderId="10" xfId="56" applyNumberFormat="1" applyFont="1" applyBorder="1" applyAlignment="1">
      <alignment horizontal="right"/>
      <protection/>
    </xf>
    <xf numFmtId="0" fontId="8" fillId="0" borderId="10" xfId="56" applyFont="1" applyBorder="1" applyAlignment="1">
      <alignment wrapText="1"/>
      <protection/>
    </xf>
    <xf numFmtId="165" fontId="9" fillId="0" borderId="10" xfId="56" applyNumberFormat="1" applyFont="1" applyBorder="1">
      <alignment/>
      <protection/>
    </xf>
    <xf numFmtId="0" fontId="12" fillId="0" borderId="10" xfId="56" applyFont="1" applyBorder="1" applyAlignment="1">
      <alignment wrapText="1"/>
      <protection/>
    </xf>
    <xf numFmtId="0" fontId="8" fillId="0" borderId="10" xfId="0" applyFont="1" applyBorder="1" applyAlignment="1">
      <alignment vertical="center" wrapText="1"/>
    </xf>
    <xf numFmtId="4" fontId="8" fillId="0" borderId="10" xfId="56" applyNumberFormat="1" applyFont="1" applyBorder="1" applyAlignment="1">
      <alignment shrinkToFit="1"/>
      <protection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164" fontId="11" fillId="0" borderId="10" xfId="56" applyNumberFormat="1" applyFont="1" applyBorder="1">
      <alignment/>
      <protection/>
    </xf>
    <xf numFmtId="0" fontId="9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vertical="center" wrapText="1"/>
    </xf>
    <xf numFmtId="164" fontId="14" fillId="0" borderId="10" xfId="56" applyNumberFormat="1" applyFont="1" applyBorder="1">
      <alignment/>
      <protection/>
    </xf>
    <xf numFmtId="0" fontId="4" fillId="0" borderId="10" xfId="56" applyFont="1" applyBorder="1" applyAlignment="1">
      <alignment horizontal="center" vertical="center" wrapText="1"/>
      <protection/>
    </xf>
    <xf numFmtId="164" fontId="8" fillId="0" borderId="10" xfId="56" applyNumberFormat="1" applyFont="1" applyBorder="1" applyAlignment="1">
      <alignment shrinkToFit="1"/>
      <protection/>
    </xf>
    <xf numFmtId="0" fontId="9" fillId="0" borderId="10" xfId="56" applyFont="1" applyBorder="1" applyAlignment="1">
      <alignment horizontal="center"/>
      <protection/>
    </xf>
    <xf numFmtId="49" fontId="10" fillId="0" borderId="10" xfId="0" applyNumberFormat="1" applyFont="1" applyFill="1" applyBorder="1" applyAlignment="1">
      <alignment horizontal="center" shrinkToFit="1"/>
    </xf>
    <xf numFmtId="49" fontId="8" fillId="0" borderId="10" xfId="0" applyNumberFormat="1" applyFont="1" applyFill="1" applyBorder="1" applyAlignment="1">
      <alignment horizontal="center" shrinkToFit="1"/>
    </xf>
    <xf numFmtId="49" fontId="9" fillId="0" borderId="10" xfId="0" applyNumberFormat="1" applyFont="1" applyFill="1" applyBorder="1" applyAlignment="1">
      <alignment horizontal="center" shrinkToFit="1"/>
    </xf>
    <xf numFmtId="0" fontId="11" fillId="0" borderId="10" xfId="56" applyFont="1" applyBorder="1" applyAlignment="1">
      <alignment horizontal="center"/>
      <protection/>
    </xf>
    <xf numFmtId="49" fontId="12" fillId="0" borderId="10" xfId="0" applyNumberFormat="1" applyFont="1" applyFill="1" applyBorder="1" applyAlignment="1">
      <alignment horizontal="center" shrinkToFit="1"/>
    </xf>
    <xf numFmtId="0" fontId="10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shrinkToFit="1"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10" xfId="56" applyFont="1" applyBorder="1" applyAlignment="1">
      <alignment horizontal="left" wrapText="1"/>
      <protection/>
    </xf>
    <xf numFmtId="0" fontId="8" fillId="0" borderId="10" xfId="56" applyFont="1" applyBorder="1" applyAlignment="1">
      <alignment horizontal="left" wrapText="1"/>
      <protection/>
    </xf>
    <xf numFmtId="0" fontId="9" fillId="0" borderId="10" xfId="56" applyFont="1" applyBorder="1" applyAlignment="1">
      <alignment horizontal="left" wrapText="1"/>
      <protection/>
    </xf>
    <xf numFmtId="0" fontId="11" fillId="0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left" shrinkToFit="1"/>
    </xf>
    <xf numFmtId="0" fontId="11" fillId="0" borderId="12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shrinkToFit="1"/>
    </xf>
    <xf numFmtId="0" fontId="9" fillId="0" borderId="12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shrinkToFit="1"/>
    </xf>
    <xf numFmtId="0" fontId="12" fillId="0" borderId="12" xfId="0" applyFont="1" applyFill="1" applyBorder="1" applyAlignment="1">
      <alignment wrapText="1"/>
    </xf>
    <xf numFmtId="0" fontId="15" fillId="0" borderId="13" xfId="0" applyFont="1" applyBorder="1" applyAlignment="1">
      <alignment wrapText="1"/>
    </xf>
    <xf numFmtId="0" fontId="12" fillId="0" borderId="14" xfId="0" applyFont="1" applyFill="1" applyBorder="1" applyAlignment="1">
      <alignment wrapText="1"/>
    </xf>
    <xf numFmtId="0" fontId="13" fillId="0" borderId="1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56" applyFont="1" applyAlignment="1">
      <alignment horizontal="right" wrapText="1"/>
      <protection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56" applyFont="1" applyBorder="1" applyAlignment="1">
      <alignment horizontal="center" vertical="center" wrapText="1"/>
      <protection/>
    </xf>
    <xf numFmtId="0" fontId="62" fillId="0" borderId="10" xfId="0" applyFont="1" applyBorder="1" applyAlignment="1">
      <alignment wrapText="1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4" fillId="0" borderId="0" xfId="56" applyFont="1" applyAlignment="1">
      <alignment horizontal="center" vertical="center" wrapText="1"/>
      <protection/>
    </xf>
    <xf numFmtId="0" fontId="5" fillId="0" borderId="0" xfId="0" applyFont="1" applyAlignment="1">
      <alignment wrapText="1"/>
    </xf>
    <xf numFmtId="0" fontId="6" fillId="0" borderId="0" xfId="61">
      <alignment/>
      <protection/>
    </xf>
    <xf numFmtId="0" fontId="3" fillId="33" borderId="10" xfId="61" applyFont="1" applyFill="1" applyBorder="1" applyAlignment="1">
      <alignment vertical="center" wrapText="1"/>
      <protection/>
    </xf>
    <xf numFmtId="0" fontId="3" fillId="33" borderId="10" xfId="61" applyFont="1" applyFill="1" applyBorder="1">
      <alignment/>
      <protection/>
    </xf>
    <xf numFmtId="49" fontId="3" fillId="33" borderId="10" xfId="77" applyNumberFormat="1" applyFont="1" applyFill="1" applyBorder="1" applyAlignment="1">
      <alignment horizontal="center"/>
    </xf>
    <xf numFmtId="0" fontId="64" fillId="0" borderId="16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36" fillId="33" borderId="14" xfId="61" applyFont="1" applyFill="1" applyBorder="1" applyAlignment="1">
      <alignment horizontal="center" wrapText="1"/>
      <protection/>
    </xf>
    <xf numFmtId="0" fontId="3" fillId="0" borderId="10" xfId="56" applyFont="1" applyBorder="1" applyAlignment="1">
      <alignment wrapText="1"/>
      <protection/>
    </xf>
    <xf numFmtId="0" fontId="3" fillId="0" borderId="10" xfId="56" applyFont="1" applyBorder="1" applyAlignment="1">
      <alignment horizontal="center"/>
      <protection/>
    </xf>
    <xf numFmtId="0" fontId="3" fillId="33" borderId="10" xfId="6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36" fillId="33" borderId="10" xfId="61" applyFont="1" applyFill="1" applyBorder="1" applyAlignment="1">
      <alignment vertical="center" wrapText="1"/>
      <protection/>
    </xf>
    <xf numFmtId="0" fontId="3" fillId="33" borderId="10" xfId="61" applyFont="1" applyFill="1" applyBorder="1" applyAlignment="1">
      <alignment/>
      <protection/>
    </xf>
    <xf numFmtId="0" fontId="36" fillId="33" borderId="10" xfId="61" applyFont="1" applyFill="1" applyBorder="1" applyAlignment="1">
      <alignment horizontal="center"/>
      <protection/>
    </xf>
    <xf numFmtId="0" fontId="3" fillId="0" borderId="10" xfId="56" applyFont="1" applyBorder="1" applyAlignment="1">
      <alignment horizontal="left" wrapText="1"/>
      <protection/>
    </xf>
    <xf numFmtId="49" fontId="3" fillId="0" borderId="10" xfId="0" applyNumberFormat="1" applyFont="1" applyFill="1" applyBorder="1" applyAlignment="1">
      <alignment horizontal="left"/>
    </xf>
    <xf numFmtId="0" fontId="3" fillId="0" borderId="10" xfId="61" applyFont="1" applyBorder="1" applyAlignment="1">
      <alignment vertical="center" wrapText="1"/>
      <protection/>
    </xf>
    <xf numFmtId="0" fontId="3" fillId="33" borderId="10" xfId="61" applyFont="1" applyFill="1" applyBorder="1" applyAlignment="1">
      <alignment horizontal="justify" vertical="center" wrapText="1"/>
      <protection/>
    </xf>
    <xf numFmtId="0" fontId="3" fillId="0" borderId="10" xfId="61" applyFont="1" applyBorder="1" applyAlignment="1">
      <alignment/>
      <protection/>
    </xf>
    <xf numFmtId="0" fontId="64" fillId="0" borderId="10" xfId="0" applyFont="1" applyBorder="1" applyAlignment="1">
      <alignment wrapText="1"/>
    </xf>
    <xf numFmtId="0" fontId="3" fillId="0" borderId="10" xfId="56" applyFont="1" applyBorder="1" applyAlignment="1">
      <alignment/>
      <protection/>
    </xf>
    <xf numFmtId="0" fontId="3" fillId="0" borderId="10" xfId="61" applyFont="1" applyBorder="1" applyAlignment="1">
      <alignment horizontal="center"/>
      <protection/>
    </xf>
    <xf numFmtId="0" fontId="3" fillId="0" borderId="17" xfId="54" applyFont="1" applyFill="1" applyBorder="1" applyAlignment="1">
      <alignment wrapText="1"/>
      <protection/>
    </xf>
    <xf numFmtId="0" fontId="35" fillId="0" borderId="10" xfId="0" applyFont="1" applyBorder="1" applyAlignment="1">
      <alignment wrapText="1"/>
    </xf>
    <xf numFmtId="0" fontId="3" fillId="0" borderId="10" xfId="61" applyFont="1" applyBorder="1" applyAlignment="1">
      <alignment wrapText="1"/>
      <protection/>
    </xf>
    <xf numFmtId="0" fontId="64" fillId="0" borderId="10" xfId="0" applyFont="1" applyBorder="1" applyAlignment="1">
      <alignment horizontal="left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61" applyFont="1" applyFill="1" applyBorder="1" applyAlignment="1">
      <alignment wrapText="1"/>
      <protection/>
    </xf>
    <xf numFmtId="0" fontId="36" fillId="0" borderId="10" xfId="61" applyFont="1" applyBorder="1" applyAlignment="1">
      <alignment vertical="center" wrapText="1"/>
      <protection/>
    </xf>
    <xf numFmtId="0" fontId="36" fillId="0" borderId="10" xfId="61" applyFont="1" applyBorder="1" applyAlignment="1">
      <alignment horizontal="center"/>
      <protection/>
    </xf>
    <xf numFmtId="0" fontId="3" fillId="33" borderId="10" xfId="61" applyFont="1" applyFill="1" applyBorder="1" applyAlignment="1">
      <alignment horizontal="justify" wrapText="1"/>
      <protection/>
    </xf>
    <xf numFmtId="0" fontId="36" fillId="33" borderId="10" xfId="61" applyFont="1" applyFill="1" applyBorder="1" applyAlignment="1">
      <alignment horizontal="justify" vertical="center" wrapText="1"/>
      <protection/>
    </xf>
    <xf numFmtId="0" fontId="36" fillId="33" borderId="10" xfId="61" applyFont="1" applyFill="1" applyBorder="1" applyAlignment="1">
      <alignment/>
      <protection/>
    </xf>
    <xf numFmtId="0" fontId="3" fillId="0" borderId="10" xfId="61" applyFont="1" applyBorder="1" applyAlignment="1">
      <alignment horizontal="center" wrapText="1"/>
      <protection/>
    </xf>
    <xf numFmtId="0" fontId="65" fillId="0" borderId="18" xfId="0" applyFont="1" applyBorder="1" applyAlignment="1">
      <alignment wrapText="1"/>
    </xf>
    <xf numFmtId="0" fontId="36" fillId="0" borderId="10" xfId="61" applyFont="1" applyBorder="1" applyAlignment="1">
      <alignment horizontal="center" vertical="center"/>
      <protection/>
    </xf>
    <xf numFmtId="0" fontId="36" fillId="0" borderId="10" xfId="61" applyFont="1" applyBorder="1" applyAlignment="1">
      <alignment horizontal="center" wrapText="1"/>
      <protection/>
    </xf>
    <xf numFmtId="49" fontId="3" fillId="0" borderId="10" xfId="61" applyNumberFormat="1" applyFont="1" applyBorder="1" applyAlignment="1">
      <alignment horizontal="center" wrapText="1"/>
      <protection/>
    </xf>
    <xf numFmtId="0" fontId="36" fillId="0" borderId="10" xfId="61" applyFont="1" applyBorder="1" applyAlignment="1">
      <alignment horizontal="center" vertical="center" wrapText="1"/>
      <protection/>
    </xf>
    <xf numFmtId="49" fontId="36" fillId="0" borderId="10" xfId="61" applyNumberFormat="1" applyFont="1" applyBorder="1" applyAlignment="1">
      <alignment horizontal="center" wrapText="1"/>
      <protection/>
    </xf>
    <xf numFmtId="0" fontId="64" fillId="0" borderId="18" xfId="0" applyFont="1" applyBorder="1" applyAlignment="1">
      <alignment wrapText="1"/>
    </xf>
    <xf numFmtId="0" fontId="36" fillId="0" borderId="11" xfId="61" applyFont="1" applyBorder="1" applyAlignment="1">
      <alignment horizontal="center" vertical="center" wrapText="1"/>
      <protection/>
    </xf>
    <xf numFmtId="0" fontId="36" fillId="0" borderId="14" xfId="61" applyFont="1" applyBorder="1" applyAlignment="1">
      <alignment horizontal="center" wrapText="1"/>
      <protection/>
    </xf>
    <xf numFmtId="0" fontId="11" fillId="0" borderId="0" xfId="61" applyFont="1">
      <alignment/>
      <protection/>
    </xf>
    <xf numFmtId="0" fontId="62" fillId="0" borderId="0" xfId="0" applyFont="1" applyAlignment="1">
      <alignment horizontal="center" wrapText="1"/>
    </xf>
    <xf numFmtId="0" fontId="4" fillId="0" borderId="0" xfId="61" applyFont="1" applyAlignment="1">
      <alignment horizontal="center" wrapText="1"/>
      <protection/>
    </xf>
    <xf numFmtId="0" fontId="6" fillId="0" borderId="0" xfId="61" applyBorder="1">
      <alignment/>
      <protection/>
    </xf>
    <xf numFmtId="0" fontId="64" fillId="0" borderId="0" xfId="0" applyFont="1" applyAlignment="1">
      <alignment/>
    </xf>
    <xf numFmtId="0" fontId="38" fillId="0" borderId="0" xfId="56" applyFont="1" applyAlignment="1">
      <alignment horizontal="right"/>
      <protection/>
    </xf>
    <xf numFmtId="0" fontId="39" fillId="0" borderId="0" xfId="61" applyFont="1">
      <alignment/>
      <protection/>
    </xf>
    <xf numFmtId="164" fontId="14" fillId="0" borderId="10" xfId="61" applyNumberFormat="1" applyFont="1" applyBorder="1">
      <alignment/>
      <protection/>
    </xf>
    <xf numFmtId="168" fontId="14" fillId="0" borderId="10" xfId="61" applyNumberFormat="1" applyFont="1" applyBorder="1">
      <alignment/>
      <protection/>
    </xf>
    <xf numFmtId="0" fontId="14" fillId="0" borderId="10" xfId="61" applyFont="1" applyFill="1" applyBorder="1" applyAlignment="1">
      <alignment wrapText="1"/>
      <protection/>
    </xf>
    <xf numFmtId="0" fontId="14" fillId="0" borderId="10" xfId="61" applyFont="1" applyBorder="1">
      <alignment/>
      <protection/>
    </xf>
    <xf numFmtId="164" fontId="9" fillId="0" borderId="10" xfId="61" applyNumberFormat="1" applyFont="1" applyBorder="1">
      <alignment/>
      <protection/>
    </xf>
    <xf numFmtId="168" fontId="9" fillId="0" borderId="10" xfId="61" applyNumberFormat="1" applyFont="1" applyBorder="1">
      <alignment/>
      <protection/>
    </xf>
    <xf numFmtId="0" fontId="9" fillId="0" borderId="13" xfId="61" applyFont="1" applyFill="1" applyBorder="1" applyAlignment="1">
      <alignment wrapText="1"/>
      <protection/>
    </xf>
    <xf numFmtId="0" fontId="9" fillId="0" borderId="11" xfId="61" applyFont="1" applyFill="1" applyBorder="1">
      <alignment/>
      <protection/>
    </xf>
    <xf numFmtId="0" fontId="9" fillId="0" borderId="10" xfId="61" applyFont="1" applyFill="1" applyBorder="1">
      <alignment/>
      <protection/>
    </xf>
    <xf numFmtId="164" fontId="11" fillId="0" borderId="10" xfId="61" applyNumberFormat="1" applyFont="1" applyBorder="1">
      <alignment/>
      <protection/>
    </xf>
    <xf numFmtId="168" fontId="11" fillId="0" borderId="10" xfId="61" applyNumberFormat="1" applyFont="1" applyBorder="1">
      <alignment/>
      <protection/>
    </xf>
    <xf numFmtId="0" fontId="11" fillId="0" borderId="10" xfId="61" applyFont="1" applyBorder="1">
      <alignment/>
      <protection/>
    </xf>
    <xf numFmtId="0" fontId="14" fillId="0" borderId="10" xfId="61" applyFont="1" applyBorder="1" applyAlignment="1">
      <alignment wrapText="1"/>
      <protection/>
    </xf>
    <xf numFmtId="0" fontId="9" fillId="0" borderId="13" xfId="61" applyFont="1" applyBorder="1" applyAlignment="1">
      <alignment wrapText="1"/>
      <protection/>
    </xf>
    <xf numFmtId="0" fontId="9" fillId="0" borderId="11" xfId="61" applyFont="1" applyBorder="1">
      <alignment/>
      <protection/>
    </xf>
    <xf numFmtId="0" fontId="9" fillId="0" borderId="10" xfId="61" applyFont="1" applyBorder="1">
      <alignment/>
      <protection/>
    </xf>
    <xf numFmtId="0" fontId="11" fillId="0" borderId="18" xfId="61" applyFont="1" applyBorder="1">
      <alignment/>
      <protection/>
    </xf>
    <xf numFmtId="164" fontId="3" fillId="0" borderId="10" xfId="61" applyNumberFormat="1" applyFont="1" applyBorder="1">
      <alignment/>
      <protection/>
    </xf>
    <xf numFmtId="168" fontId="3" fillId="0" borderId="10" xfId="61" applyNumberFormat="1" applyFont="1" applyBorder="1">
      <alignment/>
      <protection/>
    </xf>
    <xf numFmtId="0" fontId="3" fillId="0" borderId="10" xfId="61" applyFont="1" applyBorder="1">
      <alignment/>
      <protection/>
    </xf>
    <xf numFmtId="164" fontId="36" fillId="0" borderId="10" xfId="61" applyNumberFormat="1" applyFont="1" applyBorder="1" applyAlignment="1">
      <alignment horizontal="right"/>
      <protection/>
    </xf>
    <xf numFmtId="168" fontId="36" fillId="0" borderId="10" xfId="61" applyNumberFormat="1" applyFont="1" applyBorder="1" applyAlignment="1">
      <alignment horizontal="right"/>
      <protection/>
    </xf>
    <xf numFmtId="0" fontId="36" fillId="0" borderId="10" xfId="61" applyFont="1" applyBorder="1" applyAlignment="1">
      <alignment horizontal="left" wrapText="1"/>
      <protection/>
    </xf>
    <xf numFmtId="0" fontId="36" fillId="0" borderId="10" xfId="61" applyFont="1" applyBorder="1" applyAlignment="1">
      <alignment horizontal="left"/>
      <protection/>
    </xf>
    <xf numFmtId="0" fontId="36" fillId="0" borderId="11" xfId="61" applyFont="1" applyBorder="1" applyAlignment="1">
      <alignment horizontal="center" vertical="center" wrapText="1"/>
      <protection/>
    </xf>
    <xf numFmtId="0" fontId="36" fillId="0" borderId="18" xfId="61" applyFont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0" fontId="36" fillId="0" borderId="10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right"/>
      <protection/>
    </xf>
    <xf numFmtId="0" fontId="62" fillId="0" borderId="0" xfId="0" applyFont="1" applyAlignment="1">
      <alignment horizontal="center" vertical="center" wrapText="1"/>
    </xf>
    <xf numFmtId="0" fontId="4" fillId="0" borderId="0" xfId="61" applyFont="1" applyAlignment="1">
      <alignment horizontal="center" vertical="center" wrapText="1"/>
      <protection/>
    </xf>
    <xf numFmtId="0" fontId="6" fillId="0" borderId="0" xfId="61" applyAlignment="1">
      <alignment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>
      <alignment/>
      <protection/>
    </xf>
    <xf numFmtId="0" fontId="0" fillId="0" borderId="0" xfId="0" applyAlignment="1">
      <alignment horizontal="right" wrapText="1"/>
    </xf>
    <xf numFmtId="0" fontId="3" fillId="0" borderId="0" xfId="56" applyFont="1" applyAlignment="1">
      <alignment horizontal="right"/>
      <protection/>
    </xf>
    <xf numFmtId="0" fontId="64" fillId="0" borderId="0" xfId="0" applyFont="1" applyAlignment="1">
      <alignment/>
    </xf>
    <xf numFmtId="164" fontId="12" fillId="0" borderId="10" xfId="61" applyNumberFormat="1" applyFont="1" applyBorder="1">
      <alignment/>
      <protection/>
    </xf>
    <xf numFmtId="164" fontId="12" fillId="0" borderId="10" xfId="61" applyNumberFormat="1" applyFont="1" applyBorder="1" applyAlignment="1">
      <alignment wrapText="1"/>
      <protection/>
    </xf>
    <xf numFmtId="168" fontId="12" fillId="0" borderId="10" xfId="61" applyNumberFormat="1" applyFont="1" applyBorder="1" applyAlignment="1">
      <alignment wrapText="1"/>
      <protection/>
    </xf>
    <xf numFmtId="0" fontId="12" fillId="0" borderId="10" xfId="61" applyFont="1" applyBorder="1" applyAlignment="1">
      <alignment wrapText="1"/>
      <protection/>
    </xf>
    <xf numFmtId="0" fontId="12" fillId="0" borderId="10" xfId="61" applyFont="1" applyBorder="1">
      <alignment/>
      <protection/>
    </xf>
    <xf numFmtId="0" fontId="12" fillId="0" borderId="10" xfId="61" applyFont="1" applyBorder="1" applyAlignment="1">
      <alignment horizontal="center"/>
      <protection/>
    </xf>
    <xf numFmtId="0" fontId="9" fillId="0" borderId="10" xfId="61" applyFont="1" applyBorder="1" applyAlignment="1">
      <alignment wrapText="1"/>
      <protection/>
    </xf>
    <xf numFmtId="0" fontId="9" fillId="0" borderId="10" xfId="61" applyFont="1" applyBorder="1" applyAlignment="1">
      <alignment horizontal="center"/>
      <protection/>
    </xf>
    <xf numFmtId="0" fontId="11" fillId="0" borderId="10" xfId="61" applyFont="1" applyBorder="1" applyAlignment="1">
      <alignment wrapText="1"/>
      <protection/>
    </xf>
    <xf numFmtId="0" fontId="11" fillId="0" borderId="10" xfId="61" applyFont="1" applyBorder="1" applyAlignment="1">
      <alignment horizontal="center"/>
      <protection/>
    </xf>
    <xf numFmtId="164" fontId="14" fillId="0" borderId="10" xfId="61" applyNumberFormat="1" applyFont="1" applyBorder="1" applyAlignment="1">
      <alignment wrapText="1"/>
      <protection/>
    </xf>
    <xf numFmtId="0" fontId="14" fillId="0" borderId="10" xfId="61" applyFont="1" applyBorder="1" applyAlignment="1">
      <alignment horizontal="center"/>
      <protection/>
    </xf>
    <xf numFmtId="0" fontId="3" fillId="0" borderId="10" xfId="61" applyFont="1" applyBorder="1" applyAlignment="1">
      <alignment horizontal="left" vertical="center" wrapText="1"/>
      <protection/>
    </xf>
    <xf numFmtId="164" fontId="36" fillId="0" borderId="10" xfId="61" applyNumberFormat="1" applyFont="1" applyBorder="1" applyAlignment="1">
      <alignment horizontal="center" vertical="center" wrapText="1"/>
      <protection/>
    </xf>
    <xf numFmtId="168" fontId="36" fillId="0" borderId="10" xfId="61" applyNumberFormat="1" applyFont="1" applyBorder="1" applyAlignment="1">
      <alignment horizontal="center" vertical="center" wrapText="1"/>
      <protection/>
    </xf>
    <xf numFmtId="0" fontId="36" fillId="0" borderId="18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1" fillId="0" borderId="10" xfId="63" applyBorder="1" applyAlignment="1">
      <alignment wrapText="1"/>
      <protection/>
    </xf>
    <xf numFmtId="0" fontId="36" fillId="0" borderId="16" xfId="61" applyFont="1" applyBorder="1" applyAlignment="1">
      <alignment horizontal="center" wrapText="1"/>
      <protection/>
    </xf>
    <xf numFmtId="0" fontId="3" fillId="0" borderId="0" xfId="61" applyFont="1">
      <alignment/>
      <protection/>
    </xf>
    <xf numFmtId="0" fontId="35" fillId="0" borderId="0" xfId="63" applyFont="1" applyAlignment="1">
      <alignment horizontal="center" wrapText="1"/>
      <protection/>
    </xf>
    <xf numFmtId="0" fontId="35" fillId="0" borderId="0" xfId="63" applyFont="1" applyAlignment="1">
      <alignment horizontal="center" wrapText="1"/>
      <protection/>
    </xf>
    <xf numFmtId="0" fontId="36" fillId="0" borderId="0" xfId="61" applyFont="1" applyAlignment="1">
      <alignment horizontal="center" wrapText="1"/>
      <protection/>
    </xf>
    <xf numFmtId="0" fontId="6" fillId="0" borderId="0" xfId="61" applyAlignment="1">
      <alignment wrapText="1"/>
      <protection/>
    </xf>
    <xf numFmtId="0" fontId="35" fillId="0" borderId="0" xfId="63" applyFont="1" applyAlignment="1">
      <alignment horizontal="right"/>
      <protection/>
    </xf>
    <xf numFmtId="0" fontId="66" fillId="34" borderId="0" xfId="0" applyFont="1" applyFill="1" applyAlignment="1">
      <alignment/>
    </xf>
    <xf numFmtId="4" fontId="67" fillId="33" borderId="19" xfId="0" applyNumberFormat="1" applyFont="1" applyFill="1" applyBorder="1" applyAlignment="1">
      <alignment horizontal="right" vertical="top" shrinkToFit="1"/>
    </xf>
    <xf numFmtId="168" fontId="67" fillId="33" borderId="19" xfId="0" applyNumberFormat="1" applyFont="1" applyFill="1" applyBorder="1" applyAlignment="1">
      <alignment horizontal="right" vertical="center" shrinkToFit="1"/>
    </xf>
    <xf numFmtId="0" fontId="67" fillId="34" borderId="19" xfId="0" applyFont="1" applyFill="1" applyBorder="1" applyAlignment="1">
      <alignment horizontal="right"/>
    </xf>
    <xf numFmtId="4" fontId="68" fillId="33" borderId="10" xfId="0" applyNumberFormat="1" applyFont="1" applyFill="1" applyBorder="1" applyAlignment="1">
      <alignment horizontal="right" vertical="top" shrinkToFit="1"/>
    </xf>
    <xf numFmtId="49" fontId="68" fillId="34" borderId="10" xfId="0" applyNumberFormat="1" applyFont="1" applyFill="1" applyBorder="1" applyAlignment="1">
      <alignment horizontal="center" vertical="top" shrinkToFit="1"/>
    </xf>
    <xf numFmtId="0" fontId="68" fillId="34" borderId="10" xfId="0" applyFont="1" applyFill="1" applyBorder="1" applyAlignment="1">
      <alignment vertical="top" wrapText="1"/>
    </xf>
    <xf numFmtId="4" fontId="67" fillId="33" borderId="10" xfId="0" applyNumberFormat="1" applyFont="1" applyFill="1" applyBorder="1" applyAlignment="1">
      <alignment horizontal="right" vertical="top" shrinkToFit="1"/>
    </xf>
    <xf numFmtId="49" fontId="67" fillId="34" borderId="10" xfId="0" applyNumberFormat="1" applyFont="1" applyFill="1" applyBorder="1" applyAlignment="1">
      <alignment horizontal="center" vertical="top" shrinkToFit="1"/>
    </xf>
    <xf numFmtId="0" fontId="67" fillId="34" borderId="10" xfId="0" applyFont="1" applyFill="1" applyBorder="1" applyAlignment="1">
      <alignment vertical="top" wrapText="1"/>
    </xf>
    <xf numFmtId="0" fontId="68" fillId="34" borderId="10" xfId="0" applyFont="1" applyFill="1" applyBorder="1" applyAlignment="1">
      <alignment horizontal="left" wrapText="1"/>
    </xf>
    <xf numFmtId="0" fontId="67" fillId="34" borderId="10" xfId="0" applyFont="1" applyFill="1" applyBorder="1" applyAlignment="1">
      <alignment horizontal="left" wrapText="1"/>
    </xf>
    <xf numFmtId="0" fontId="68" fillId="34" borderId="10" xfId="0" applyFont="1" applyFill="1" applyBorder="1" applyAlignment="1">
      <alignment wrapText="1"/>
    </xf>
    <xf numFmtId="168" fontId="68" fillId="33" borderId="10" xfId="0" applyNumberFormat="1" applyFont="1" applyFill="1" applyBorder="1" applyAlignment="1">
      <alignment horizontal="right" vertical="top" shrinkToFit="1"/>
    </xf>
    <xf numFmtId="168" fontId="67" fillId="33" borderId="10" xfId="0" applyNumberFormat="1" applyFont="1" applyFill="1" applyBorder="1" applyAlignment="1">
      <alignment horizontal="right" vertical="top" shrinkToFit="1"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18" xfId="0" applyFont="1" applyFill="1" applyBorder="1" applyAlignment="1">
      <alignment horizontal="center" vertical="center" wrapText="1"/>
    </xf>
    <xf numFmtId="0" fontId="67" fillId="34" borderId="18" xfId="0" applyFont="1" applyFill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1" fillId="0" borderId="0" xfId="63">
      <alignment/>
      <protection/>
    </xf>
    <xf numFmtId="0" fontId="3" fillId="0" borderId="0" xfId="59" applyFont="1" applyAlignment="1">
      <alignment horizontal="right"/>
      <protection/>
    </xf>
    <xf numFmtId="0" fontId="3" fillId="0" borderId="0" xfId="58" applyFont="1" applyAlignment="1">
      <alignment horizontal="right"/>
      <protection/>
    </xf>
    <xf numFmtId="168" fontId="67" fillId="33" borderId="19" xfId="0" applyNumberFormat="1" applyFont="1" applyFill="1" applyBorder="1" applyAlignment="1">
      <alignment horizontal="right" vertical="top" shrinkToFit="1"/>
    </xf>
    <xf numFmtId="0" fontId="67" fillId="34" borderId="19" xfId="0" applyFont="1" applyFill="1" applyBorder="1" applyAlignment="1">
      <alignment horizontal="right"/>
    </xf>
    <xf numFmtId="0" fontId="68" fillId="34" borderId="10" xfId="0" applyNumberFormat="1" applyFont="1" applyFill="1" applyBorder="1" applyAlignment="1">
      <alignment vertical="top" wrapText="1"/>
    </xf>
    <xf numFmtId="0" fontId="67" fillId="34" borderId="16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3 2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Финансовый 2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3.SIDOROVA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0%20&#1075;.(&#1084;&#1077;&#1089;.)\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Дох.исп."/>
      <sheetName val="доходы 3 (изм.06)"/>
      <sheetName val="Дох.исп.с изм."/>
      <sheetName val="Дох.исп.с изм.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0"/>
  <sheetViews>
    <sheetView showGridLines="0" tabSelected="1" zoomScalePageLayoutView="0" workbookViewId="0" topLeftCell="A93">
      <selection activeCell="B92" sqref="B92"/>
    </sheetView>
  </sheetViews>
  <sheetFormatPr defaultColWidth="9.140625" defaultRowHeight="15" outlineLevelRow="4"/>
  <cols>
    <col min="1" max="1" width="39.00390625" style="0" customWidth="1"/>
    <col min="2" max="2" width="7.7109375" style="0" customWidth="1"/>
    <col min="3" max="3" width="8.57421875" style="0" customWidth="1"/>
    <col min="4" max="4" width="9.7109375" style="0" customWidth="1"/>
    <col min="5" max="5" width="7.7109375" style="0" customWidth="1"/>
    <col min="6" max="9" width="0" style="0" hidden="1" customWidth="1"/>
    <col min="10" max="10" width="12.57421875" style="0" customWidth="1"/>
    <col min="11" max="15" width="0" style="0" hidden="1" customWidth="1"/>
    <col min="16" max="17" width="11.28125" style="0" customWidth="1"/>
  </cols>
  <sheetData>
    <row r="1" ht="15.75">
      <c r="Q1" s="218" t="s">
        <v>296</v>
      </c>
    </row>
    <row r="2" ht="15.75">
      <c r="Q2" s="218" t="s">
        <v>1</v>
      </c>
    </row>
    <row r="3" ht="15.75">
      <c r="Q3" s="218" t="s">
        <v>251</v>
      </c>
    </row>
    <row r="4" ht="15.75">
      <c r="Q4" s="218" t="s">
        <v>823</v>
      </c>
    </row>
    <row r="5" ht="15.75">
      <c r="Q5" s="218" t="s">
        <v>1</v>
      </c>
    </row>
    <row r="6" ht="15.75">
      <c r="Q6" s="218" t="s">
        <v>249</v>
      </c>
    </row>
    <row r="8" spans="1:17" ht="42.75" customHeight="1">
      <c r="A8" s="216" t="s">
        <v>822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70"/>
    </row>
    <row r="9" spans="1:17" ht="15.7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67"/>
    </row>
    <row r="10" spans="1:17" ht="42.75" customHeight="1">
      <c r="A10" s="215" t="s">
        <v>637</v>
      </c>
      <c r="B10" s="215" t="s">
        <v>821</v>
      </c>
      <c r="C10" s="215" t="s">
        <v>820</v>
      </c>
      <c r="D10" s="215" t="s">
        <v>636</v>
      </c>
      <c r="E10" s="215" t="s">
        <v>819</v>
      </c>
      <c r="F10" s="209" t="s">
        <v>818</v>
      </c>
      <c r="G10" s="209" t="s">
        <v>818</v>
      </c>
      <c r="H10" s="209" t="s">
        <v>818</v>
      </c>
      <c r="I10" s="209" t="s">
        <v>818</v>
      </c>
      <c r="J10" s="214" t="s">
        <v>4</v>
      </c>
      <c r="K10" s="224"/>
      <c r="L10" s="224"/>
      <c r="M10" s="224"/>
      <c r="N10" s="224"/>
      <c r="O10" s="224"/>
      <c r="P10" s="224"/>
      <c r="Q10" s="223"/>
    </row>
    <row r="11" spans="1:17" ht="42.75" customHeight="1">
      <c r="A11" s="211"/>
      <c r="B11" s="211"/>
      <c r="C11" s="211"/>
      <c r="D11" s="211"/>
      <c r="E11" s="211"/>
      <c r="F11" s="209"/>
      <c r="G11" s="209"/>
      <c r="H11" s="209"/>
      <c r="I11" s="209"/>
      <c r="J11" s="209" t="s">
        <v>151</v>
      </c>
      <c r="K11" s="209"/>
      <c r="L11" s="209"/>
      <c r="M11" s="209"/>
      <c r="N11" s="209"/>
      <c r="O11" s="209"/>
      <c r="P11" s="209" t="s">
        <v>152</v>
      </c>
      <c r="Q11" s="209" t="s">
        <v>153</v>
      </c>
    </row>
    <row r="12" spans="1:17" ht="15.75" customHeight="1">
      <c r="A12" s="209">
        <v>1</v>
      </c>
      <c r="B12" s="209">
        <v>2</v>
      </c>
      <c r="C12" s="209">
        <v>3</v>
      </c>
      <c r="D12" s="209">
        <v>4</v>
      </c>
      <c r="E12" s="209">
        <v>5</v>
      </c>
      <c r="F12" s="209"/>
      <c r="G12" s="209"/>
      <c r="H12" s="209"/>
      <c r="I12" s="209"/>
      <c r="J12" s="209">
        <v>6</v>
      </c>
      <c r="K12" s="209"/>
      <c r="L12" s="209"/>
      <c r="M12" s="209"/>
      <c r="N12" s="209"/>
      <c r="O12" s="209"/>
      <c r="P12" s="209">
        <v>7</v>
      </c>
      <c r="Q12" s="209">
        <v>8</v>
      </c>
    </row>
    <row r="13" spans="1:17" ht="47.25">
      <c r="A13" s="203" t="s">
        <v>817</v>
      </c>
      <c r="B13" s="202" t="s">
        <v>741</v>
      </c>
      <c r="C13" s="202" t="s">
        <v>650</v>
      </c>
      <c r="D13" s="202" t="s">
        <v>646</v>
      </c>
      <c r="E13" s="202" t="s">
        <v>190</v>
      </c>
      <c r="F13" s="199"/>
      <c r="G13" s="199"/>
      <c r="H13" s="199"/>
      <c r="I13" s="199"/>
      <c r="J13" s="208">
        <f>SUM(J14,J55,J63,J90,J98,J123,J134,)</f>
        <v>48894.472460000005</v>
      </c>
      <c r="K13" s="201">
        <f>SUM(K14,K55,K63,K90,K98,K123,K134,)</f>
        <v>29203.4</v>
      </c>
      <c r="L13" s="201">
        <f>SUM(L14,L55,L63,L90,L98,L123,L134,)</f>
        <v>0</v>
      </c>
      <c r="M13" s="201">
        <f>SUM(M14,M55,M63,M90,M98,M123,M134,)</f>
        <v>29203.4</v>
      </c>
      <c r="N13" s="201">
        <f>SUM(N14,N55,N63,N90,N98,N123,N134,)</f>
        <v>0</v>
      </c>
      <c r="O13" s="201">
        <f>SUM(O14,O55,O63,O90,O98,O123,O134,)</f>
        <v>29203.4</v>
      </c>
      <c r="P13" s="201">
        <f>SUM(P14,P55,P63,P90,P98,P123,P134,)</f>
        <v>28109.1</v>
      </c>
      <c r="Q13" s="201">
        <f>SUM(Q14,Q55,Q63,Q90,Q98,Q123,Q134,)</f>
        <v>29735.300000000003</v>
      </c>
    </row>
    <row r="14" spans="1:17" ht="31.5" outlineLevel="1">
      <c r="A14" s="203" t="s">
        <v>738</v>
      </c>
      <c r="B14" s="202" t="s">
        <v>741</v>
      </c>
      <c r="C14" s="202" t="s">
        <v>737</v>
      </c>
      <c r="D14" s="202" t="s">
        <v>646</v>
      </c>
      <c r="E14" s="202" t="s">
        <v>190</v>
      </c>
      <c r="F14" s="199"/>
      <c r="G14" s="199"/>
      <c r="H14" s="199"/>
      <c r="I14" s="199"/>
      <c r="J14" s="201">
        <f>SUM(J15,J31,J34,)</f>
        <v>18809.5</v>
      </c>
      <c r="K14" s="201">
        <f>SUM(K15,K31,K34,)</f>
        <v>18866.5</v>
      </c>
      <c r="L14" s="201">
        <f>SUM(L15,L31,L34,)</f>
        <v>0</v>
      </c>
      <c r="M14" s="201">
        <f>SUM(M15,M31,M34,)</f>
        <v>18866.5</v>
      </c>
      <c r="N14" s="201">
        <f>SUM(N15,N31,N34,)</f>
        <v>0</v>
      </c>
      <c r="O14" s="201">
        <f>SUM(O15,O31,O34,)</f>
        <v>18866.5</v>
      </c>
      <c r="P14" s="201">
        <f>SUM(P15,P31,P34,)</f>
        <v>17682.2</v>
      </c>
      <c r="Q14" s="201">
        <f>SUM(Q15,Q31,Q34,)</f>
        <v>18914.100000000002</v>
      </c>
    </row>
    <row r="15" spans="1:17" ht="109.5" customHeight="1" outlineLevel="2">
      <c r="A15" s="203" t="s">
        <v>816</v>
      </c>
      <c r="B15" s="202" t="s">
        <v>741</v>
      </c>
      <c r="C15" s="202" t="s">
        <v>809</v>
      </c>
      <c r="D15" s="202" t="s">
        <v>646</v>
      </c>
      <c r="E15" s="202" t="s">
        <v>190</v>
      </c>
      <c r="F15" s="199"/>
      <c r="G15" s="199"/>
      <c r="H15" s="199"/>
      <c r="I15" s="199"/>
      <c r="J15" s="201">
        <f>SUM(J16,J19,J21,J25,J27,J29)</f>
        <v>17866.1</v>
      </c>
      <c r="K15" s="201">
        <f>SUM(K16,K19,K21,K25,K27,K29)</f>
        <v>17866.1</v>
      </c>
      <c r="L15" s="201">
        <f>SUM(L16,L19,L21,L25,L27,L29)</f>
        <v>0</v>
      </c>
      <c r="M15" s="201">
        <f>SUM(M16,M19,M21,M25,M27,M29)</f>
        <v>17866.1</v>
      </c>
      <c r="N15" s="201">
        <f>SUM(N16,N19,N21,N25,N27,N29)</f>
        <v>0</v>
      </c>
      <c r="O15" s="201">
        <f>SUM(O16,O19,O21,O25,O27,O29)</f>
        <v>17866.1</v>
      </c>
      <c r="P15" s="201">
        <f>SUM(P16,P19,P21,P25,P27,P29)</f>
        <v>16779.5</v>
      </c>
      <c r="Q15" s="201">
        <f>SUM(Q16,Q19,Q21,Q25,Q27,Q29)</f>
        <v>17818.7</v>
      </c>
    </row>
    <row r="16" spans="1:17" ht="174.75" customHeight="1" outlineLevel="3">
      <c r="A16" s="222" t="s">
        <v>815</v>
      </c>
      <c r="B16" s="199" t="s">
        <v>741</v>
      </c>
      <c r="C16" s="199" t="s">
        <v>809</v>
      </c>
      <c r="D16" s="199" t="s">
        <v>447</v>
      </c>
      <c r="E16" s="199" t="s">
        <v>190</v>
      </c>
      <c r="F16" s="199"/>
      <c r="G16" s="199"/>
      <c r="H16" s="199"/>
      <c r="I16" s="199"/>
      <c r="J16" s="198">
        <f>SUM(J17:J18)</f>
        <v>383.8</v>
      </c>
      <c r="K16" s="198">
        <f>SUM(K17:K18)</f>
        <v>383.8</v>
      </c>
      <c r="L16" s="198">
        <f>SUM(L17:L18)</f>
        <v>0</v>
      </c>
      <c r="M16" s="198">
        <f>SUM(M17:M18)</f>
        <v>383.8</v>
      </c>
      <c r="N16" s="198">
        <f>SUM(N17:N18)</f>
        <v>0</v>
      </c>
      <c r="O16" s="198">
        <f>SUM(O17:O18)</f>
        <v>383.8</v>
      </c>
      <c r="P16" s="198">
        <f>SUM(P17:P18)</f>
        <v>386.8</v>
      </c>
      <c r="Q16" s="198">
        <f>SUM(Q17:Q18)</f>
        <v>386.8</v>
      </c>
    </row>
    <row r="17" spans="1:17" ht="114" customHeight="1" outlineLevel="4">
      <c r="A17" s="200" t="s">
        <v>644</v>
      </c>
      <c r="B17" s="199" t="s">
        <v>741</v>
      </c>
      <c r="C17" s="199" t="s">
        <v>809</v>
      </c>
      <c r="D17" s="199" t="s">
        <v>447</v>
      </c>
      <c r="E17" s="199" t="s">
        <v>346</v>
      </c>
      <c r="F17" s="199"/>
      <c r="G17" s="199"/>
      <c r="H17" s="199"/>
      <c r="I17" s="199"/>
      <c r="J17" s="198">
        <v>304.1</v>
      </c>
      <c r="K17" s="198">
        <v>304.1</v>
      </c>
      <c r="L17" s="198">
        <v>0</v>
      </c>
      <c r="M17" s="198">
        <v>304.1</v>
      </c>
      <c r="N17" s="198">
        <v>0</v>
      </c>
      <c r="O17" s="198">
        <v>304.1</v>
      </c>
      <c r="P17" s="198">
        <v>304.6</v>
      </c>
      <c r="Q17" s="198">
        <v>304.6</v>
      </c>
    </row>
    <row r="18" spans="1:17" ht="47.25" outlineLevel="4">
      <c r="A18" s="200" t="s">
        <v>643</v>
      </c>
      <c r="B18" s="199" t="s">
        <v>741</v>
      </c>
      <c r="C18" s="199" t="s">
        <v>809</v>
      </c>
      <c r="D18" s="199" t="s">
        <v>447</v>
      </c>
      <c r="E18" s="199" t="s">
        <v>301</v>
      </c>
      <c r="F18" s="199"/>
      <c r="G18" s="199"/>
      <c r="H18" s="199"/>
      <c r="I18" s="199"/>
      <c r="J18" s="198">
        <v>79.7</v>
      </c>
      <c r="K18" s="198">
        <v>79.7</v>
      </c>
      <c r="L18" s="198">
        <v>0</v>
      </c>
      <c r="M18" s="198">
        <v>79.7</v>
      </c>
      <c r="N18" s="198">
        <v>0</v>
      </c>
      <c r="O18" s="198">
        <v>79.7</v>
      </c>
      <c r="P18" s="198">
        <v>82.2</v>
      </c>
      <c r="Q18" s="198">
        <v>82.2</v>
      </c>
    </row>
    <row r="19" spans="1:17" ht="176.25" customHeight="1" outlineLevel="3">
      <c r="A19" s="200" t="s">
        <v>814</v>
      </c>
      <c r="B19" s="199" t="s">
        <v>741</v>
      </c>
      <c r="C19" s="199" t="s">
        <v>809</v>
      </c>
      <c r="D19" s="199" t="s">
        <v>349</v>
      </c>
      <c r="E19" s="199" t="s">
        <v>190</v>
      </c>
      <c r="F19" s="199"/>
      <c r="G19" s="199"/>
      <c r="H19" s="199"/>
      <c r="I19" s="199"/>
      <c r="J19" s="198">
        <f>SUM(J20)</f>
        <v>1009</v>
      </c>
      <c r="K19" s="198">
        <f>SUM(K20)</f>
        <v>1009</v>
      </c>
      <c r="L19" s="198">
        <f>SUM(L20)</f>
        <v>0</v>
      </c>
      <c r="M19" s="198">
        <f>SUM(M20)</f>
        <v>1009</v>
      </c>
      <c r="N19" s="198">
        <f>SUM(N20)</f>
        <v>0</v>
      </c>
      <c r="O19" s="198">
        <f>SUM(O20)</f>
        <v>1009</v>
      </c>
      <c r="P19" s="198">
        <f>SUM(P20)</f>
        <v>1009</v>
      </c>
      <c r="Q19" s="198">
        <f>SUM(Q20)</f>
        <v>1009</v>
      </c>
    </row>
    <row r="20" spans="1:17" ht="111" customHeight="1" outlineLevel="4">
      <c r="A20" s="200" t="s">
        <v>644</v>
      </c>
      <c r="B20" s="199" t="s">
        <v>741</v>
      </c>
      <c r="C20" s="199" t="s">
        <v>809</v>
      </c>
      <c r="D20" s="199" t="s">
        <v>349</v>
      </c>
      <c r="E20" s="199" t="s">
        <v>346</v>
      </c>
      <c r="F20" s="199"/>
      <c r="G20" s="199"/>
      <c r="H20" s="199"/>
      <c r="I20" s="199"/>
      <c r="J20" s="198">
        <v>1009</v>
      </c>
      <c r="K20" s="198">
        <v>1009</v>
      </c>
      <c r="L20" s="198">
        <v>0</v>
      </c>
      <c r="M20" s="198">
        <v>1009</v>
      </c>
      <c r="N20" s="198">
        <v>0</v>
      </c>
      <c r="O20" s="198">
        <v>1009</v>
      </c>
      <c r="P20" s="198">
        <v>1009</v>
      </c>
      <c r="Q20" s="198">
        <v>1009</v>
      </c>
    </row>
    <row r="21" spans="1:17" ht="173.25" customHeight="1" outlineLevel="3">
      <c r="A21" s="200" t="s">
        <v>813</v>
      </c>
      <c r="B21" s="199" t="s">
        <v>741</v>
      </c>
      <c r="C21" s="199" t="s">
        <v>809</v>
      </c>
      <c r="D21" s="199" t="s">
        <v>344</v>
      </c>
      <c r="E21" s="199" t="s">
        <v>190</v>
      </c>
      <c r="F21" s="199"/>
      <c r="G21" s="199"/>
      <c r="H21" s="199"/>
      <c r="I21" s="199"/>
      <c r="J21" s="198">
        <f>SUM(J22:J24)</f>
        <v>16123</v>
      </c>
      <c r="K21" s="198">
        <f>SUM(K22:K24)</f>
        <v>16123</v>
      </c>
      <c r="L21" s="198">
        <f>SUM(L22:L24)</f>
        <v>0</v>
      </c>
      <c r="M21" s="198">
        <f>SUM(M22:M24)</f>
        <v>16123</v>
      </c>
      <c r="N21" s="198">
        <f>SUM(N22:N24)</f>
        <v>0</v>
      </c>
      <c r="O21" s="198">
        <f>SUM(O22:O24)</f>
        <v>16123</v>
      </c>
      <c r="P21" s="198">
        <f>SUM(P22:P24)</f>
        <v>15383.7</v>
      </c>
      <c r="Q21" s="198">
        <f>SUM(Q22:Q24)</f>
        <v>16422.9</v>
      </c>
    </row>
    <row r="22" spans="1:17" ht="112.5" customHeight="1" outlineLevel="4">
      <c r="A22" s="200" t="s">
        <v>644</v>
      </c>
      <c r="B22" s="199" t="s">
        <v>741</v>
      </c>
      <c r="C22" s="199" t="s">
        <v>809</v>
      </c>
      <c r="D22" s="199" t="s">
        <v>344</v>
      </c>
      <c r="E22" s="199" t="s">
        <v>346</v>
      </c>
      <c r="F22" s="199"/>
      <c r="G22" s="199"/>
      <c r="H22" s="199"/>
      <c r="I22" s="199"/>
      <c r="J22" s="198">
        <v>12632</v>
      </c>
      <c r="K22" s="198">
        <v>12632</v>
      </c>
      <c r="L22" s="198">
        <v>0</v>
      </c>
      <c r="M22" s="198">
        <v>12632</v>
      </c>
      <c r="N22" s="198">
        <v>0</v>
      </c>
      <c r="O22" s="198">
        <v>12632</v>
      </c>
      <c r="P22" s="198">
        <v>12629</v>
      </c>
      <c r="Q22" s="198">
        <v>12632</v>
      </c>
    </row>
    <row r="23" spans="1:17" ht="47.25" outlineLevel="4">
      <c r="A23" s="200" t="s">
        <v>643</v>
      </c>
      <c r="B23" s="199" t="s">
        <v>741</v>
      </c>
      <c r="C23" s="199" t="s">
        <v>809</v>
      </c>
      <c r="D23" s="199" t="s">
        <v>344</v>
      </c>
      <c r="E23" s="199" t="s">
        <v>301</v>
      </c>
      <c r="F23" s="199"/>
      <c r="G23" s="199"/>
      <c r="H23" s="199"/>
      <c r="I23" s="199"/>
      <c r="J23" s="198">
        <v>3470</v>
      </c>
      <c r="K23" s="198">
        <v>3470</v>
      </c>
      <c r="L23" s="198">
        <v>0</v>
      </c>
      <c r="M23" s="198">
        <v>3470</v>
      </c>
      <c r="N23" s="198">
        <v>0</v>
      </c>
      <c r="O23" s="198">
        <v>3470</v>
      </c>
      <c r="P23" s="198">
        <v>2717.7</v>
      </c>
      <c r="Q23" s="198">
        <v>3718.9</v>
      </c>
    </row>
    <row r="24" spans="1:17" ht="16.5" customHeight="1" outlineLevel="4">
      <c r="A24" s="200" t="s">
        <v>642</v>
      </c>
      <c r="B24" s="199" t="s">
        <v>741</v>
      </c>
      <c r="C24" s="199" t="s">
        <v>809</v>
      </c>
      <c r="D24" s="199" t="s">
        <v>344</v>
      </c>
      <c r="E24" s="199" t="s">
        <v>343</v>
      </c>
      <c r="F24" s="199"/>
      <c r="G24" s="199"/>
      <c r="H24" s="199"/>
      <c r="I24" s="199"/>
      <c r="J24" s="198">
        <v>21</v>
      </c>
      <c r="K24" s="198">
        <v>21</v>
      </c>
      <c r="L24" s="198">
        <v>0</v>
      </c>
      <c r="M24" s="198">
        <v>21</v>
      </c>
      <c r="N24" s="198">
        <v>0</v>
      </c>
      <c r="O24" s="198">
        <v>21</v>
      </c>
      <c r="P24" s="198">
        <v>37</v>
      </c>
      <c r="Q24" s="198">
        <v>72</v>
      </c>
    </row>
    <row r="25" spans="1:17" ht="161.25" customHeight="1" outlineLevel="3">
      <c r="A25" s="200" t="s">
        <v>812</v>
      </c>
      <c r="B25" s="199" t="s">
        <v>741</v>
      </c>
      <c r="C25" s="199" t="s">
        <v>809</v>
      </c>
      <c r="D25" s="199" t="s">
        <v>336</v>
      </c>
      <c r="E25" s="199" t="s">
        <v>190</v>
      </c>
      <c r="F25" s="199"/>
      <c r="G25" s="199"/>
      <c r="H25" s="199"/>
      <c r="I25" s="199"/>
      <c r="J25" s="198">
        <f>SUM(J26)</f>
        <v>6</v>
      </c>
      <c r="K25" s="198">
        <f>SUM(K26)</f>
        <v>6</v>
      </c>
      <c r="L25" s="198">
        <f>SUM(L26)</f>
        <v>0</v>
      </c>
      <c r="M25" s="198">
        <f>SUM(M26)</f>
        <v>6</v>
      </c>
      <c r="N25" s="198">
        <f>SUM(N26)</f>
        <v>0</v>
      </c>
      <c r="O25" s="198">
        <f>SUM(O26)</f>
        <v>6</v>
      </c>
      <c r="P25" s="198">
        <f>SUM(P26)</f>
        <v>0</v>
      </c>
      <c r="Q25" s="198">
        <f>SUM(Q26)</f>
        <v>0</v>
      </c>
    </row>
    <row r="26" spans="1:17" ht="47.25" outlineLevel="4">
      <c r="A26" s="200" t="s">
        <v>643</v>
      </c>
      <c r="B26" s="199" t="s">
        <v>741</v>
      </c>
      <c r="C26" s="199" t="s">
        <v>809</v>
      </c>
      <c r="D26" s="199" t="s">
        <v>336</v>
      </c>
      <c r="E26" s="199" t="s">
        <v>301</v>
      </c>
      <c r="F26" s="199"/>
      <c r="G26" s="199"/>
      <c r="H26" s="199"/>
      <c r="I26" s="199"/>
      <c r="J26" s="198">
        <v>6</v>
      </c>
      <c r="K26" s="198">
        <v>6</v>
      </c>
      <c r="L26" s="198">
        <v>0</v>
      </c>
      <c r="M26" s="198">
        <v>6</v>
      </c>
      <c r="N26" s="198">
        <v>0</v>
      </c>
      <c r="O26" s="198">
        <v>6</v>
      </c>
      <c r="P26" s="198">
        <v>0</v>
      </c>
      <c r="Q26" s="198">
        <v>0</v>
      </c>
    </row>
    <row r="27" spans="1:17" ht="145.5" customHeight="1" outlineLevel="3">
      <c r="A27" s="200" t="s">
        <v>811</v>
      </c>
      <c r="B27" s="199" t="s">
        <v>741</v>
      </c>
      <c r="C27" s="199" t="s">
        <v>809</v>
      </c>
      <c r="D27" s="199" t="s">
        <v>321</v>
      </c>
      <c r="E27" s="199" t="s">
        <v>190</v>
      </c>
      <c r="F27" s="199"/>
      <c r="G27" s="199"/>
      <c r="H27" s="199"/>
      <c r="I27" s="199"/>
      <c r="J27" s="198">
        <f>SUM(J28)</f>
        <v>73.3</v>
      </c>
      <c r="K27" s="198">
        <f>SUM(K28)</f>
        <v>73.3</v>
      </c>
      <c r="L27" s="198">
        <f>SUM(L28)</f>
        <v>0</v>
      </c>
      <c r="M27" s="198">
        <f>SUM(M28)</f>
        <v>73.3</v>
      </c>
      <c r="N27" s="198">
        <f>SUM(N28)</f>
        <v>0</v>
      </c>
      <c r="O27" s="198">
        <f>SUM(O28)</f>
        <v>73.3</v>
      </c>
      <c r="P27" s="198">
        <f>SUM(P28)</f>
        <v>0</v>
      </c>
      <c r="Q27" s="198">
        <f>SUM(Q28)</f>
        <v>0</v>
      </c>
    </row>
    <row r="28" spans="1:17" ht="47.25" outlineLevel="4">
      <c r="A28" s="200" t="s">
        <v>643</v>
      </c>
      <c r="B28" s="199" t="s">
        <v>741</v>
      </c>
      <c r="C28" s="199" t="s">
        <v>809</v>
      </c>
      <c r="D28" s="199" t="s">
        <v>321</v>
      </c>
      <c r="E28" s="199" t="s">
        <v>301</v>
      </c>
      <c r="F28" s="199"/>
      <c r="G28" s="199"/>
      <c r="H28" s="199"/>
      <c r="I28" s="199"/>
      <c r="J28" s="198">
        <v>73.3</v>
      </c>
      <c r="K28" s="198">
        <v>73.3</v>
      </c>
      <c r="L28" s="198">
        <v>0</v>
      </c>
      <c r="M28" s="198">
        <v>73.3</v>
      </c>
      <c r="N28" s="198">
        <v>0</v>
      </c>
      <c r="O28" s="198">
        <v>73.3</v>
      </c>
      <c r="P28" s="198">
        <v>0</v>
      </c>
      <c r="Q28" s="198">
        <v>0</v>
      </c>
    </row>
    <row r="29" spans="1:17" ht="239.25" customHeight="1" outlineLevel="3">
      <c r="A29" s="200" t="s">
        <v>810</v>
      </c>
      <c r="B29" s="199" t="s">
        <v>741</v>
      </c>
      <c r="C29" s="199" t="s">
        <v>809</v>
      </c>
      <c r="D29" s="199" t="s">
        <v>319</v>
      </c>
      <c r="E29" s="199" t="s">
        <v>190</v>
      </c>
      <c r="F29" s="199"/>
      <c r="G29" s="199"/>
      <c r="H29" s="199"/>
      <c r="I29" s="199"/>
      <c r="J29" s="198">
        <f>SUM(J30)</f>
        <v>271</v>
      </c>
      <c r="K29" s="198">
        <f>SUM(K30)</f>
        <v>271</v>
      </c>
      <c r="L29" s="198">
        <f>SUM(L30)</f>
        <v>0</v>
      </c>
      <c r="M29" s="198">
        <f>SUM(M30)</f>
        <v>271</v>
      </c>
      <c r="N29" s="198">
        <f>SUM(N30)</f>
        <v>0</v>
      </c>
      <c r="O29" s="198">
        <f>SUM(O30)</f>
        <v>271</v>
      </c>
      <c r="P29" s="198">
        <f>SUM(P30)</f>
        <v>0</v>
      </c>
      <c r="Q29" s="198">
        <f>SUM(Q30)</f>
        <v>0</v>
      </c>
    </row>
    <row r="30" spans="1:17" ht="47.25" outlineLevel="4">
      <c r="A30" s="200" t="s">
        <v>643</v>
      </c>
      <c r="B30" s="199" t="s">
        <v>741</v>
      </c>
      <c r="C30" s="199" t="s">
        <v>809</v>
      </c>
      <c r="D30" s="199" t="s">
        <v>319</v>
      </c>
      <c r="E30" s="199" t="s">
        <v>301</v>
      </c>
      <c r="F30" s="199"/>
      <c r="G30" s="199"/>
      <c r="H30" s="199"/>
      <c r="I30" s="199"/>
      <c r="J30" s="198">
        <v>271</v>
      </c>
      <c r="K30" s="198">
        <v>271</v>
      </c>
      <c r="L30" s="198">
        <v>0</v>
      </c>
      <c r="M30" s="198">
        <v>271</v>
      </c>
      <c r="N30" s="198">
        <v>0</v>
      </c>
      <c r="O30" s="198">
        <v>271</v>
      </c>
      <c r="P30" s="198">
        <v>0</v>
      </c>
      <c r="Q30" s="198">
        <v>0</v>
      </c>
    </row>
    <row r="31" spans="1:17" ht="15.75" outlineLevel="2">
      <c r="A31" s="203" t="s">
        <v>808</v>
      </c>
      <c r="B31" s="202" t="s">
        <v>741</v>
      </c>
      <c r="C31" s="202" t="s">
        <v>806</v>
      </c>
      <c r="D31" s="202" t="s">
        <v>646</v>
      </c>
      <c r="E31" s="202" t="s">
        <v>190</v>
      </c>
      <c r="F31" s="199"/>
      <c r="G31" s="199"/>
      <c r="H31" s="199"/>
      <c r="I31" s="199"/>
      <c r="J31" s="201">
        <f>SUM(J32)</f>
        <v>143</v>
      </c>
      <c r="K31" s="201">
        <f>SUM(K32)</f>
        <v>200</v>
      </c>
      <c r="L31" s="201">
        <f>SUM(L32)</f>
        <v>0</v>
      </c>
      <c r="M31" s="201">
        <f>SUM(M32)</f>
        <v>200</v>
      </c>
      <c r="N31" s="201">
        <f>SUM(N32)</f>
        <v>0</v>
      </c>
      <c r="O31" s="201">
        <f>SUM(O32)</f>
        <v>200</v>
      </c>
      <c r="P31" s="201">
        <f>SUM(P32)</f>
        <v>200</v>
      </c>
      <c r="Q31" s="201">
        <f>SUM(Q32)</f>
        <v>200</v>
      </c>
    </row>
    <row r="32" spans="1:17" ht="189" outlineLevel="3">
      <c r="A32" s="200" t="s">
        <v>807</v>
      </c>
      <c r="B32" s="199" t="s">
        <v>741</v>
      </c>
      <c r="C32" s="199" t="s">
        <v>806</v>
      </c>
      <c r="D32" s="199" t="s">
        <v>395</v>
      </c>
      <c r="E32" s="199" t="s">
        <v>190</v>
      </c>
      <c r="F32" s="199"/>
      <c r="G32" s="199"/>
      <c r="H32" s="199"/>
      <c r="I32" s="199"/>
      <c r="J32" s="198">
        <f>SUM(J33)</f>
        <v>143</v>
      </c>
      <c r="K32" s="198">
        <f>SUM(K33)</f>
        <v>200</v>
      </c>
      <c r="L32" s="198">
        <f>SUM(L33)</f>
        <v>0</v>
      </c>
      <c r="M32" s="198">
        <f>SUM(M33)</f>
        <v>200</v>
      </c>
      <c r="N32" s="198">
        <f>SUM(N33)</f>
        <v>0</v>
      </c>
      <c r="O32" s="198">
        <f>SUM(O33)</f>
        <v>200</v>
      </c>
      <c r="P32" s="198">
        <f>SUM(P33)</f>
        <v>200</v>
      </c>
      <c r="Q32" s="198">
        <f>SUM(Q33)</f>
        <v>200</v>
      </c>
    </row>
    <row r="33" spans="1:17" ht="20.25" customHeight="1" outlineLevel="4">
      <c r="A33" s="200" t="s">
        <v>642</v>
      </c>
      <c r="B33" s="199" t="s">
        <v>741</v>
      </c>
      <c r="C33" s="199" t="s">
        <v>806</v>
      </c>
      <c r="D33" s="199" t="s">
        <v>395</v>
      </c>
      <c r="E33" s="199" t="s">
        <v>343</v>
      </c>
      <c r="F33" s="199"/>
      <c r="G33" s="199"/>
      <c r="H33" s="199"/>
      <c r="I33" s="199"/>
      <c r="J33" s="198">
        <v>143</v>
      </c>
      <c r="K33" s="198">
        <v>200</v>
      </c>
      <c r="L33" s="198">
        <v>0</v>
      </c>
      <c r="M33" s="198">
        <v>200</v>
      </c>
      <c r="N33" s="198">
        <v>0</v>
      </c>
      <c r="O33" s="198">
        <v>200</v>
      </c>
      <c r="P33" s="198">
        <v>200</v>
      </c>
      <c r="Q33" s="198">
        <v>200</v>
      </c>
    </row>
    <row r="34" spans="1:17" ht="31.5" outlineLevel="2">
      <c r="A34" s="203" t="s">
        <v>732</v>
      </c>
      <c r="B34" s="202" t="s">
        <v>741</v>
      </c>
      <c r="C34" s="202" t="s">
        <v>726</v>
      </c>
      <c r="D34" s="202" t="s">
        <v>646</v>
      </c>
      <c r="E34" s="202" t="s">
        <v>190</v>
      </c>
      <c r="F34" s="199"/>
      <c r="G34" s="199"/>
      <c r="H34" s="199"/>
      <c r="I34" s="199"/>
      <c r="J34" s="201">
        <f>SUM(J35,J37,J39,J41,J43,J45,J47,J49,J51,J53,)</f>
        <v>800.4</v>
      </c>
      <c r="K34" s="201">
        <f>SUM(K35,K37,K39,K41,K43,K45,K47,K49,K51,K53,)</f>
        <v>800.4</v>
      </c>
      <c r="L34" s="201">
        <f>SUM(L35,L37,L39,L41,L43,L45,L47,L49,L51,L53,)</f>
        <v>0</v>
      </c>
      <c r="M34" s="201">
        <f>SUM(M35,M37,M39,M41,M43,M45,M47,M49,M51,M53,)</f>
        <v>800.4</v>
      </c>
      <c r="N34" s="201">
        <f>SUM(N35,N37,N39,N41,N43,N45,N47,N49,N51,N53,)</f>
        <v>0</v>
      </c>
      <c r="O34" s="201">
        <f>SUM(O35,O37,O39,O41,O43,O45,O47,O49,O51,O53,)</f>
        <v>800.4</v>
      </c>
      <c r="P34" s="201">
        <f>SUM(P35,P37,P39,P41,P43,P45,P47,P49,P51,P53,)</f>
        <v>702.7</v>
      </c>
      <c r="Q34" s="201">
        <f>SUM(Q35,Q37,Q39,Q41,Q43,Q45,Q47,Q49,Q51,Q53,)</f>
        <v>895.4</v>
      </c>
    </row>
    <row r="35" spans="1:17" ht="160.5" customHeight="1" outlineLevel="3">
      <c r="A35" s="200" t="s">
        <v>805</v>
      </c>
      <c r="B35" s="199" t="s">
        <v>741</v>
      </c>
      <c r="C35" s="199" t="s">
        <v>726</v>
      </c>
      <c r="D35" s="199" t="s">
        <v>383</v>
      </c>
      <c r="E35" s="199" t="s">
        <v>190</v>
      </c>
      <c r="F35" s="199"/>
      <c r="G35" s="199"/>
      <c r="H35" s="199"/>
      <c r="I35" s="199"/>
      <c r="J35" s="198">
        <f>SUM(J36)</f>
        <v>66</v>
      </c>
      <c r="K35" s="198">
        <f>SUM(K36)</f>
        <v>66</v>
      </c>
      <c r="L35" s="198">
        <f>SUM(L36)</f>
        <v>0</v>
      </c>
      <c r="M35" s="198">
        <f>SUM(M36)</f>
        <v>66</v>
      </c>
      <c r="N35" s="198">
        <f>SUM(N36)</f>
        <v>0</v>
      </c>
      <c r="O35" s="198">
        <f>SUM(O36)</f>
        <v>66</v>
      </c>
      <c r="P35" s="198">
        <f>SUM(P36)</f>
        <v>66</v>
      </c>
      <c r="Q35" s="198">
        <f>SUM(Q36)</f>
        <v>66</v>
      </c>
    </row>
    <row r="36" spans="1:17" ht="47.25" outlineLevel="4">
      <c r="A36" s="200" t="s">
        <v>643</v>
      </c>
      <c r="B36" s="199" t="s">
        <v>741</v>
      </c>
      <c r="C36" s="199" t="s">
        <v>726</v>
      </c>
      <c r="D36" s="199" t="s">
        <v>383</v>
      </c>
      <c r="E36" s="199" t="s">
        <v>301</v>
      </c>
      <c r="F36" s="199"/>
      <c r="G36" s="199"/>
      <c r="H36" s="199"/>
      <c r="I36" s="199"/>
      <c r="J36" s="198">
        <v>66</v>
      </c>
      <c r="K36" s="198">
        <v>66</v>
      </c>
      <c r="L36" s="198">
        <v>0</v>
      </c>
      <c r="M36" s="198">
        <v>66</v>
      </c>
      <c r="N36" s="198">
        <v>0</v>
      </c>
      <c r="O36" s="198">
        <v>66</v>
      </c>
      <c r="P36" s="198">
        <v>66</v>
      </c>
      <c r="Q36" s="198">
        <v>66</v>
      </c>
    </row>
    <row r="37" spans="1:17" ht="141.75" customHeight="1" outlineLevel="3">
      <c r="A37" s="200" t="s">
        <v>804</v>
      </c>
      <c r="B37" s="199" t="s">
        <v>741</v>
      </c>
      <c r="C37" s="199" t="s">
        <v>726</v>
      </c>
      <c r="D37" s="199" t="s">
        <v>381</v>
      </c>
      <c r="E37" s="199" t="s">
        <v>190</v>
      </c>
      <c r="F37" s="199"/>
      <c r="G37" s="199"/>
      <c r="H37" s="199"/>
      <c r="I37" s="199"/>
      <c r="J37" s="198">
        <f>SUM(J38)</f>
        <v>18</v>
      </c>
      <c r="K37" s="198">
        <f>SUM(K38)</f>
        <v>18</v>
      </c>
      <c r="L37" s="198">
        <f>SUM(L38)</f>
        <v>0</v>
      </c>
      <c r="M37" s="198">
        <f>SUM(M38)</f>
        <v>18</v>
      </c>
      <c r="N37" s="198">
        <f>SUM(N38)</f>
        <v>0</v>
      </c>
      <c r="O37" s="198">
        <f>SUM(O38)</f>
        <v>18</v>
      </c>
      <c r="P37" s="198">
        <f>SUM(P38)</f>
        <v>18</v>
      </c>
      <c r="Q37" s="198">
        <f>SUM(Q38)</f>
        <v>18</v>
      </c>
    </row>
    <row r="38" spans="1:17" ht="47.25" outlineLevel="4">
      <c r="A38" s="200" t="s">
        <v>643</v>
      </c>
      <c r="B38" s="199" t="s">
        <v>741</v>
      </c>
      <c r="C38" s="199" t="s">
        <v>726</v>
      </c>
      <c r="D38" s="199" t="s">
        <v>381</v>
      </c>
      <c r="E38" s="199" t="s">
        <v>343</v>
      </c>
      <c r="F38" s="199"/>
      <c r="G38" s="199"/>
      <c r="H38" s="199"/>
      <c r="I38" s="199"/>
      <c r="J38" s="198">
        <v>18</v>
      </c>
      <c r="K38" s="198">
        <v>18</v>
      </c>
      <c r="L38" s="198">
        <v>0</v>
      </c>
      <c r="M38" s="198">
        <v>18</v>
      </c>
      <c r="N38" s="198">
        <v>0</v>
      </c>
      <c r="O38" s="198">
        <v>18</v>
      </c>
      <c r="P38" s="198">
        <v>18</v>
      </c>
      <c r="Q38" s="198">
        <v>18</v>
      </c>
    </row>
    <row r="39" spans="1:17" ht="207" customHeight="1" outlineLevel="3">
      <c r="A39" s="200" t="s">
        <v>803</v>
      </c>
      <c r="B39" s="199" t="s">
        <v>741</v>
      </c>
      <c r="C39" s="199" t="s">
        <v>726</v>
      </c>
      <c r="D39" s="199" t="s">
        <v>371</v>
      </c>
      <c r="E39" s="199" t="s">
        <v>190</v>
      </c>
      <c r="F39" s="199"/>
      <c r="G39" s="199"/>
      <c r="H39" s="199"/>
      <c r="I39" s="199"/>
      <c r="J39" s="198">
        <f>SUM(J40)</f>
        <v>304.7</v>
      </c>
      <c r="K39" s="198">
        <f>SUM(K40)</f>
        <v>304.7</v>
      </c>
      <c r="L39" s="198">
        <f>SUM(L40)</f>
        <v>0</v>
      </c>
      <c r="M39" s="198">
        <f>SUM(M40)</f>
        <v>304.7</v>
      </c>
      <c r="N39" s="198">
        <f>SUM(N40)</f>
        <v>0</v>
      </c>
      <c r="O39" s="198">
        <f>SUM(O40)</f>
        <v>304.7</v>
      </c>
      <c r="P39" s="198">
        <f>SUM(P40)</f>
        <v>208.7</v>
      </c>
      <c r="Q39" s="198">
        <f>SUM(Q40)</f>
        <v>355.1</v>
      </c>
    </row>
    <row r="40" spans="1:17" ht="47.25" outlineLevel="4">
      <c r="A40" s="200" t="s">
        <v>643</v>
      </c>
      <c r="B40" s="199" t="s">
        <v>741</v>
      </c>
      <c r="C40" s="199" t="s">
        <v>726</v>
      </c>
      <c r="D40" s="199" t="s">
        <v>371</v>
      </c>
      <c r="E40" s="199" t="s">
        <v>301</v>
      </c>
      <c r="F40" s="199"/>
      <c r="G40" s="199"/>
      <c r="H40" s="199"/>
      <c r="I40" s="199"/>
      <c r="J40" s="198">
        <v>304.7</v>
      </c>
      <c r="K40" s="198">
        <v>304.7</v>
      </c>
      <c r="L40" s="198">
        <v>0</v>
      </c>
      <c r="M40" s="198">
        <v>304.7</v>
      </c>
      <c r="N40" s="198">
        <v>0</v>
      </c>
      <c r="O40" s="198">
        <v>304.7</v>
      </c>
      <c r="P40" s="198">
        <v>208.7</v>
      </c>
      <c r="Q40" s="198">
        <v>355.1</v>
      </c>
    </row>
    <row r="41" spans="1:17" ht="143.25" customHeight="1" outlineLevel="3">
      <c r="A41" s="200" t="s">
        <v>802</v>
      </c>
      <c r="B41" s="199" t="s">
        <v>741</v>
      </c>
      <c r="C41" s="199" t="s">
        <v>726</v>
      </c>
      <c r="D41" s="199" t="s">
        <v>369</v>
      </c>
      <c r="E41" s="199" t="s">
        <v>190</v>
      </c>
      <c r="F41" s="199"/>
      <c r="G41" s="199"/>
      <c r="H41" s="199"/>
      <c r="I41" s="199"/>
      <c r="J41" s="198">
        <f>SUM(J42)</f>
        <v>70</v>
      </c>
      <c r="K41" s="198">
        <f>SUM(K42)</f>
        <v>70</v>
      </c>
      <c r="L41" s="198">
        <f>SUM(L42)</f>
        <v>0</v>
      </c>
      <c r="M41" s="198">
        <f>SUM(M42)</f>
        <v>70</v>
      </c>
      <c r="N41" s="198">
        <f>SUM(N42)</f>
        <v>0</v>
      </c>
      <c r="O41" s="198">
        <f>SUM(O42)</f>
        <v>70</v>
      </c>
      <c r="P41" s="198">
        <f>SUM(P42)</f>
        <v>80</v>
      </c>
      <c r="Q41" s="198">
        <f>SUM(Q42)</f>
        <v>90</v>
      </c>
    </row>
    <row r="42" spans="1:17" ht="47.25" outlineLevel="4">
      <c r="A42" s="200" t="s">
        <v>643</v>
      </c>
      <c r="B42" s="199" t="s">
        <v>741</v>
      </c>
      <c r="C42" s="199" t="s">
        <v>726</v>
      </c>
      <c r="D42" s="199" t="s">
        <v>369</v>
      </c>
      <c r="E42" s="199" t="s">
        <v>301</v>
      </c>
      <c r="F42" s="199"/>
      <c r="G42" s="199"/>
      <c r="H42" s="199"/>
      <c r="I42" s="199"/>
      <c r="J42" s="198">
        <v>70</v>
      </c>
      <c r="K42" s="198">
        <v>70</v>
      </c>
      <c r="L42" s="198">
        <v>0</v>
      </c>
      <c r="M42" s="198">
        <v>70</v>
      </c>
      <c r="N42" s="198">
        <v>0</v>
      </c>
      <c r="O42" s="198">
        <v>70</v>
      </c>
      <c r="P42" s="198">
        <v>80</v>
      </c>
      <c r="Q42" s="198">
        <v>90</v>
      </c>
    </row>
    <row r="43" spans="1:17" ht="141.75" outlineLevel="3">
      <c r="A43" s="200" t="s">
        <v>801</v>
      </c>
      <c r="B43" s="199" t="s">
        <v>741</v>
      </c>
      <c r="C43" s="199" t="s">
        <v>726</v>
      </c>
      <c r="D43" s="199" t="s">
        <v>367</v>
      </c>
      <c r="E43" s="199" t="s">
        <v>190</v>
      </c>
      <c r="F43" s="199"/>
      <c r="G43" s="199"/>
      <c r="H43" s="199"/>
      <c r="I43" s="199"/>
      <c r="J43" s="198">
        <f>SUM(J44)</f>
        <v>8</v>
      </c>
      <c r="K43" s="198">
        <f>SUM(K44)</f>
        <v>8</v>
      </c>
      <c r="L43" s="198">
        <f>SUM(L44)</f>
        <v>0</v>
      </c>
      <c r="M43" s="198">
        <f>SUM(M44)</f>
        <v>8</v>
      </c>
      <c r="N43" s="198">
        <f>SUM(N44)</f>
        <v>0</v>
      </c>
      <c r="O43" s="198">
        <f>SUM(O44)</f>
        <v>8</v>
      </c>
      <c r="P43" s="198">
        <f>SUM(P44)</f>
        <v>7</v>
      </c>
      <c r="Q43" s="198">
        <f>SUM(Q44)</f>
        <v>56.8</v>
      </c>
    </row>
    <row r="44" spans="1:17" ht="47.25" outlineLevel="4">
      <c r="A44" s="200" t="s">
        <v>643</v>
      </c>
      <c r="B44" s="199" t="s">
        <v>741</v>
      </c>
      <c r="C44" s="199" t="s">
        <v>726</v>
      </c>
      <c r="D44" s="199" t="s">
        <v>367</v>
      </c>
      <c r="E44" s="199" t="s">
        <v>301</v>
      </c>
      <c r="F44" s="199"/>
      <c r="G44" s="199"/>
      <c r="H44" s="199"/>
      <c r="I44" s="199"/>
      <c r="J44" s="198">
        <v>8</v>
      </c>
      <c r="K44" s="198">
        <v>8</v>
      </c>
      <c r="L44" s="198">
        <v>0</v>
      </c>
      <c r="M44" s="198">
        <v>8</v>
      </c>
      <c r="N44" s="198">
        <v>0</v>
      </c>
      <c r="O44" s="198">
        <v>8</v>
      </c>
      <c r="P44" s="198">
        <v>7</v>
      </c>
      <c r="Q44" s="198">
        <v>56.8</v>
      </c>
    </row>
    <row r="45" spans="1:17" ht="110.25" customHeight="1" outlineLevel="3">
      <c r="A45" s="200" t="s">
        <v>800</v>
      </c>
      <c r="B45" s="199" t="s">
        <v>741</v>
      </c>
      <c r="C45" s="199" t="s">
        <v>726</v>
      </c>
      <c r="D45" s="199" t="s">
        <v>355</v>
      </c>
      <c r="E45" s="199" t="s">
        <v>190</v>
      </c>
      <c r="F45" s="199"/>
      <c r="G45" s="199"/>
      <c r="H45" s="199"/>
      <c r="I45" s="199"/>
      <c r="J45" s="198">
        <f>SUM(J46)</f>
        <v>20</v>
      </c>
      <c r="K45" s="198">
        <f>SUM(K46)</f>
        <v>20</v>
      </c>
      <c r="L45" s="198">
        <f>SUM(L46)</f>
        <v>0</v>
      </c>
      <c r="M45" s="198">
        <f>SUM(M46)</f>
        <v>20</v>
      </c>
      <c r="N45" s="198">
        <f>SUM(N46)</f>
        <v>0</v>
      </c>
      <c r="O45" s="198">
        <f>SUM(O46)</f>
        <v>20</v>
      </c>
      <c r="P45" s="198">
        <f>SUM(P46)</f>
        <v>15</v>
      </c>
      <c r="Q45" s="198">
        <f>SUM(Q46)</f>
        <v>20</v>
      </c>
    </row>
    <row r="46" spans="1:17" ht="47.25" outlineLevel="4">
      <c r="A46" s="200" t="s">
        <v>643</v>
      </c>
      <c r="B46" s="199" t="s">
        <v>741</v>
      </c>
      <c r="C46" s="199" t="s">
        <v>726</v>
      </c>
      <c r="D46" s="199" t="s">
        <v>355</v>
      </c>
      <c r="E46" s="199" t="s">
        <v>301</v>
      </c>
      <c r="F46" s="199"/>
      <c r="G46" s="199"/>
      <c r="H46" s="199"/>
      <c r="I46" s="199"/>
      <c r="J46" s="198">
        <v>20</v>
      </c>
      <c r="K46" s="198">
        <v>20</v>
      </c>
      <c r="L46" s="198">
        <v>0</v>
      </c>
      <c r="M46" s="198">
        <v>20</v>
      </c>
      <c r="N46" s="198">
        <v>0</v>
      </c>
      <c r="O46" s="198">
        <v>20</v>
      </c>
      <c r="P46" s="198">
        <v>15</v>
      </c>
      <c r="Q46" s="198">
        <v>20</v>
      </c>
    </row>
    <row r="47" spans="1:17" ht="111.75" customHeight="1" outlineLevel="3">
      <c r="A47" s="200" t="s">
        <v>799</v>
      </c>
      <c r="B47" s="199" t="s">
        <v>741</v>
      </c>
      <c r="C47" s="199" t="s">
        <v>726</v>
      </c>
      <c r="D47" s="199" t="s">
        <v>353</v>
      </c>
      <c r="E47" s="199" t="s">
        <v>190</v>
      </c>
      <c r="F47" s="199"/>
      <c r="G47" s="199"/>
      <c r="H47" s="199"/>
      <c r="I47" s="199"/>
      <c r="J47" s="198">
        <f>SUM(J48)</f>
        <v>51.7</v>
      </c>
      <c r="K47" s="198">
        <f>SUM(K48)</f>
        <v>51.7</v>
      </c>
      <c r="L47" s="198">
        <f>SUM(L48)</f>
        <v>0</v>
      </c>
      <c r="M47" s="198">
        <f>SUM(M48)</f>
        <v>51.7</v>
      </c>
      <c r="N47" s="198">
        <f>SUM(N48)</f>
        <v>0</v>
      </c>
      <c r="O47" s="198">
        <f>SUM(O48)</f>
        <v>51.7</v>
      </c>
      <c r="P47" s="198">
        <f>SUM(P48)</f>
        <v>36</v>
      </c>
      <c r="Q47" s="198">
        <f>SUM(Q48)</f>
        <v>38</v>
      </c>
    </row>
    <row r="48" spans="1:17" ht="47.25" outlineLevel="4">
      <c r="A48" s="200" t="s">
        <v>643</v>
      </c>
      <c r="B48" s="199" t="s">
        <v>741</v>
      </c>
      <c r="C48" s="199" t="s">
        <v>726</v>
      </c>
      <c r="D48" s="199" t="s">
        <v>353</v>
      </c>
      <c r="E48" s="199" t="s">
        <v>301</v>
      </c>
      <c r="F48" s="199"/>
      <c r="G48" s="199"/>
      <c r="H48" s="199"/>
      <c r="I48" s="199"/>
      <c r="J48" s="198">
        <v>51.7</v>
      </c>
      <c r="K48" s="198">
        <v>51.7</v>
      </c>
      <c r="L48" s="198">
        <v>0</v>
      </c>
      <c r="M48" s="198">
        <v>51.7</v>
      </c>
      <c r="N48" s="198">
        <v>0</v>
      </c>
      <c r="O48" s="198">
        <v>51.7</v>
      </c>
      <c r="P48" s="198">
        <v>36</v>
      </c>
      <c r="Q48" s="198">
        <v>38</v>
      </c>
    </row>
    <row r="49" spans="1:17" ht="192.75" customHeight="1" outlineLevel="3">
      <c r="A49" s="200" t="s">
        <v>798</v>
      </c>
      <c r="B49" s="199" t="s">
        <v>741</v>
      </c>
      <c r="C49" s="199" t="s">
        <v>726</v>
      </c>
      <c r="D49" s="199" t="s">
        <v>341</v>
      </c>
      <c r="E49" s="199" t="s">
        <v>190</v>
      </c>
      <c r="F49" s="199"/>
      <c r="G49" s="199"/>
      <c r="H49" s="199"/>
      <c r="I49" s="199"/>
      <c r="J49" s="198">
        <f>SUM(J50)</f>
        <v>195</v>
      </c>
      <c r="K49" s="198">
        <f>SUM(K50)</f>
        <v>195</v>
      </c>
      <c r="L49" s="198">
        <f>SUM(L50)</f>
        <v>0</v>
      </c>
      <c r="M49" s="198">
        <f>SUM(M50)</f>
        <v>195</v>
      </c>
      <c r="N49" s="198">
        <f>SUM(N50)</f>
        <v>0</v>
      </c>
      <c r="O49" s="198">
        <f>SUM(O50)</f>
        <v>195</v>
      </c>
      <c r="P49" s="198">
        <f>SUM(P50)</f>
        <v>195</v>
      </c>
      <c r="Q49" s="198">
        <f>SUM(Q50)</f>
        <v>194.5</v>
      </c>
    </row>
    <row r="50" spans="1:17" ht="47.25" outlineLevel="4">
      <c r="A50" s="200" t="s">
        <v>643</v>
      </c>
      <c r="B50" s="199" t="s">
        <v>741</v>
      </c>
      <c r="C50" s="199" t="s">
        <v>726</v>
      </c>
      <c r="D50" s="199" t="s">
        <v>341</v>
      </c>
      <c r="E50" s="199" t="s">
        <v>301</v>
      </c>
      <c r="F50" s="199"/>
      <c r="G50" s="199"/>
      <c r="H50" s="199"/>
      <c r="I50" s="199"/>
      <c r="J50" s="198">
        <v>195</v>
      </c>
      <c r="K50" s="198">
        <v>195</v>
      </c>
      <c r="L50" s="198">
        <v>0</v>
      </c>
      <c r="M50" s="198">
        <v>195</v>
      </c>
      <c r="N50" s="198">
        <v>0</v>
      </c>
      <c r="O50" s="198">
        <v>195</v>
      </c>
      <c r="P50" s="198">
        <v>195</v>
      </c>
      <c r="Q50" s="198">
        <v>194.5</v>
      </c>
    </row>
    <row r="51" spans="1:17" ht="141.75" outlineLevel="3">
      <c r="A51" s="222" t="s">
        <v>797</v>
      </c>
      <c r="B51" s="199" t="s">
        <v>741</v>
      </c>
      <c r="C51" s="199" t="s">
        <v>726</v>
      </c>
      <c r="D51" s="199" t="s">
        <v>325</v>
      </c>
      <c r="E51" s="199" t="s">
        <v>190</v>
      </c>
      <c r="F51" s="199"/>
      <c r="G51" s="199"/>
      <c r="H51" s="199"/>
      <c r="I51" s="199"/>
      <c r="J51" s="198">
        <f>SUM(J52)</f>
        <v>7</v>
      </c>
      <c r="K51" s="198">
        <f>SUM(K52)</f>
        <v>7</v>
      </c>
      <c r="L51" s="198">
        <f>SUM(L52)</f>
        <v>0</v>
      </c>
      <c r="M51" s="198">
        <f>SUM(M52)</f>
        <v>7</v>
      </c>
      <c r="N51" s="198">
        <f>SUM(N52)</f>
        <v>0</v>
      </c>
      <c r="O51" s="198">
        <f>SUM(O52)</f>
        <v>7</v>
      </c>
      <c r="P51" s="198">
        <f>SUM(P52)</f>
        <v>7</v>
      </c>
      <c r="Q51" s="198">
        <f>SUM(Q52)</f>
        <v>7</v>
      </c>
    </row>
    <row r="52" spans="1:17" ht="47.25" outlineLevel="4">
      <c r="A52" s="200" t="s">
        <v>643</v>
      </c>
      <c r="B52" s="199" t="s">
        <v>741</v>
      </c>
      <c r="C52" s="199" t="s">
        <v>726</v>
      </c>
      <c r="D52" s="199" t="s">
        <v>325</v>
      </c>
      <c r="E52" s="199" t="s">
        <v>301</v>
      </c>
      <c r="F52" s="199"/>
      <c r="G52" s="199"/>
      <c r="H52" s="199"/>
      <c r="I52" s="199"/>
      <c r="J52" s="198">
        <v>7</v>
      </c>
      <c r="K52" s="198">
        <v>7</v>
      </c>
      <c r="L52" s="198">
        <v>0</v>
      </c>
      <c r="M52" s="198">
        <v>7</v>
      </c>
      <c r="N52" s="198">
        <v>0</v>
      </c>
      <c r="O52" s="198">
        <v>7</v>
      </c>
      <c r="P52" s="198">
        <v>7</v>
      </c>
      <c r="Q52" s="198">
        <v>7</v>
      </c>
    </row>
    <row r="53" spans="1:17" ht="141.75" outlineLevel="3">
      <c r="A53" s="200" t="s">
        <v>796</v>
      </c>
      <c r="B53" s="199" t="s">
        <v>741</v>
      </c>
      <c r="C53" s="199" t="s">
        <v>726</v>
      </c>
      <c r="D53" s="199" t="s">
        <v>317</v>
      </c>
      <c r="E53" s="199" t="s">
        <v>190</v>
      </c>
      <c r="F53" s="199"/>
      <c r="G53" s="199"/>
      <c r="H53" s="199"/>
      <c r="I53" s="199"/>
      <c r="J53" s="198">
        <f>SUM(J54)</f>
        <v>60</v>
      </c>
      <c r="K53" s="198">
        <f>SUM(K54)</f>
        <v>60</v>
      </c>
      <c r="L53" s="198">
        <f>SUM(L54)</f>
        <v>0</v>
      </c>
      <c r="M53" s="198">
        <f>SUM(M54)</f>
        <v>60</v>
      </c>
      <c r="N53" s="198">
        <f>SUM(N54)</f>
        <v>0</v>
      </c>
      <c r="O53" s="198">
        <f>SUM(O54)</f>
        <v>60</v>
      </c>
      <c r="P53" s="198">
        <f>SUM(P54)</f>
        <v>70</v>
      </c>
      <c r="Q53" s="198">
        <f>SUM(Q54)</f>
        <v>50</v>
      </c>
    </row>
    <row r="54" spans="1:17" ht="47.25" outlineLevel="4">
      <c r="A54" s="200" t="s">
        <v>643</v>
      </c>
      <c r="B54" s="199" t="s">
        <v>741</v>
      </c>
      <c r="C54" s="199" t="s">
        <v>726</v>
      </c>
      <c r="D54" s="199" t="s">
        <v>317</v>
      </c>
      <c r="E54" s="199" t="s">
        <v>301</v>
      </c>
      <c r="F54" s="199"/>
      <c r="G54" s="199"/>
      <c r="H54" s="199"/>
      <c r="I54" s="199"/>
      <c r="J54" s="198">
        <v>60</v>
      </c>
      <c r="K54" s="198">
        <v>60</v>
      </c>
      <c r="L54" s="198">
        <v>0</v>
      </c>
      <c r="M54" s="198">
        <v>60</v>
      </c>
      <c r="N54" s="198">
        <v>0</v>
      </c>
      <c r="O54" s="198">
        <v>60</v>
      </c>
      <c r="P54" s="198">
        <v>70</v>
      </c>
      <c r="Q54" s="198">
        <v>50</v>
      </c>
    </row>
    <row r="55" spans="1:17" ht="63" outlineLevel="1">
      <c r="A55" s="203" t="s">
        <v>795</v>
      </c>
      <c r="B55" s="202" t="s">
        <v>741</v>
      </c>
      <c r="C55" s="202" t="s">
        <v>794</v>
      </c>
      <c r="D55" s="202" t="s">
        <v>646</v>
      </c>
      <c r="E55" s="202" t="s">
        <v>190</v>
      </c>
      <c r="F55" s="199"/>
      <c r="G55" s="199"/>
      <c r="H55" s="199"/>
      <c r="I55" s="199"/>
      <c r="J55" s="201">
        <v>175</v>
      </c>
      <c r="K55" s="201">
        <v>175</v>
      </c>
      <c r="L55" s="201">
        <v>0</v>
      </c>
      <c r="M55" s="201">
        <v>175</v>
      </c>
      <c r="N55" s="201">
        <v>0</v>
      </c>
      <c r="O55" s="201">
        <v>175</v>
      </c>
      <c r="P55" s="201">
        <v>175</v>
      </c>
      <c r="Q55" s="201">
        <v>175</v>
      </c>
    </row>
    <row r="56" spans="1:17" ht="47.25" outlineLevel="2">
      <c r="A56" s="203" t="s">
        <v>793</v>
      </c>
      <c r="B56" s="202" t="s">
        <v>741</v>
      </c>
      <c r="C56" s="202" t="s">
        <v>789</v>
      </c>
      <c r="D56" s="202" t="s">
        <v>646</v>
      </c>
      <c r="E56" s="202" t="s">
        <v>190</v>
      </c>
      <c r="F56" s="199"/>
      <c r="G56" s="199"/>
      <c r="H56" s="199"/>
      <c r="I56" s="199"/>
      <c r="J56" s="201">
        <f>SUM(J57,J59,J61)</f>
        <v>175</v>
      </c>
      <c r="K56" s="201">
        <f>SUM(K57,K59,K61)</f>
        <v>170</v>
      </c>
      <c r="L56" s="201">
        <f>SUM(L57,L59,L61)</f>
        <v>0</v>
      </c>
      <c r="M56" s="201">
        <f>SUM(M57,M59,M61)</f>
        <v>170</v>
      </c>
      <c r="N56" s="201">
        <f>SUM(N57,N59,N61)</f>
        <v>0</v>
      </c>
      <c r="O56" s="201">
        <f>SUM(O57,O59,O61)</f>
        <v>170</v>
      </c>
      <c r="P56" s="201">
        <f>SUM(P57,P59,P61)</f>
        <v>175</v>
      </c>
      <c r="Q56" s="201">
        <f>SUM(Q57,Q59,Q61)</f>
        <v>175</v>
      </c>
    </row>
    <row r="57" spans="1:17" ht="157.5" outlineLevel="3">
      <c r="A57" s="200" t="s">
        <v>792</v>
      </c>
      <c r="B57" s="199" t="s">
        <v>741</v>
      </c>
      <c r="C57" s="199" t="s">
        <v>789</v>
      </c>
      <c r="D57" s="199" t="s">
        <v>496</v>
      </c>
      <c r="E57" s="199" t="s">
        <v>190</v>
      </c>
      <c r="F57" s="199"/>
      <c r="G57" s="199"/>
      <c r="H57" s="199"/>
      <c r="I57" s="199"/>
      <c r="J57" s="198">
        <f>SUM(J58)</f>
        <v>30</v>
      </c>
      <c r="K57" s="198">
        <f>SUM(K58)</f>
        <v>30</v>
      </c>
      <c r="L57" s="198">
        <f>SUM(L58)</f>
        <v>0</v>
      </c>
      <c r="M57" s="198">
        <f>SUM(M58)</f>
        <v>30</v>
      </c>
      <c r="N57" s="198">
        <f>SUM(N58)</f>
        <v>0</v>
      </c>
      <c r="O57" s="198">
        <f>SUM(O58)</f>
        <v>30</v>
      </c>
      <c r="P57" s="198">
        <f>SUM(P58)</f>
        <v>30</v>
      </c>
      <c r="Q57" s="198">
        <f>SUM(Q58)</f>
        <v>30</v>
      </c>
    </row>
    <row r="58" spans="1:17" ht="47.25" outlineLevel="4">
      <c r="A58" s="200" t="s">
        <v>643</v>
      </c>
      <c r="B58" s="199" t="s">
        <v>741</v>
      </c>
      <c r="C58" s="199" t="s">
        <v>789</v>
      </c>
      <c r="D58" s="199" t="s">
        <v>496</v>
      </c>
      <c r="E58" s="199" t="s">
        <v>301</v>
      </c>
      <c r="F58" s="199"/>
      <c r="G58" s="199"/>
      <c r="H58" s="199"/>
      <c r="I58" s="199"/>
      <c r="J58" s="198">
        <v>30</v>
      </c>
      <c r="K58" s="198">
        <v>30</v>
      </c>
      <c r="L58" s="198">
        <v>0</v>
      </c>
      <c r="M58" s="198">
        <v>30</v>
      </c>
      <c r="N58" s="198">
        <v>0</v>
      </c>
      <c r="O58" s="198">
        <v>30</v>
      </c>
      <c r="P58" s="198">
        <v>30</v>
      </c>
      <c r="Q58" s="198">
        <v>30</v>
      </c>
    </row>
    <row r="59" spans="1:17" ht="173.25" outlineLevel="3">
      <c r="A59" s="200" t="s">
        <v>791</v>
      </c>
      <c r="B59" s="199" t="s">
        <v>741</v>
      </c>
      <c r="C59" s="199" t="s">
        <v>789</v>
      </c>
      <c r="D59" s="199" t="s">
        <v>494</v>
      </c>
      <c r="E59" s="199" t="s">
        <v>190</v>
      </c>
      <c r="F59" s="199"/>
      <c r="G59" s="199"/>
      <c r="H59" s="199"/>
      <c r="I59" s="199"/>
      <c r="J59" s="198">
        <f>SUM(J60)</f>
        <v>140</v>
      </c>
      <c r="K59" s="198">
        <f>SUM(K60)</f>
        <v>140</v>
      </c>
      <c r="L59" s="198">
        <f>SUM(L60)</f>
        <v>0</v>
      </c>
      <c r="M59" s="198">
        <f>SUM(M60)</f>
        <v>140</v>
      </c>
      <c r="N59" s="198">
        <f>SUM(N60)</f>
        <v>0</v>
      </c>
      <c r="O59" s="198">
        <f>SUM(O60)</f>
        <v>140</v>
      </c>
      <c r="P59" s="198">
        <f>SUM(P60)</f>
        <v>145</v>
      </c>
      <c r="Q59" s="198">
        <f>SUM(Q60)</f>
        <v>145</v>
      </c>
    </row>
    <row r="60" spans="1:17" ht="47.25" outlineLevel="4">
      <c r="A60" s="200" t="s">
        <v>643</v>
      </c>
      <c r="B60" s="199" t="s">
        <v>741</v>
      </c>
      <c r="C60" s="199" t="s">
        <v>789</v>
      </c>
      <c r="D60" s="199" t="s">
        <v>494</v>
      </c>
      <c r="E60" s="199" t="s">
        <v>301</v>
      </c>
      <c r="F60" s="199"/>
      <c r="G60" s="199"/>
      <c r="H60" s="199"/>
      <c r="I60" s="199"/>
      <c r="J60" s="198">
        <v>140</v>
      </c>
      <c r="K60" s="198">
        <v>140</v>
      </c>
      <c r="L60" s="198">
        <v>0</v>
      </c>
      <c r="M60" s="198">
        <v>140</v>
      </c>
      <c r="N60" s="198">
        <v>0</v>
      </c>
      <c r="O60" s="198">
        <v>140</v>
      </c>
      <c r="P60" s="198">
        <v>145</v>
      </c>
      <c r="Q60" s="198">
        <v>145</v>
      </c>
    </row>
    <row r="61" spans="1:17" ht="157.5" outlineLevel="4">
      <c r="A61" s="200" t="s">
        <v>790</v>
      </c>
      <c r="B61" s="199" t="s">
        <v>741</v>
      </c>
      <c r="C61" s="199" t="s">
        <v>789</v>
      </c>
      <c r="D61" s="199" t="s">
        <v>492</v>
      </c>
      <c r="E61" s="199" t="s">
        <v>190</v>
      </c>
      <c r="F61" s="199"/>
      <c r="G61" s="199"/>
      <c r="H61" s="199"/>
      <c r="I61" s="199"/>
      <c r="J61" s="198">
        <f>SUM(J62)</f>
        <v>5</v>
      </c>
      <c r="K61" s="198">
        <f>SUM(K62)</f>
        <v>0</v>
      </c>
      <c r="L61" s="198">
        <f>SUM(L62)</f>
        <v>0</v>
      </c>
      <c r="M61" s="198">
        <f>SUM(M62)</f>
        <v>0</v>
      </c>
      <c r="N61" s="198">
        <f>SUM(N62)</f>
        <v>0</v>
      </c>
      <c r="O61" s="198">
        <f>SUM(O62)</f>
        <v>0</v>
      </c>
      <c r="P61" s="198">
        <f>SUM(P62)</f>
        <v>0</v>
      </c>
      <c r="Q61" s="198">
        <f>SUM(Q62)</f>
        <v>0</v>
      </c>
    </row>
    <row r="62" spans="1:17" ht="47.25" outlineLevel="4">
      <c r="A62" s="200" t="s">
        <v>643</v>
      </c>
      <c r="B62" s="199" t="s">
        <v>741</v>
      </c>
      <c r="C62" s="199" t="s">
        <v>789</v>
      </c>
      <c r="D62" s="199" t="s">
        <v>492</v>
      </c>
      <c r="E62" s="199" t="s">
        <v>301</v>
      </c>
      <c r="F62" s="199"/>
      <c r="G62" s="199"/>
      <c r="H62" s="199"/>
      <c r="I62" s="199"/>
      <c r="J62" s="198">
        <v>5</v>
      </c>
      <c r="K62" s="198"/>
      <c r="L62" s="198"/>
      <c r="M62" s="198"/>
      <c r="N62" s="198"/>
      <c r="O62" s="198"/>
      <c r="P62" s="198"/>
      <c r="Q62" s="198"/>
    </row>
    <row r="63" spans="1:17" ht="30.75" customHeight="1" outlineLevel="1">
      <c r="A63" s="203" t="s">
        <v>649</v>
      </c>
      <c r="B63" s="202" t="s">
        <v>741</v>
      </c>
      <c r="C63" s="202" t="s">
        <v>648</v>
      </c>
      <c r="D63" s="202" t="s">
        <v>646</v>
      </c>
      <c r="E63" s="202" t="s">
        <v>190</v>
      </c>
      <c r="F63" s="199"/>
      <c r="G63" s="199"/>
      <c r="H63" s="199"/>
      <c r="I63" s="199"/>
      <c r="J63" s="201">
        <f>SUM(J64,J69,J72,J79)</f>
        <v>6669.700000000001</v>
      </c>
      <c r="K63" s="201">
        <f>SUM(K64,K69,K72,K79)</f>
        <v>6819.700000000001</v>
      </c>
      <c r="L63" s="201">
        <f>SUM(L64,L69,L72,L79)</f>
        <v>0</v>
      </c>
      <c r="M63" s="201">
        <f>SUM(M64,M69,M72,M79)</f>
        <v>6819.700000000001</v>
      </c>
      <c r="N63" s="201">
        <f>SUM(N64,N69,N72,N79)</f>
        <v>0</v>
      </c>
      <c r="O63" s="201">
        <f>SUM(O64,O69,O72,O79)</f>
        <v>6819.700000000001</v>
      </c>
      <c r="P63" s="201">
        <f>SUM(P64,P69,P72,P79)</f>
        <v>7125.8</v>
      </c>
      <c r="Q63" s="201">
        <f>SUM(Q64,Q69,Q72,Q79)</f>
        <v>7706.3</v>
      </c>
    </row>
    <row r="64" spans="1:17" ht="31.5" outlineLevel="2">
      <c r="A64" s="203" t="s">
        <v>647</v>
      </c>
      <c r="B64" s="202" t="s">
        <v>741</v>
      </c>
      <c r="C64" s="202" t="s">
        <v>640</v>
      </c>
      <c r="D64" s="202" t="s">
        <v>646</v>
      </c>
      <c r="E64" s="202" t="s">
        <v>190</v>
      </c>
      <c r="F64" s="199"/>
      <c r="G64" s="199"/>
      <c r="H64" s="199"/>
      <c r="I64" s="199"/>
      <c r="J64" s="201">
        <f>SUM(J65,J67)</f>
        <v>83.3</v>
      </c>
      <c r="K64" s="201">
        <f>SUM(K65,K67)</f>
        <v>83.3</v>
      </c>
      <c r="L64" s="201">
        <f>SUM(L65,L67)</f>
        <v>0</v>
      </c>
      <c r="M64" s="201">
        <f>SUM(M65,M67)</f>
        <v>83.3</v>
      </c>
      <c r="N64" s="201">
        <f>SUM(N65,N67)</f>
        <v>0</v>
      </c>
      <c r="O64" s="201">
        <f>SUM(O65,O67)</f>
        <v>83.3</v>
      </c>
      <c r="P64" s="201">
        <f>SUM(P65,P67)</f>
        <v>64.7</v>
      </c>
      <c r="Q64" s="201">
        <f>SUM(Q65,Q67)</f>
        <v>15</v>
      </c>
    </row>
    <row r="65" spans="1:17" ht="286.5" customHeight="1" outlineLevel="3">
      <c r="A65" s="222" t="s">
        <v>788</v>
      </c>
      <c r="B65" s="199" t="s">
        <v>741</v>
      </c>
      <c r="C65" s="199" t="s">
        <v>640</v>
      </c>
      <c r="D65" s="199" t="s">
        <v>486</v>
      </c>
      <c r="E65" s="199" t="s">
        <v>190</v>
      </c>
      <c r="F65" s="199"/>
      <c r="G65" s="199"/>
      <c r="H65" s="199"/>
      <c r="I65" s="199"/>
      <c r="J65" s="198">
        <f>SUM(J66)</f>
        <v>28.5</v>
      </c>
      <c r="K65" s="198">
        <f>SUM(K66)</f>
        <v>28.5</v>
      </c>
      <c r="L65" s="198">
        <f>SUM(L66)</f>
        <v>0</v>
      </c>
      <c r="M65" s="198">
        <f>SUM(M66)</f>
        <v>28.5</v>
      </c>
      <c r="N65" s="198">
        <f>SUM(N66)</f>
        <v>0</v>
      </c>
      <c r="O65" s="198">
        <f>SUM(O66)</f>
        <v>28.5</v>
      </c>
      <c r="P65" s="198">
        <f>SUM(P66)</f>
        <v>28.5</v>
      </c>
      <c r="Q65" s="198">
        <f>SUM(Q66)</f>
        <v>15</v>
      </c>
    </row>
    <row r="66" spans="1:17" ht="47.25" outlineLevel="4">
      <c r="A66" s="200" t="s">
        <v>643</v>
      </c>
      <c r="B66" s="199" t="s">
        <v>741</v>
      </c>
      <c r="C66" s="199" t="s">
        <v>640</v>
      </c>
      <c r="D66" s="199" t="s">
        <v>486</v>
      </c>
      <c r="E66" s="199" t="s">
        <v>301</v>
      </c>
      <c r="F66" s="199"/>
      <c r="G66" s="199"/>
      <c r="H66" s="199"/>
      <c r="I66" s="199"/>
      <c r="J66" s="198">
        <v>28.5</v>
      </c>
      <c r="K66" s="198">
        <v>28.5</v>
      </c>
      <c r="L66" s="198">
        <v>0</v>
      </c>
      <c r="M66" s="198">
        <v>28.5</v>
      </c>
      <c r="N66" s="198">
        <v>0</v>
      </c>
      <c r="O66" s="198">
        <v>28.5</v>
      </c>
      <c r="P66" s="198">
        <v>28.5</v>
      </c>
      <c r="Q66" s="198">
        <v>15</v>
      </c>
    </row>
    <row r="67" spans="1:17" ht="315" outlineLevel="3">
      <c r="A67" s="222" t="s">
        <v>787</v>
      </c>
      <c r="B67" s="199" t="s">
        <v>741</v>
      </c>
      <c r="C67" s="199" t="s">
        <v>640</v>
      </c>
      <c r="D67" s="199" t="s">
        <v>481</v>
      </c>
      <c r="E67" s="199" t="s">
        <v>190</v>
      </c>
      <c r="F67" s="199"/>
      <c r="G67" s="199"/>
      <c r="H67" s="199"/>
      <c r="I67" s="199"/>
      <c r="J67" s="198">
        <f>SUM(J68)</f>
        <v>54.8</v>
      </c>
      <c r="K67" s="198">
        <f>SUM(K68)</f>
        <v>54.8</v>
      </c>
      <c r="L67" s="198">
        <f>SUM(L68)</f>
        <v>0</v>
      </c>
      <c r="M67" s="198">
        <f>SUM(M68)</f>
        <v>54.8</v>
      </c>
      <c r="N67" s="198">
        <f>SUM(N68)</f>
        <v>0</v>
      </c>
      <c r="O67" s="198">
        <f>SUM(O68)</f>
        <v>54.8</v>
      </c>
      <c r="P67" s="198">
        <f>SUM(P68)</f>
        <v>36.2</v>
      </c>
      <c r="Q67" s="198">
        <f>SUM(Q68)</f>
        <v>0</v>
      </c>
    </row>
    <row r="68" spans="1:17" ht="47.25" outlineLevel="4">
      <c r="A68" s="200" t="s">
        <v>643</v>
      </c>
      <c r="B68" s="199" t="s">
        <v>741</v>
      </c>
      <c r="C68" s="199" t="s">
        <v>640</v>
      </c>
      <c r="D68" s="199" t="s">
        <v>481</v>
      </c>
      <c r="E68" s="199" t="s">
        <v>301</v>
      </c>
      <c r="F68" s="199"/>
      <c r="G68" s="199"/>
      <c r="H68" s="199"/>
      <c r="I68" s="199"/>
      <c r="J68" s="198">
        <v>54.8</v>
      </c>
      <c r="K68" s="198">
        <v>54.8</v>
      </c>
      <c r="L68" s="198">
        <v>0</v>
      </c>
      <c r="M68" s="198">
        <v>54.8</v>
      </c>
      <c r="N68" s="198">
        <v>0</v>
      </c>
      <c r="O68" s="198">
        <v>54.8</v>
      </c>
      <c r="P68" s="198">
        <v>36.2</v>
      </c>
      <c r="Q68" s="198">
        <v>0</v>
      </c>
    </row>
    <row r="69" spans="1:17" ht="15.75" outlineLevel="2">
      <c r="A69" s="203" t="s">
        <v>786</v>
      </c>
      <c r="B69" s="202" t="s">
        <v>741</v>
      </c>
      <c r="C69" s="202" t="s">
        <v>784</v>
      </c>
      <c r="D69" s="202" t="s">
        <v>646</v>
      </c>
      <c r="E69" s="202" t="s">
        <v>190</v>
      </c>
      <c r="F69" s="199"/>
      <c r="G69" s="199"/>
      <c r="H69" s="199"/>
      <c r="I69" s="199"/>
      <c r="J69" s="201">
        <f>SUM(J70)</f>
        <v>1000</v>
      </c>
      <c r="K69" s="201">
        <f>SUM(K70)</f>
        <v>1000</v>
      </c>
      <c r="L69" s="201">
        <f>SUM(L70)</f>
        <v>0</v>
      </c>
      <c r="M69" s="201">
        <f>SUM(M70)</f>
        <v>1000</v>
      </c>
      <c r="N69" s="201">
        <f>SUM(N70)</f>
        <v>0</v>
      </c>
      <c r="O69" s="201">
        <f>SUM(O70)</f>
        <v>1000</v>
      </c>
      <c r="P69" s="201">
        <f>SUM(P70)</f>
        <v>1000</v>
      </c>
      <c r="Q69" s="201">
        <f>SUM(Q70)</f>
        <v>1000</v>
      </c>
    </row>
    <row r="70" spans="1:17" ht="220.5" outlineLevel="3">
      <c r="A70" s="200" t="s">
        <v>785</v>
      </c>
      <c r="B70" s="199" t="s">
        <v>741</v>
      </c>
      <c r="C70" s="199" t="s">
        <v>784</v>
      </c>
      <c r="D70" s="199" t="s">
        <v>407</v>
      </c>
      <c r="E70" s="199" t="s">
        <v>190</v>
      </c>
      <c r="F70" s="199"/>
      <c r="G70" s="199"/>
      <c r="H70" s="199"/>
      <c r="I70" s="199"/>
      <c r="J70" s="198">
        <f>SUM(J71)</f>
        <v>1000</v>
      </c>
      <c r="K70" s="198">
        <f>SUM(K71)</f>
        <v>1000</v>
      </c>
      <c r="L70" s="198">
        <f>SUM(L71)</f>
        <v>0</v>
      </c>
      <c r="M70" s="198">
        <f>SUM(M71)</f>
        <v>1000</v>
      </c>
      <c r="N70" s="198">
        <f>SUM(N71)</f>
        <v>0</v>
      </c>
      <c r="O70" s="198">
        <f>SUM(O71)</f>
        <v>1000</v>
      </c>
      <c r="P70" s="198">
        <f>SUM(P71)</f>
        <v>1000</v>
      </c>
      <c r="Q70" s="198">
        <f>SUM(Q71)</f>
        <v>1000</v>
      </c>
    </row>
    <row r="71" spans="1:17" ht="15.75" outlineLevel="4">
      <c r="A71" s="200" t="s">
        <v>642</v>
      </c>
      <c r="B71" s="199" t="s">
        <v>741</v>
      </c>
      <c r="C71" s="199" t="s">
        <v>784</v>
      </c>
      <c r="D71" s="199" t="s">
        <v>407</v>
      </c>
      <c r="E71" s="199" t="s">
        <v>343</v>
      </c>
      <c r="F71" s="199"/>
      <c r="G71" s="199"/>
      <c r="H71" s="199"/>
      <c r="I71" s="199"/>
      <c r="J71" s="198">
        <v>1000</v>
      </c>
      <c r="K71" s="198">
        <v>1000</v>
      </c>
      <c r="L71" s="198">
        <v>0</v>
      </c>
      <c r="M71" s="198">
        <v>1000</v>
      </c>
      <c r="N71" s="198">
        <v>0</v>
      </c>
      <c r="O71" s="198">
        <v>1000</v>
      </c>
      <c r="P71" s="198">
        <v>1000</v>
      </c>
      <c r="Q71" s="198">
        <v>1000</v>
      </c>
    </row>
    <row r="72" spans="1:17" ht="31.5" outlineLevel="2">
      <c r="A72" s="203" t="s">
        <v>783</v>
      </c>
      <c r="B72" s="202" t="s">
        <v>741</v>
      </c>
      <c r="C72" s="202" t="s">
        <v>779</v>
      </c>
      <c r="D72" s="202" t="s">
        <v>646</v>
      </c>
      <c r="E72" s="202" t="s">
        <v>190</v>
      </c>
      <c r="F72" s="199"/>
      <c r="G72" s="199"/>
      <c r="H72" s="199"/>
      <c r="I72" s="199"/>
      <c r="J72" s="201">
        <f>SUM(J73,J75,J77)</f>
        <v>5401.400000000001</v>
      </c>
      <c r="K72" s="201">
        <f>SUM(K73,K75,K77)</f>
        <v>5551.400000000001</v>
      </c>
      <c r="L72" s="201">
        <f>SUM(L73,L75,L77)</f>
        <v>0</v>
      </c>
      <c r="M72" s="201">
        <f>SUM(M73,M75,M77)</f>
        <v>5551.400000000001</v>
      </c>
      <c r="N72" s="201">
        <f>SUM(N73,N75,N77)</f>
        <v>0</v>
      </c>
      <c r="O72" s="201">
        <f>SUM(O73,O75,O77)</f>
        <v>5551.400000000001</v>
      </c>
      <c r="P72" s="201">
        <f>SUM(P73,P75,P77)</f>
        <v>5886.1</v>
      </c>
      <c r="Q72" s="201">
        <f>SUM(Q73,Q75,Q77)</f>
        <v>6496.3</v>
      </c>
    </row>
    <row r="73" spans="1:17" ht="160.5" customHeight="1" outlineLevel="3">
      <c r="A73" s="200" t="s">
        <v>782</v>
      </c>
      <c r="B73" s="199" t="s">
        <v>741</v>
      </c>
      <c r="C73" s="199" t="s">
        <v>779</v>
      </c>
      <c r="D73" s="199" t="s">
        <v>415</v>
      </c>
      <c r="E73" s="199" t="s">
        <v>190</v>
      </c>
      <c r="F73" s="199"/>
      <c r="G73" s="199"/>
      <c r="H73" s="199"/>
      <c r="I73" s="199"/>
      <c r="J73" s="198">
        <f>SUM(J74)</f>
        <v>249.8</v>
      </c>
      <c r="K73" s="198">
        <f>SUM(K74)</f>
        <v>249.8</v>
      </c>
      <c r="L73" s="198">
        <f>SUM(L74)</f>
        <v>0</v>
      </c>
      <c r="M73" s="198">
        <f>SUM(M74)</f>
        <v>249.8</v>
      </c>
      <c r="N73" s="198">
        <f>SUM(N74)</f>
        <v>0</v>
      </c>
      <c r="O73" s="198">
        <f>SUM(O74)</f>
        <v>249.8</v>
      </c>
      <c r="P73" s="198">
        <f>SUM(P74)</f>
        <v>0</v>
      </c>
      <c r="Q73" s="198">
        <f>SUM(Q74)</f>
        <v>0</v>
      </c>
    </row>
    <row r="74" spans="1:17" ht="47.25" outlineLevel="4">
      <c r="A74" s="200" t="s">
        <v>643</v>
      </c>
      <c r="B74" s="199" t="s">
        <v>741</v>
      </c>
      <c r="C74" s="199" t="s">
        <v>779</v>
      </c>
      <c r="D74" s="199" t="s">
        <v>415</v>
      </c>
      <c r="E74" s="199" t="s">
        <v>301</v>
      </c>
      <c r="F74" s="199"/>
      <c r="G74" s="199"/>
      <c r="H74" s="199"/>
      <c r="I74" s="199"/>
      <c r="J74" s="198">
        <v>249.8</v>
      </c>
      <c r="K74" s="198">
        <v>249.8</v>
      </c>
      <c r="L74" s="198">
        <v>0</v>
      </c>
      <c r="M74" s="198">
        <v>249.8</v>
      </c>
      <c r="N74" s="198">
        <v>0</v>
      </c>
      <c r="O74" s="198">
        <v>249.8</v>
      </c>
      <c r="P74" s="198">
        <v>0</v>
      </c>
      <c r="Q74" s="198">
        <v>0</v>
      </c>
    </row>
    <row r="75" spans="1:17" ht="162" customHeight="1" outlineLevel="3">
      <c r="A75" s="200" t="s">
        <v>781</v>
      </c>
      <c r="B75" s="199" t="s">
        <v>741</v>
      </c>
      <c r="C75" s="199" t="s">
        <v>779</v>
      </c>
      <c r="D75" s="199" t="s">
        <v>413</v>
      </c>
      <c r="E75" s="199" t="s">
        <v>190</v>
      </c>
      <c r="F75" s="199"/>
      <c r="G75" s="199"/>
      <c r="H75" s="199"/>
      <c r="I75" s="199"/>
      <c r="J75" s="198">
        <f>SUM(J76)</f>
        <v>4336.6</v>
      </c>
      <c r="K75" s="198">
        <f>SUM(K76)</f>
        <v>4501.6</v>
      </c>
      <c r="L75" s="198">
        <f>SUM(L76)</f>
        <v>0</v>
      </c>
      <c r="M75" s="198">
        <f>SUM(M76)</f>
        <v>4501.6</v>
      </c>
      <c r="N75" s="198">
        <f>SUM(N76)</f>
        <v>0</v>
      </c>
      <c r="O75" s="198">
        <f>SUM(O76)</f>
        <v>4501.6</v>
      </c>
      <c r="P75" s="198">
        <f>SUM(P76)</f>
        <v>5086.1</v>
      </c>
      <c r="Q75" s="198">
        <f>SUM(Q76)</f>
        <v>5696.3</v>
      </c>
    </row>
    <row r="76" spans="1:17" ht="47.25" outlineLevel="4">
      <c r="A76" s="200" t="s">
        <v>643</v>
      </c>
      <c r="B76" s="199" t="s">
        <v>741</v>
      </c>
      <c r="C76" s="199" t="s">
        <v>779</v>
      </c>
      <c r="D76" s="199" t="s">
        <v>413</v>
      </c>
      <c r="E76" s="199" t="s">
        <v>301</v>
      </c>
      <c r="F76" s="199"/>
      <c r="G76" s="199"/>
      <c r="H76" s="199"/>
      <c r="I76" s="199"/>
      <c r="J76" s="198">
        <v>4336.6</v>
      </c>
      <c r="K76" s="198">
        <v>4501.6</v>
      </c>
      <c r="L76" s="198">
        <v>0</v>
      </c>
      <c r="M76" s="198">
        <v>4501.6</v>
      </c>
      <c r="N76" s="198">
        <v>0</v>
      </c>
      <c r="O76" s="198">
        <v>4501.6</v>
      </c>
      <c r="P76" s="198">
        <v>5086.1</v>
      </c>
      <c r="Q76" s="198">
        <v>5696.3</v>
      </c>
    </row>
    <row r="77" spans="1:17" ht="174" customHeight="1" outlineLevel="3">
      <c r="A77" s="200" t="s">
        <v>780</v>
      </c>
      <c r="B77" s="199" t="s">
        <v>741</v>
      </c>
      <c r="C77" s="199" t="s">
        <v>779</v>
      </c>
      <c r="D77" s="199" t="s">
        <v>411</v>
      </c>
      <c r="E77" s="199" t="s">
        <v>190</v>
      </c>
      <c r="F77" s="199"/>
      <c r="G77" s="199"/>
      <c r="H77" s="199"/>
      <c r="I77" s="199"/>
      <c r="J77" s="198">
        <f>SUM(J78)</f>
        <v>815</v>
      </c>
      <c r="K77" s="198">
        <f>SUM(K78)</f>
        <v>800</v>
      </c>
      <c r="L77" s="198">
        <f>SUM(L78)</f>
        <v>0</v>
      </c>
      <c r="M77" s="198">
        <f>SUM(M78)</f>
        <v>800</v>
      </c>
      <c r="N77" s="198">
        <f>SUM(N78)</f>
        <v>0</v>
      </c>
      <c r="O77" s="198">
        <f>SUM(O78)</f>
        <v>800</v>
      </c>
      <c r="P77" s="198">
        <f>SUM(P78)</f>
        <v>800</v>
      </c>
      <c r="Q77" s="198">
        <f>SUM(Q78)</f>
        <v>800</v>
      </c>
    </row>
    <row r="78" spans="1:17" ht="47.25" outlineLevel="4">
      <c r="A78" s="200" t="s">
        <v>643</v>
      </c>
      <c r="B78" s="199" t="s">
        <v>741</v>
      </c>
      <c r="C78" s="199" t="s">
        <v>779</v>
      </c>
      <c r="D78" s="199" t="s">
        <v>411</v>
      </c>
      <c r="E78" s="199" t="s">
        <v>301</v>
      </c>
      <c r="F78" s="199"/>
      <c r="G78" s="199"/>
      <c r="H78" s="199"/>
      <c r="I78" s="199"/>
      <c r="J78" s="198">
        <v>815</v>
      </c>
      <c r="K78" s="198">
        <v>800</v>
      </c>
      <c r="L78" s="198">
        <v>0</v>
      </c>
      <c r="M78" s="198">
        <v>800</v>
      </c>
      <c r="N78" s="198">
        <v>0</v>
      </c>
      <c r="O78" s="198">
        <v>800</v>
      </c>
      <c r="P78" s="198">
        <v>800</v>
      </c>
      <c r="Q78" s="198">
        <v>800</v>
      </c>
    </row>
    <row r="79" spans="1:17" ht="31.5" outlineLevel="2">
      <c r="A79" s="203" t="s">
        <v>778</v>
      </c>
      <c r="B79" s="202" t="s">
        <v>741</v>
      </c>
      <c r="C79" s="202" t="s">
        <v>772</v>
      </c>
      <c r="D79" s="202" t="s">
        <v>646</v>
      </c>
      <c r="E79" s="202" t="s">
        <v>190</v>
      </c>
      <c r="F79" s="199"/>
      <c r="G79" s="199"/>
      <c r="H79" s="199"/>
      <c r="I79" s="199"/>
      <c r="J79" s="201">
        <f>SUM(J80,J82,J84,J86,J88)</f>
        <v>185</v>
      </c>
      <c r="K79" s="201">
        <f>SUM(K80,K82,K84,K86,K88)</f>
        <v>185</v>
      </c>
      <c r="L79" s="201">
        <f>SUM(L80,L82,L84,L86,L88)</f>
        <v>0</v>
      </c>
      <c r="M79" s="201">
        <f>SUM(M80,M82,M84,M86,M88)</f>
        <v>185</v>
      </c>
      <c r="N79" s="201">
        <f>SUM(N80,N82,N84,N86,N88)</f>
        <v>0</v>
      </c>
      <c r="O79" s="201">
        <f>SUM(O80,O82,O84,O86,O88)</f>
        <v>185</v>
      </c>
      <c r="P79" s="201">
        <f>SUM(P80,P82,P84,P86,P88)</f>
        <v>175</v>
      </c>
      <c r="Q79" s="201">
        <f>SUM(Q80,Q82,Q84,Q86,Q88)</f>
        <v>195</v>
      </c>
    </row>
    <row r="80" spans="1:17" ht="190.5" customHeight="1" outlineLevel="3">
      <c r="A80" s="200" t="s">
        <v>777</v>
      </c>
      <c r="B80" s="199" t="s">
        <v>741</v>
      </c>
      <c r="C80" s="199" t="s">
        <v>772</v>
      </c>
      <c r="D80" s="199" t="s">
        <v>427</v>
      </c>
      <c r="E80" s="199" t="s">
        <v>190</v>
      </c>
      <c r="F80" s="199"/>
      <c r="G80" s="199"/>
      <c r="H80" s="199"/>
      <c r="I80" s="199"/>
      <c r="J80" s="198">
        <f>SUM(J81)</f>
        <v>5</v>
      </c>
      <c r="K80" s="198">
        <f>SUM(K81)</f>
        <v>5</v>
      </c>
      <c r="L80" s="198">
        <f>SUM(L81)</f>
        <v>0</v>
      </c>
      <c r="M80" s="198">
        <f>SUM(M81)</f>
        <v>5</v>
      </c>
      <c r="N80" s="198">
        <f>SUM(N81)</f>
        <v>0</v>
      </c>
      <c r="O80" s="198">
        <f>SUM(O81)</f>
        <v>5</v>
      </c>
      <c r="P80" s="198">
        <f>SUM(P81)</f>
        <v>5</v>
      </c>
      <c r="Q80" s="198">
        <f>SUM(Q81)</f>
        <v>5</v>
      </c>
    </row>
    <row r="81" spans="1:17" ht="47.25" outlineLevel="4">
      <c r="A81" s="200" t="s">
        <v>643</v>
      </c>
      <c r="B81" s="199" t="s">
        <v>741</v>
      </c>
      <c r="C81" s="199" t="s">
        <v>772</v>
      </c>
      <c r="D81" s="199" t="s">
        <v>427</v>
      </c>
      <c r="E81" s="199" t="s">
        <v>301</v>
      </c>
      <c r="F81" s="199"/>
      <c r="G81" s="199"/>
      <c r="H81" s="199"/>
      <c r="I81" s="199"/>
      <c r="J81" s="198">
        <v>5</v>
      </c>
      <c r="K81" s="198">
        <v>5</v>
      </c>
      <c r="L81" s="198">
        <v>0</v>
      </c>
      <c r="M81" s="198">
        <v>5</v>
      </c>
      <c r="N81" s="198">
        <v>0</v>
      </c>
      <c r="O81" s="198">
        <v>5</v>
      </c>
      <c r="P81" s="198">
        <v>5</v>
      </c>
      <c r="Q81" s="198">
        <v>5</v>
      </c>
    </row>
    <row r="82" spans="1:17" ht="174" customHeight="1" outlineLevel="3">
      <c r="A82" s="200" t="s">
        <v>776</v>
      </c>
      <c r="B82" s="199" t="s">
        <v>741</v>
      </c>
      <c r="C82" s="199" t="s">
        <v>772</v>
      </c>
      <c r="D82" s="199" t="s">
        <v>425</v>
      </c>
      <c r="E82" s="199" t="s">
        <v>190</v>
      </c>
      <c r="F82" s="199"/>
      <c r="G82" s="199"/>
      <c r="H82" s="199"/>
      <c r="I82" s="199"/>
      <c r="J82" s="198">
        <f>SUM(J83)</f>
        <v>10</v>
      </c>
      <c r="K82" s="198">
        <f>SUM(K83)</f>
        <v>10</v>
      </c>
      <c r="L82" s="198">
        <f>SUM(L83)</f>
        <v>0</v>
      </c>
      <c r="M82" s="198">
        <f>SUM(M83)</f>
        <v>10</v>
      </c>
      <c r="N82" s="198">
        <f>SUM(N83)</f>
        <v>0</v>
      </c>
      <c r="O82" s="198">
        <f>SUM(O83)</f>
        <v>10</v>
      </c>
      <c r="P82" s="198">
        <f>SUM(P83)</f>
        <v>10</v>
      </c>
      <c r="Q82" s="198">
        <f>SUM(Q83)</f>
        <v>10</v>
      </c>
    </row>
    <row r="83" spans="1:17" ht="47.25" outlineLevel="4">
      <c r="A83" s="200" t="s">
        <v>643</v>
      </c>
      <c r="B83" s="199" t="s">
        <v>741</v>
      </c>
      <c r="C83" s="199" t="s">
        <v>772</v>
      </c>
      <c r="D83" s="199" t="s">
        <v>425</v>
      </c>
      <c r="E83" s="199" t="s">
        <v>301</v>
      </c>
      <c r="F83" s="199"/>
      <c r="G83" s="199"/>
      <c r="H83" s="199"/>
      <c r="I83" s="199"/>
      <c r="J83" s="198">
        <v>10</v>
      </c>
      <c r="K83" s="198">
        <v>10</v>
      </c>
      <c r="L83" s="198">
        <v>0</v>
      </c>
      <c r="M83" s="198">
        <v>10</v>
      </c>
      <c r="N83" s="198">
        <v>0</v>
      </c>
      <c r="O83" s="198">
        <v>10</v>
      </c>
      <c r="P83" s="198">
        <v>10</v>
      </c>
      <c r="Q83" s="198">
        <v>10</v>
      </c>
    </row>
    <row r="84" spans="1:17" ht="204.75" customHeight="1" outlineLevel="3">
      <c r="A84" s="200" t="s">
        <v>775</v>
      </c>
      <c r="B84" s="199" t="s">
        <v>741</v>
      </c>
      <c r="C84" s="199" t="s">
        <v>772</v>
      </c>
      <c r="D84" s="199" t="s">
        <v>423</v>
      </c>
      <c r="E84" s="199" t="s">
        <v>190</v>
      </c>
      <c r="F84" s="199"/>
      <c r="G84" s="199"/>
      <c r="H84" s="199"/>
      <c r="I84" s="199"/>
      <c r="J84" s="198">
        <f>SUM(J85)</f>
        <v>10</v>
      </c>
      <c r="K84" s="198">
        <f>SUM(K85)</f>
        <v>10</v>
      </c>
      <c r="L84" s="198">
        <f>SUM(L85)</f>
        <v>0</v>
      </c>
      <c r="M84" s="198">
        <f>SUM(M85)</f>
        <v>10</v>
      </c>
      <c r="N84" s="198">
        <f>SUM(N85)</f>
        <v>0</v>
      </c>
      <c r="O84" s="198">
        <f>SUM(O85)</f>
        <v>10</v>
      </c>
      <c r="P84" s="198">
        <f>SUM(P85)</f>
        <v>10</v>
      </c>
      <c r="Q84" s="198">
        <f>SUM(Q85)</f>
        <v>10</v>
      </c>
    </row>
    <row r="85" spans="1:17" ht="15.75" outlineLevel="4">
      <c r="A85" s="200" t="s">
        <v>642</v>
      </c>
      <c r="B85" s="199" t="s">
        <v>741</v>
      </c>
      <c r="C85" s="199" t="s">
        <v>772</v>
      </c>
      <c r="D85" s="199" t="s">
        <v>423</v>
      </c>
      <c r="E85" s="199" t="s">
        <v>343</v>
      </c>
      <c r="F85" s="199"/>
      <c r="G85" s="199"/>
      <c r="H85" s="199"/>
      <c r="I85" s="199"/>
      <c r="J85" s="198">
        <v>10</v>
      </c>
      <c r="K85" s="198">
        <v>10</v>
      </c>
      <c r="L85" s="198">
        <v>0</v>
      </c>
      <c r="M85" s="198">
        <v>10</v>
      </c>
      <c r="N85" s="198">
        <v>0</v>
      </c>
      <c r="O85" s="198">
        <v>10</v>
      </c>
      <c r="P85" s="198">
        <v>10</v>
      </c>
      <c r="Q85" s="198">
        <v>10</v>
      </c>
    </row>
    <row r="86" spans="1:17" ht="225" customHeight="1" outlineLevel="3">
      <c r="A86" s="200" t="s">
        <v>774</v>
      </c>
      <c r="B86" s="199" t="s">
        <v>741</v>
      </c>
      <c r="C86" s="199" t="s">
        <v>772</v>
      </c>
      <c r="D86" s="199" t="s">
        <v>421</v>
      </c>
      <c r="E86" s="199" t="s">
        <v>190</v>
      </c>
      <c r="F86" s="199"/>
      <c r="G86" s="199"/>
      <c r="H86" s="199"/>
      <c r="I86" s="199"/>
      <c r="J86" s="198">
        <f>SUM(J87)</f>
        <v>20</v>
      </c>
      <c r="K86" s="198">
        <f>SUM(K87)</f>
        <v>20</v>
      </c>
      <c r="L86" s="198">
        <f>SUM(L87)</f>
        <v>0</v>
      </c>
      <c r="M86" s="198">
        <f>SUM(M87)</f>
        <v>20</v>
      </c>
      <c r="N86" s="198">
        <f>SUM(N87)</f>
        <v>0</v>
      </c>
      <c r="O86" s="198">
        <f>SUM(O87)</f>
        <v>20</v>
      </c>
      <c r="P86" s="198">
        <f>SUM(P87)</f>
        <v>20</v>
      </c>
      <c r="Q86" s="198">
        <f>SUM(Q87)</f>
        <v>20</v>
      </c>
    </row>
    <row r="87" spans="1:17" ht="15.75" outlineLevel="4">
      <c r="A87" s="200" t="s">
        <v>642</v>
      </c>
      <c r="B87" s="199" t="s">
        <v>741</v>
      </c>
      <c r="C87" s="199" t="s">
        <v>772</v>
      </c>
      <c r="D87" s="199" t="s">
        <v>421</v>
      </c>
      <c r="E87" s="199" t="s">
        <v>343</v>
      </c>
      <c r="F87" s="199"/>
      <c r="G87" s="199"/>
      <c r="H87" s="199"/>
      <c r="I87" s="199"/>
      <c r="J87" s="198">
        <v>20</v>
      </c>
      <c r="K87" s="198">
        <v>20</v>
      </c>
      <c r="L87" s="198">
        <v>0</v>
      </c>
      <c r="M87" s="198">
        <v>20</v>
      </c>
      <c r="N87" s="198">
        <v>0</v>
      </c>
      <c r="O87" s="198">
        <v>20</v>
      </c>
      <c r="P87" s="198">
        <v>20</v>
      </c>
      <c r="Q87" s="198">
        <v>20</v>
      </c>
    </row>
    <row r="88" spans="1:17" ht="178.5" customHeight="1" outlineLevel="3">
      <c r="A88" s="200" t="s">
        <v>773</v>
      </c>
      <c r="B88" s="199" t="s">
        <v>741</v>
      </c>
      <c r="C88" s="199" t="s">
        <v>772</v>
      </c>
      <c r="D88" s="199" t="s">
        <v>331</v>
      </c>
      <c r="E88" s="199" t="s">
        <v>190</v>
      </c>
      <c r="F88" s="199"/>
      <c r="G88" s="199"/>
      <c r="H88" s="199"/>
      <c r="I88" s="199"/>
      <c r="J88" s="198">
        <f>SUM(J89)</f>
        <v>140</v>
      </c>
      <c r="K88" s="198">
        <f>SUM(K89)</f>
        <v>140</v>
      </c>
      <c r="L88" s="198">
        <f>SUM(L89)</f>
        <v>0</v>
      </c>
      <c r="M88" s="198">
        <f>SUM(M89)</f>
        <v>140</v>
      </c>
      <c r="N88" s="198">
        <f>SUM(N89)</f>
        <v>0</v>
      </c>
      <c r="O88" s="198">
        <f>SUM(O89)</f>
        <v>140</v>
      </c>
      <c r="P88" s="198">
        <f>SUM(P89)</f>
        <v>130</v>
      </c>
      <c r="Q88" s="198">
        <f>SUM(Q89)</f>
        <v>150</v>
      </c>
    </row>
    <row r="89" spans="1:17" ht="47.25" outlineLevel="4">
      <c r="A89" s="200" t="s">
        <v>643</v>
      </c>
      <c r="B89" s="199" t="s">
        <v>741</v>
      </c>
      <c r="C89" s="199" t="s">
        <v>772</v>
      </c>
      <c r="D89" s="199" t="s">
        <v>331</v>
      </c>
      <c r="E89" s="199" t="s">
        <v>301</v>
      </c>
      <c r="F89" s="199"/>
      <c r="G89" s="199"/>
      <c r="H89" s="199"/>
      <c r="I89" s="199"/>
      <c r="J89" s="198">
        <v>140</v>
      </c>
      <c r="K89" s="198">
        <v>140</v>
      </c>
      <c r="L89" s="198">
        <v>0</v>
      </c>
      <c r="M89" s="198">
        <v>140</v>
      </c>
      <c r="N89" s="198">
        <v>0</v>
      </c>
      <c r="O89" s="198">
        <v>140</v>
      </c>
      <c r="P89" s="198">
        <v>130</v>
      </c>
      <c r="Q89" s="198">
        <v>150</v>
      </c>
    </row>
    <row r="90" spans="1:17" ht="31.5" outlineLevel="1">
      <c r="A90" s="203" t="s">
        <v>771</v>
      </c>
      <c r="B90" s="202" t="s">
        <v>741</v>
      </c>
      <c r="C90" s="202" t="s">
        <v>770</v>
      </c>
      <c r="D90" s="202" t="s">
        <v>646</v>
      </c>
      <c r="E90" s="202" t="s">
        <v>190</v>
      </c>
      <c r="F90" s="199"/>
      <c r="G90" s="199"/>
      <c r="H90" s="199"/>
      <c r="I90" s="199"/>
      <c r="J90" s="201">
        <f>SUM(J91)</f>
        <v>19442.2</v>
      </c>
      <c r="K90" s="201">
        <f>SUM(K91)</f>
        <v>68.5</v>
      </c>
      <c r="L90" s="201">
        <f>SUM(L91)</f>
        <v>0</v>
      </c>
      <c r="M90" s="201">
        <f>SUM(M91)</f>
        <v>68.5</v>
      </c>
      <c r="N90" s="201">
        <f>SUM(N91)</f>
        <v>0</v>
      </c>
      <c r="O90" s="201">
        <f>SUM(O91)</f>
        <v>68.5</v>
      </c>
      <c r="P90" s="201">
        <f>SUM(P91)</f>
        <v>0</v>
      </c>
      <c r="Q90" s="201">
        <f>SUM(Q91)</f>
        <v>0</v>
      </c>
    </row>
    <row r="91" spans="1:17" ht="15.75" outlineLevel="2">
      <c r="A91" s="203" t="s">
        <v>769</v>
      </c>
      <c r="B91" s="202" t="s">
        <v>741</v>
      </c>
      <c r="C91" s="202" t="s">
        <v>765</v>
      </c>
      <c r="D91" s="202" t="s">
        <v>646</v>
      </c>
      <c r="E91" s="202" t="s">
        <v>190</v>
      </c>
      <c r="F91" s="199"/>
      <c r="G91" s="199"/>
      <c r="H91" s="199"/>
      <c r="I91" s="199"/>
      <c r="J91" s="201">
        <f>SUM(J92,J94,J96)</f>
        <v>19442.2</v>
      </c>
      <c r="K91" s="201">
        <f>SUM(K92,K94,K96)</f>
        <v>68.5</v>
      </c>
      <c r="L91" s="201">
        <f>SUM(L92,L94,L96)</f>
        <v>0</v>
      </c>
      <c r="M91" s="201">
        <f>SUM(M92,M94,M96)</f>
        <v>68.5</v>
      </c>
      <c r="N91" s="201">
        <f>SUM(N92,N94,N96)</f>
        <v>0</v>
      </c>
      <c r="O91" s="201">
        <f>SUM(O92,O94,O96)</f>
        <v>68.5</v>
      </c>
      <c r="P91" s="201">
        <f>SUM(P92,P94,P96)</f>
        <v>0</v>
      </c>
      <c r="Q91" s="201">
        <f>SUM(Q92,Q94,Q96)</f>
        <v>0</v>
      </c>
    </row>
    <row r="92" spans="1:17" ht="213.75" customHeight="1" outlineLevel="3">
      <c r="A92" s="200" t="s">
        <v>768</v>
      </c>
      <c r="B92" s="199" t="s">
        <v>741</v>
      </c>
      <c r="C92" s="199" t="s">
        <v>765</v>
      </c>
      <c r="D92" s="199" t="s">
        <v>506</v>
      </c>
      <c r="E92" s="199" t="s">
        <v>190</v>
      </c>
      <c r="F92" s="199"/>
      <c r="G92" s="199"/>
      <c r="H92" s="199"/>
      <c r="I92" s="199"/>
      <c r="J92" s="198">
        <f>SUM(J93)</f>
        <v>44.5</v>
      </c>
      <c r="K92" s="198">
        <f>SUM(K93)</f>
        <v>68.5</v>
      </c>
      <c r="L92" s="198">
        <f>SUM(L93)</f>
        <v>0</v>
      </c>
      <c r="M92" s="198">
        <f>SUM(M93)</f>
        <v>68.5</v>
      </c>
      <c r="N92" s="198">
        <f>SUM(N93)</f>
        <v>0</v>
      </c>
      <c r="O92" s="198">
        <f>SUM(O93)</f>
        <v>68.5</v>
      </c>
      <c r="P92" s="198">
        <f>SUM(P93)</f>
        <v>0</v>
      </c>
      <c r="Q92" s="198">
        <f>SUM(Q93)</f>
        <v>0</v>
      </c>
    </row>
    <row r="93" spans="1:17" ht="47.25" outlineLevel="4">
      <c r="A93" s="200" t="s">
        <v>643</v>
      </c>
      <c r="B93" s="199" t="s">
        <v>741</v>
      </c>
      <c r="C93" s="199" t="s">
        <v>765</v>
      </c>
      <c r="D93" s="199" t="s">
        <v>506</v>
      </c>
      <c r="E93" s="199" t="s">
        <v>301</v>
      </c>
      <c r="F93" s="199"/>
      <c r="G93" s="199"/>
      <c r="H93" s="199"/>
      <c r="I93" s="199"/>
      <c r="J93" s="198">
        <v>44.5</v>
      </c>
      <c r="K93" s="198">
        <v>68.5</v>
      </c>
      <c r="L93" s="198">
        <v>0</v>
      </c>
      <c r="M93" s="198">
        <v>68.5</v>
      </c>
      <c r="N93" s="198">
        <v>0</v>
      </c>
      <c r="O93" s="198">
        <v>68.5</v>
      </c>
      <c r="P93" s="198">
        <v>0</v>
      </c>
      <c r="Q93" s="198">
        <v>0</v>
      </c>
    </row>
    <row r="94" spans="1:17" ht="283.5" outlineLevel="4">
      <c r="A94" s="200" t="s">
        <v>767</v>
      </c>
      <c r="B94" s="199" t="s">
        <v>741</v>
      </c>
      <c r="C94" s="199" t="s">
        <v>765</v>
      </c>
      <c r="D94" s="199" t="s">
        <v>504</v>
      </c>
      <c r="E94" s="199" t="s">
        <v>190</v>
      </c>
      <c r="F94" s="199"/>
      <c r="G94" s="199"/>
      <c r="H94" s="199"/>
      <c r="I94" s="199"/>
      <c r="J94" s="198">
        <f>SUM(J95)</f>
        <v>150</v>
      </c>
      <c r="K94" s="198">
        <f>SUM(K95)</f>
        <v>0</v>
      </c>
      <c r="L94" s="198">
        <f>SUM(L95)</f>
        <v>0</v>
      </c>
      <c r="M94" s="198">
        <f>SUM(M95)</f>
        <v>0</v>
      </c>
      <c r="N94" s="198">
        <f>SUM(N95)</f>
        <v>0</v>
      </c>
      <c r="O94" s="198">
        <f>SUM(O95)</f>
        <v>0</v>
      </c>
      <c r="P94" s="198">
        <f>SUM(P95)</f>
        <v>0</v>
      </c>
      <c r="Q94" s="198">
        <f>SUM(Q95)</f>
        <v>0</v>
      </c>
    </row>
    <row r="95" spans="1:17" ht="47.25" outlineLevel="4">
      <c r="A95" s="200" t="s">
        <v>643</v>
      </c>
      <c r="B95" s="199" t="s">
        <v>741</v>
      </c>
      <c r="C95" s="199" t="s">
        <v>765</v>
      </c>
      <c r="D95" s="199" t="s">
        <v>504</v>
      </c>
      <c r="E95" s="199" t="s">
        <v>301</v>
      </c>
      <c r="F95" s="199"/>
      <c r="G95" s="199"/>
      <c r="H95" s="199"/>
      <c r="I95" s="199"/>
      <c r="J95" s="198">
        <v>150</v>
      </c>
      <c r="K95" s="198"/>
      <c r="L95" s="198"/>
      <c r="M95" s="198"/>
      <c r="N95" s="198"/>
      <c r="O95" s="198"/>
      <c r="P95" s="198"/>
      <c r="Q95" s="198"/>
    </row>
    <row r="96" spans="1:17" ht="220.5" outlineLevel="4">
      <c r="A96" s="200" t="s">
        <v>766</v>
      </c>
      <c r="B96" s="199" t="s">
        <v>741</v>
      </c>
      <c r="C96" s="199" t="s">
        <v>765</v>
      </c>
      <c r="D96" s="199" t="s">
        <v>502</v>
      </c>
      <c r="E96" s="199" t="s">
        <v>190</v>
      </c>
      <c r="F96" s="199"/>
      <c r="G96" s="199"/>
      <c r="H96" s="199"/>
      <c r="I96" s="199"/>
      <c r="J96" s="198">
        <f>SUM(J97)</f>
        <v>19247.7</v>
      </c>
      <c r="K96" s="198">
        <f>SUM(K97)</f>
        <v>0</v>
      </c>
      <c r="L96" s="198">
        <f>SUM(L97)</f>
        <v>0</v>
      </c>
      <c r="M96" s="198">
        <f>SUM(M97)</f>
        <v>0</v>
      </c>
      <c r="N96" s="198">
        <f>SUM(N97)</f>
        <v>0</v>
      </c>
      <c r="O96" s="198">
        <f>SUM(O97)</f>
        <v>0</v>
      </c>
      <c r="P96" s="198">
        <f>SUM(P97)</f>
        <v>0</v>
      </c>
      <c r="Q96" s="198">
        <f>SUM(Q97)</f>
        <v>0</v>
      </c>
    </row>
    <row r="97" spans="1:17" ht="47.25" outlineLevel="4">
      <c r="A97" s="200" t="s">
        <v>643</v>
      </c>
      <c r="B97" s="199" t="s">
        <v>741</v>
      </c>
      <c r="C97" s="199" t="s">
        <v>765</v>
      </c>
      <c r="D97" s="199" t="s">
        <v>502</v>
      </c>
      <c r="E97" s="199" t="s">
        <v>301</v>
      </c>
      <c r="F97" s="199"/>
      <c r="G97" s="199"/>
      <c r="H97" s="199"/>
      <c r="I97" s="199"/>
      <c r="J97" s="198">
        <v>19247.7</v>
      </c>
      <c r="K97" s="198"/>
      <c r="L97" s="198"/>
      <c r="M97" s="198"/>
      <c r="N97" s="198"/>
      <c r="O97" s="198"/>
      <c r="P97" s="198"/>
      <c r="Q97" s="198"/>
    </row>
    <row r="98" spans="1:17" ht="15.75" outlineLevel="1">
      <c r="A98" s="203" t="s">
        <v>720</v>
      </c>
      <c r="B98" s="202" t="s">
        <v>741</v>
      </c>
      <c r="C98" s="202" t="s">
        <v>719</v>
      </c>
      <c r="D98" s="202" t="s">
        <v>646</v>
      </c>
      <c r="E98" s="202" t="s">
        <v>190</v>
      </c>
      <c r="F98" s="199"/>
      <c r="G98" s="199"/>
      <c r="H98" s="199"/>
      <c r="I98" s="199"/>
      <c r="J98" s="201">
        <f>SUM(J99,J102)</f>
        <v>208</v>
      </c>
      <c r="K98" s="201">
        <f>SUM(K99,K102)</f>
        <v>208</v>
      </c>
      <c r="L98" s="201">
        <f>SUM(L99,L102)</f>
        <v>0</v>
      </c>
      <c r="M98" s="201">
        <f>SUM(M99,M102)</f>
        <v>208</v>
      </c>
      <c r="N98" s="201">
        <f>SUM(N99,N102)</f>
        <v>0</v>
      </c>
      <c r="O98" s="201">
        <f>SUM(O99,O102)</f>
        <v>208</v>
      </c>
      <c r="P98" s="201">
        <f>SUM(P99,P102)</f>
        <v>160.3</v>
      </c>
      <c r="Q98" s="201">
        <f>SUM(Q99,Q102)</f>
        <v>229.2</v>
      </c>
    </row>
    <row r="99" spans="1:17" ht="47.25" outlineLevel="2">
      <c r="A99" s="203" t="s">
        <v>684</v>
      </c>
      <c r="B99" s="202" t="s">
        <v>741</v>
      </c>
      <c r="C99" s="202" t="s">
        <v>682</v>
      </c>
      <c r="D99" s="202" t="s">
        <v>646</v>
      </c>
      <c r="E99" s="202" t="s">
        <v>190</v>
      </c>
      <c r="F99" s="199"/>
      <c r="G99" s="199"/>
      <c r="H99" s="199"/>
      <c r="I99" s="199"/>
      <c r="J99" s="201">
        <f>SUM(J100)</f>
        <v>60</v>
      </c>
      <c r="K99" s="201">
        <f>SUM(K100)</f>
        <v>60</v>
      </c>
      <c r="L99" s="201">
        <f>SUM(L100)</f>
        <v>0</v>
      </c>
      <c r="M99" s="201">
        <f>SUM(M100)</f>
        <v>60</v>
      </c>
      <c r="N99" s="201">
        <f>SUM(N100)</f>
        <v>0</v>
      </c>
      <c r="O99" s="201">
        <f>SUM(O100)</f>
        <v>60</v>
      </c>
      <c r="P99" s="201">
        <f>SUM(P100)</f>
        <v>60</v>
      </c>
      <c r="Q99" s="201">
        <f>SUM(Q100)</f>
        <v>60</v>
      </c>
    </row>
    <row r="100" spans="1:17" ht="158.25" customHeight="1" outlineLevel="3">
      <c r="A100" s="200" t="s">
        <v>764</v>
      </c>
      <c r="B100" s="199" t="s">
        <v>741</v>
      </c>
      <c r="C100" s="199" t="s">
        <v>682</v>
      </c>
      <c r="D100" s="199" t="s">
        <v>385</v>
      </c>
      <c r="E100" s="199" t="s">
        <v>190</v>
      </c>
      <c r="F100" s="199"/>
      <c r="G100" s="199"/>
      <c r="H100" s="199"/>
      <c r="I100" s="199"/>
      <c r="J100" s="198">
        <f>SUM(J101)</f>
        <v>60</v>
      </c>
      <c r="K100" s="198">
        <f>SUM(K101)</f>
        <v>60</v>
      </c>
      <c r="L100" s="198">
        <f>SUM(L101)</f>
        <v>0</v>
      </c>
      <c r="M100" s="198">
        <f>SUM(M101)</f>
        <v>60</v>
      </c>
      <c r="N100" s="198">
        <f>SUM(N101)</f>
        <v>0</v>
      </c>
      <c r="O100" s="198">
        <f>SUM(O101)</f>
        <v>60</v>
      </c>
      <c r="P100" s="198">
        <f>SUM(P101)</f>
        <v>60</v>
      </c>
      <c r="Q100" s="198">
        <f>SUM(Q101)</f>
        <v>60</v>
      </c>
    </row>
    <row r="101" spans="1:17" ht="47.25" outlineLevel="4">
      <c r="A101" s="200" t="s">
        <v>643</v>
      </c>
      <c r="B101" s="199" t="s">
        <v>741</v>
      </c>
      <c r="C101" s="199" t="s">
        <v>682</v>
      </c>
      <c r="D101" s="199" t="s">
        <v>385</v>
      </c>
      <c r="E101" s="199" t="s">
        <v>301</v>
      </c>
      <c r="F101" s="199"/>
      <c r="G101" s="199"/>
      <c r="H101" s="199"/>
      <c r="I101" s="199"/>
      <c r="J101" s="198">
        <v>60</v>
      </c>
      <c r="K101" s="198">
        <v>60</v>
      </c>
      <c r="L101" s="198">
        <v>0</v>
      </c>
      <c r="M101" s="198">
        <v>60</v>
      </c>
      <c r="N101" s="198">
        <v>0</v>
      </c>
      <c r="O101" s="198">
        <v>60</v>
      </c>
      <c r="P101" s="198">
        <v>60</v>
      </c>
      <c r="Q101" s="198">
        <v>60</v>
      </c>
    </row>
    <row r="102" spans="1:17" ht="31.5" outlineLevel="2">
      <c r="A102" s="203" t="s">
        <v>681</v>
      </c>
      <c r="B102" s="202" t="s">
        <v>741</v>
      </c>
      <c r="C102" s="202" t="s">
        <v>676</v>
      </c>
      <c r="D102" s="202" t="s">
        <v>646</v>
      </c>
      <c r="E102" s="202" t="s">
        <v>190</v>
      </c>
      <c r="F102" s="199"/>
      <c r="G102" s="199"/>
      <c r="H102" s="199"/>
      <c r="I102" s="199"/>
      <c r="J102" s="201">
        <f>SUM(J103,J105,J107,J109,J111,J113,J115,J117,J119,J121)</f>
        <v>148</v>
      </c>
      <c r="K102" s="201">
        <f>SUM(K103,K105,K107,K109,K111,K113,K115,K117,K119,K121)</f>
        <v>148</v>
      </c>
      <c r="L102" s="201">
        <f>SUM(L103,L105,L107,L109,L111,L113,L115,L117,L119,L121)</f>
        <v>0</v>
      </c>
      <c r="M102" s="201">
        <f>SUM(M103,M105,M107,M109,M111,M113,M115,M117,M119,M121)</f>
        <v>148</v>
      </c>
      <c r="N102" s="201">
        <f>SUM(N103,N105,N107,N109,N111,N113,N115,N117,N119,N121)</f>
        <v>0</v>
      </c>
      <c r="O102" s="201">
        <f>SUM(O103,O105,O107,O109,O111,O113,O115,O117,O119,O121)</f>
        <v>148</v>
      </c>
      <c r="P102" s="201">
        <f>SUM(P103,P105,P107,P109,P111,P113,P115,P117,P119,P121)</f>
        <v>100.3</v>
      </c>
      <c r="Q102" s="201">
        <f>SUM(Q103,Q105,Q107,Q109,Q111,Q113,Q115,Q117,Q119,Q121)</f>
        <v>169.2</v>
      </c>
    </row>
    <row r="103" spans="1:17" ht="193.5" customHeight="1" outlineLevel="3">
      <c r="A103" s="200" t="s">
        <v>763</v>
      </c>
      <c r="B103" s="199" t="s">
        <v>741</v>
      </c>
      <c r="C103" s="199" t="s">
        <v>676</v>
      </c>
      <c r="D103" s="199" t="s">
        <v>463</v>
      </c>
      <c r="E103" s="199" t="s">
        <v>190</v>
      </c>
      <c r="F103" s="199"/>
      <c r="G103" s="199"/>
      <c r="H103" s="199"/>
      <c r="I103" s="199"/>
      <c r="J103" s="198">
        <f>SUM(J104)</f>
        <v>46</v>
      </c>
      <c r="K103" s="198">
        <f>SUM(K104)</f>
        <v>46</v>
      </c>
      <c r="L103" s="198">
        <f>SUM(L104)</f>
        <v>0</v>
      </c>
      <c r="M103" s="198">
        <f>SUM(M104)</f>
        <v>46</v>
      </c>
      <c r="N103" s="198">
        <f>SUM(N104)</f>
        <v>0</v>
      </c>
      <c r="O103" s="198">
        <f>SUM(O104)</f>
        <v>46</v>
      </c>
      <c r="P103" s="198">
        <f>SUM(P104)</f>
        <v>30</v>
      </c>
      <c r="Q103" s="198">
        <f>SUM(Q104)</f>
        <v>51</v>
      </c>
    </row>
    <row r="104" spans="1:17" ht="47.25" outlineLevel="4">
      <c r="A104" s="200" t="s">
        <v>643</v>
      </c>
      <c r="B104" s="199" t="s">
        <v>741</v>
      </c>
      <c r="C104" s="199" t="s">
        <v>676</v>
      </c>
      <c r="D104" s="199" t="s">
        <v>463</v>
      </c>
      <c r="E104" s="199" t="s">
        <v>301</v>
      </c>
      <c r="F104" s="199"/>
      <c r="G104" s="199"/>
      <c r="H104" s="199"/>
      <c r="I104" s="199"/>
      <c r="J104" s="198">
        <v>46</v>
      </c>
      <c r="K104" s="198">
        <v>46</v>
      </c>
      <c r="L104" s="198">
        <v>0</v>
      </c>
      <c r="M104" s="198">
        <v>46</v>
      </c>
      <c r="N104" s="198">
        <v>0</v>
      </c>
      <c r="O104" s="198">
        <v>46</v>
      </c>
      <c r="P104" s="198">
        <v>30</v>
      </c>
      <c r="Q104" s="198">
        <v>51</v>
      </c>
    </row>
    <row r="105" spans="1:17" ht="173.25" outlineLevel="3">
      <c r="A105" s="200" t="s">
        <v>762</v>
      </c>
      <c r="B105" s="199" t="s">
        <v>741</v>
      </c>
      <c r="C105" s="199" t="s">
        <v>676</v>
      </c>
      <c r="D105" s="199" t="s">
        <v>461</v>
      </c>
      <c r="E105" s="199" t="s">
        <v>190</v>
      </c>
      <c r="F105" s="199"/>
      <c r="G105" s="199"/>
      <c r="H105" s="199"/>
      <c r="I105" s="199"/>
      <c r="J105" s="198">
        <f>SUM(J106)</f>
        <v>28</v>
      </c>
      <c r="K105" s="198">
        <f>SUM(K106)</f>
        <v>28</v>
      </c>
      <c r="L105" s="198">
        <f>SUM(L106)</f>
        <v>0</v>
      </c>
      <c r="M105" s="198">
        <f>SUM(M106)</f>
        <v>28</v>
      </c>
      <c r="N105" s="198">
        <f>SUM(N106)</f>
        <v>0</v>
      </c>
      <c r="O105" s="198">
        <f>SUM(O106)</f>
        <v>28</v>
      </c>
      <c r="P105" s="198">
        <f>SUM(P106)</f>
        <v>20</v>
      </c>
      <c r="Q105" s="198">
        <f>SUM(Q106)</f>
        <v>35</v>
      </c>
    </row>
    <row r="106" spans="1:17" ht="47.25" outlineLevel="4">
      <c r="A106" s="200" t="s">
        <v>643</v>
      </c>
      <c r="B106" s="199" t="s">
        <v>741</v>
      </c>
      <c r="C106" s="199" t="s">
        <v>676</v>
      </c>
      <c r="D106" s="199" t="s">
        <v>461</v>
      </c>
      <c r="E106" s="199" t="s">
        <v>301</v>
      </c>
      <c r="F106" s="199"/>
      <c r="G106" s="199"/>
      <c r="H106" s="199"/>
      <c r="I106" s="199"/>
      <c r="J106" s="198">
        <v>28</v>
      </c>
      <c r="K106" s="198">
        <v>28</v>
      </c>
      <c r="L106" s="198">
        <v>0</v>
      </c>
      <c r="M106" s="198">
        <v>28</v>
      </c>
      <c r="N106" s="198">
        <v>0</v>
      </c>
      <c r="O106" s="198">
        <v>28</v>
      </c>
      <c r="P106" s="198">
        <v>20</v>
      </c>
      <c r="Q106" s="198">
        <v>35</v>
      </c>
    </row>
    <row r="107" spans="1:17" ht="205.5" customHeight="1" outlineLevel="3">
      <c r="A107" s="200" t="s">
        <v>761</v>
      </c>
      <c r="B107" s="199" t="s">
        <v>741</v>
      </c>
      <c r="C107" s="199" t="s">
        <v>676</v>
      </c>
      <c r="D107" s="199" t="s">
        <v>459</v>
      </c>
      <c r="E107" s="199" t="s">
        <v>190</v>
      </c>
      <c r="F107" s="199"/>
      <c r="G107" s="199"/>
      <c r="H107" s="199"/>
      <c r="I107" s="199"/>
      <c r="J107" s="198">
        <f>SUM(J108)</f>
        <v>15</v>
      </c>
      <c r="K107" s="198">
        <f>SUM(K108)</f>
        <v>15</v>
      </c>
      <c r="L107" s="198">
        <f>SUM(L108)</f>
        <v>0</v>
      </c>
      <c r="M107" s="198">
        <f>SUM(M108)</f>
        <v>15</v>
      </c>
      <c r="N107" s="198">
        <f>SUM(N108)</f>
        <v>0</v>
      </c>
      <c r="O107" s="198">
        <f>SUM(O108)</f>
        <v>15</v>
      </c>
      <c r="P107" s="198">
        <f>SUM(P108)</f>
        <v>10</v>
      </c>
      <c r="Q107" s="198">
        <f>SUM(Q108)</f>
        <v>17</v>
      </c>
    </row>
    <row r="108" spans="1:17" ht="47.25" outlineLevel="4">
      <c r="A108" s="200" t="s">
        <v>643</v>
      </c>
      <c r="B108" s="199" t="s">
        <v>741</v>
      </c>
      <c r="C108" s="199" t="s">
        <v>676</v>
      </c>
      <c r="D108" s="199" t="s">
        <v>459</v>
      </c>
      <c r="E108" s="199" t="s">
        <v>301</v>
      </c>
      <c r="F108" s="199"/>
      <c r="G108" s="199"/>
      <c r="H108" s="199"/>
      <c r="I108" s="199"/>
      <c r="J108" s="198">
        <v>15</v>
      </c>
      <c r="K108" s="198">
        <v>15</v>
      </c>
      <c r="L108" s="198">
        <v>0</v>
      </c>
      <c r="M108" s="198">
        <v>15</v>
      </c>
      <c r="N108" s="198">
        <v>0</v>
      </c>
      <c r="O108" s="198">
        <v>15</v>
      </c>
      <c r="P108" s="198">
        <v>10</v>
      </c>
      <c r="Q108" s="198">
        <v>17</v>
      </c>
    </row>
    <row r="109" spans="1:17" ht="158.25" customHeight="1" outlineLevel="3">
      <c r="A109" s="200" t="s">
        <v>760</v>
      </c>
      <c r="B109" s="199" t="s">
        <v>741</v>
      </c>
      <c r="C109" s="199" t="s">
        <v>676</v>
      </c>
      <c r="D109" s="199" t="s">
        <v>457</v>
      </c>
      <c r="E109" s="199" t="s">
        <v>190</v>
      </c>
      <c r="F109" s="199"/>
      <c r="G109" s="199"/>
      <c r="H109" s="199"/>
      <c r="I109" s="199"/>
      <c r="J109" s="198">
        <f>SUM(J110)</f>
        <v>8</v>
      </c>
      <c r="K109" s="198">
        <f>SUM(K110)</f>
        <v>8</v>
      </c>
      <c r="L109" s="198">
        <f>SUM(L110)</f>
        <v>0</v>
      </c>
      <c r="M109" s="198">
        <f>SUM(M110)</f>
        <v>8</v>
      </c>
      <c r="N109" s="198">
        <f>SUM(N110)</f>
        <v>0</v>
      </c>
      <c r="O109" s="198">
        <f>SUM(O110)</f>
        <v>8</v>
      </c>
      <c r="P109" s="198">
        <f>SUM(P110)</f>
        <v>6</v>
      </c>
      <c r="Q109" s="198">
        <f>SUM(Q110)</f>
        <v>10</v>
      </c>
    </row>
    <row r="110" spans="1:17" ht="47.25" outlineLevel="4">
      <c r="A110" s="200" t="s">
        <v>643</v>
      </c>
      <c r="B110" s="199" t="s">
        <v>741</v>
      </c>
      <c r="C110" s="199" t="s">
        <v>676</v>
      </c>
      <c r="D110" s="199" t="s">
        <v>457</v>
      </c>
      <c r="E110" s="199" t="s">
        <v>301</v>
      </c>
      <c r="F110" s="199"/>
      <c r="G110" s="199"/>
      <c r="H110" s="199"/>
      <c r="I110" s="199"/>
      <c r="J110" s="198">
        <v>8</v>
      </c>
      <c r="K110" s="198">
        <v>8</v>
      </c>
      <c r="L110" s="198">
        <v>0</v>
      </c>
      <c r="M110" s="198">
        <v>8</v>
      </c>
      <c r="N110" s="198">
        <v>0</v>
      </c>
      <c r="O110" s="198">
        <v>8</v>
      </c>
      <c r="P110" s="198">
        <v>6</v>
      </c>
      <c r="Q110" s="198">
        <v>10</v>
      </c>
    </row>
    <row r="111" spans="1:17" ht="207.75" customHeight="1" outlineLevel="3">
      <c r="A111" s="200" t="s">
        <v>759</v>
      </c>
      <c r="B111" s="199" t="s">
        <v>741</v>
      </c>
      <c r="C111" s="199" t="s">
        <v>676</v>
      </c>
      <c r="D111" s="199" t="s">
        <v>455</v>
      </c>
      <c r="E111" s="199" t="s">
        <v>190</v>
      </c>
      <c r="F111" s="199"/>
      <c r="G111" s="199"/>
      <c r="H111" s="199"/>
      <c r="I111" s="199"/>
      <c r="J111" s="198">
        <f>SUM(J112)</f>
        <v>17</v>
      </c>
      <c r="K111" s="198">
        <f>SUM(K112)</f>
        <v>17</v>
      </c>
      <c r="L111" s="198">
        <f>SUM(L112)</f>
        <v>0</v>
      </c>
      <c r="M111" s="198">
        <f>SUM(M112)</f>
        <v>17</v>
      </c>
      <c r="N111" s="198">
        <f>SUM(N112)</f>
        <v>0</v>
      </c>
      <c r="O111" s="198">
        <f>SUM(O112)</f>
        <v>17</v>
      </c>
      <c r="P111" s="198">
        <f>SUM(P112)</f>
        <v>12</v>
      </c>
      <c r="Q111" s="198">
        <f>SUM(Q112)</f>
        <v>20</v>
      </c>
    </row>
    <row r="112" spans="1:17" ht="47.25" outlineLevel="4">
      <c r="A112" s="200" t="s">
        <v>643</v>
      </c>
      <c r="B112" s="199" t="s">
        <v>741</v>
      </c>
      <c r="C112" s="199" t="s">
        <v>676</v>
      </c>
      <c r="D112" s="199" t="s">
        <v>455</v>
      </c>
      <c r="E112" s="199" t="s">
        <v>301</v>
      </c>
      <c r="F112" s="199"/>
      <c r="G112" s="199"/>
      <c r="H112" s="199"/>
      <c r="I112" s="199"/>
      <c r="J112" s="198">
        <v>17</v>
      </c>
      <c r="K112" s="198">
        <v>17</v>
      </c>
      <c r="L112" s="198">
        <v>0</v>
      </c>
      <c r="M112" s="198">
        <v>17</v>
      </c>
      <c r="N112" s="198">
        <v>0</v>
      </c>
      <c r="O112" s="198">
        <v>17</v>
      </c>
      <c r="P112" s="198">
        <v>12</v>
      </c>
      <c r="Q112" s="198">
        <v>20</v>
      </c>
    </row>
    <row r="113" spans="1:17" ht="222.75" customHeight="1" outlineLevel="3">
      <c r="A113" s="200" t="s">
        <v>758</v>
      </c>
      <c r="B113" s="199" t="s">
        <v>741</v>
      </c>
      <c r="C113" s="199" t="s">
        <v>676</v>
      </c>
      <c r="D113" s="199" t="s">
        <v>453</v>
      </c>
      <c r="E113" s="199" t="s">
        <v>190</v>
      </c>
      <c r="F113" s="199"/>
      <c r="G113" s="199"/>
      <c r="H113" s="199"/>
      <c r="I113" s="199"/>
      <c r="J113" s="198">
        <f>SUM(J114)</f>
        <v>1</v>
      </c>
      <c r="K113" s="198">
        <f>SUM(K114)</f>
        <v>1</v>
      </c>
      <c r="L113" s="198">
        <f>SUM(L114)</f>
        <v>0</v>
      </c>
      <c r="M113" s="198">
        <f>SUM(M114)</f>
        <v>1</v>
      </c>
      <c r="N113" s="198">
        <f>SUM(N114)</f>
        <v>0</v>
      </c>
      <c r="O113" s="198">
        <f>SUM(O114)</f>
        <v>1</v>
      </c>
      <c r="P113" s="198">
        <f>SUM(P114)</f>
        <v>1</v>
      </c>
      <c r="Q113" s="198">
        <f>SUM(Q114)</f>
        <v>2</v>
      </c>
    </row>
    <row r="114" spans="1:17" ht="47.25" outlineLevel="4">
      <c r="A114" s="200" t="s">
        <v>643</v>
      </c>
      <c r="B114" s="199" t="s">
        <v>741</v>
      </c>
      <c r="C114" s="199" t="s">
        <v>676</v>
      </c>
      <c r="D114" s="199" t="s">
        <v>453</v>
      </c>
      <c r="E114" s="199" t="s">
        <v>301</v>
      </c>
      <c r="F114" s="199"/>
      <c r="G114" s="199"/>
      <c r="H114" s="199"/>
      <c r="I114" s="199"/>
      <c r="J114" s="198">
        <v>1</v>
      </c>
      <c r="K114" s="198">
        <v>1</v>
      </c>
      <c r="L114" s="198">
        <v>0</v>
      </c>
      <c r="M114" s="198">
        <v>1</v>
      </c>
      <c r="N114" s="198">
        <v>0</v>
      </c>
      <c r="O114" s="198">
        <v>1</v>
      </c>
      <c r="P114" s="198">
        <v>1</v>
      </c>
      <c r="Q114" s="198">
        <v>2</v>
      </c>
    </row>
    <row r="115" spans="1:17" ht="189.75" customHeight="1" outlineLevel="3">
      <c r="A115" s="200" t="s">
        <v>757</v>
      </c>
      <c r="B115" s="199" t="s">
        <v>741</v>
      </c>
      <c r="C115" s="199" t="s">
        <v>676</v>
      </c>
      <c r="D115" s="199" t="s">
        <v>451</v>
      </c>
      <c r="E115" s="199" t="s">
        <v>190</v>
      </c>
      <c r="F115" s="199"/>
      <c r="G115" s="199"/>
      <c r="H115" s="199"/>
      <c r="I115" s="199"/>
      <c r="J115" s="198">
        <f>SUM(J116)</f>
        <v>1</v>
      </c>
      <c r="K115" s="198">
        <f>SUM(K116)</f>
        <v>1</v>
      </c>
      <c r="L115" s="198">
        <f>SUM(L116)</f>
        <v>0</v>
      </c>
      <c r="M115" s="198">
        <f>SUM(M116)</f>
        <v>1</v>
      </c>
      <c r="N115" s="198">
        <f>SUM(N116)</f>
        <v>0</v>
      </c>
      <c r="O115" s="198">
        <f>SUM(O116)</f>
        <v>1</v>
      </c>
      <c r="P115" s="198">
        <f>SUM(P116)</f>
        <v>1</v>
      </c>
      <c r="Q115" s="198">
        <f>SUM(Q116)</f>
        <v>1</v>
      </c>
    </row>
    <row r="116" spans="1:17" ht="47.25" outlineLevel="4">
      <c r="A116" s="200" t="s">
        <v>643</v>
      </c>
      <c r="B116" s="199" t="s">
        <v>741</v>
      </c>
      <c r="C116" s="199" t="s">
        <v>676</v>
      </c>
      <c r="D116" s="199" t="s">
        <v>451</v>
      </c>
      <c r="E116" s="199" t="s">
        <v>301</v>
      </c>
      <c r="F116" s="199"/>
      <c r="G116" s="199"/>
      <c r="H116" s="199"/>
      <c r="I116" s="199"/>
      <c r="J116" s="198">
        <v>1</v>
      </c>
      <c r="K116" s="198">
        <v>1</v>
      </c>
      <c r="L116" s="198">
        <v>0</v>
      </c>
      <c r="M116" s="198">
        <v>1</v>
      </c>
      <c r="N116" s="198">
        <v>0</v>
      </c>
      <c r="O116" s="198">
        <v>1</v>
      </c>
      <c r="P116" s="198">
        <v>1</v>
      </c>
      <c r="Q116" s="198">
        <v>1</v>
      </c>
    </row>
    <row r="117" spans="1:17" ht="205.5" customHeight="1" outlineLevel="3">
      <c r="A117" s="200" t="s">
        <v>756</v>
      </c>
      <c r="B117" s="199" t="s">
        <v>741</v>
      </c>
      <c r="C117" s="199" t="s">
        <v>676</v>
      </c>
      <c r="D117" s="199" t="s">
        <v>443</v>
      </c>
      <c r="E117" s="199" t="s">
        <v>190</v>
      </c>
      <c r="F117" s="199"/>
      <c r="G117" s="199"/>
      <c r="H117" s="199"/>
      <c r="I117" s="199"/>
      <c r="J117" s="198">
        <f>SUM(J118)</f>
        <v>6</v>
      </c>
      <c r="K117" s="198">
        <f>SUM(K118)</f>
        <v>6</v>
      </c>
      <c r="L117" s="198">
        <f>SUM(L118)</f>
        <v>0</v>
      </c>
      <c r="M117" s="198">
        <f>SUM(M118)</f>
        <v>6</v>
      </c>
      <c r="N117" s="198">
        <f>SUM(N118)</f>
        <v>0</v>
      </c>
      <c r="O117" s="198">
        <f>SUM(O118)</f>
        <v>6</v>
      </c>
      <c r="P117" s="198">
        <f>SUM(P118)</f>
        <v>4</v>
      </c>
      <c r="Q117" s="198">
        <f>SUM(Q118)</f>
        <v>6</v>
      </c>
    </row>
    <row r="118" spans="1:17" ht="47.25" outlineLevel="4">
      <c r="A118" s="200" t="s">
        <v>643</v>
      </c>
      <c r="B118" s="199" t="s">
        <v>741</v>
      </c>
      <c r="C118" s="199" t="s">
        <v>676</v>
      </c>
      <c r="D118" s="199" t="s">
        <v>443</v>
      </c>
      <c r="E118" s="199" t="s">
        <v>301</v>
      </c>
      <c r="F118" s="199"/>
      <c r="G118" s="199"/>
      <c r="H118" s="199"/>
      <c r="I118" s="199"/>
      <c r="J118" s="198">
        <v>6</v>
      </c>
      <c r="K118" s="198">
        <v>6</v>
      </c>
      <c r="L118" s="198">
        <v>0</v>
      </c>
      <c r="M118" s="198">
        <v>6</v>
      </c>
      <c r="N118" s="198">
        <v>0</v>
      </c>
      <c r="O118" s="198">
        <v>6</v>
      </c>
      <c r="P118" s="198">
        <v>4</v>
      </c>
      <c r="Q118" s="198">
        <v>6</v>
      </c>
    </row>
    <row r="119" spans="1:17" ht="204" customHeight="1" outlineLevel="3">
      <c r="A119" s="200" t="s">
        <v>755</v>
      </c>
      <c r="B119" s="199" t="s">
        <v>741</v>
      </c>
      <c r="C119" s="199" t="s">
        <v>676</v>
      </c>
      <c r="D119" s="199" t="s">
        <v>441</v>
      </c>
      <c r="E119" s="199" t="s">
        <v>190</v>
      </c>
      <c r="F119" s="199"/>
      <c r="G119" s="199"/>
      <c r="H119" s="199"/>
      <c r="I119" s="199"/>
      <c r="J119" s="198">
        <f>SUM(J120)</f>
        <v>21</v>
      </c>
      <c r="K119" s="198">
        <f>SUM(K120)</f>
        <v>21</v>
      </c>
      <c r="L119" s="198">
        <f>SUM(L120)</f>
        <v>0</v>
      </c>
      <c r="M119" s="198">
        <f>SUM(M120)</f>
        <v>21</v>
      </c>
      <c r="N119" s="198">
        <f>SUM(N120)</f>
        <v>0</v>
      </c>
      <c r="O119" s="198">
        <f>SUM(O120)</f>
        <v>21</v>
      </c>
      <c r="P119" s="198">
        <f>SUM(P120)</f>
        <v>15</v>
      </c>
      <c r="Q119" s="198">
        <f>SUM(Q120)</f>
        <v>22</v>
      </c>
    </row>
    <row r="120" spans="1:17" ht="47.25" outlineLevel="4">
      <c r="A120" s="200" t="s">
        <v>643</v>
      </c>
      <c r="B120" s="199" t="s">
        <v>741</v>
      </c>
      <c r="C120" s="199" t="s">
        <v>676</v>
      </c>
      <c r="D120" s="199" t="s">
        <v>441</v>
      </c>
      <c r="E120" s="199" t="s">
        <v>301</v>
      </c>
      <c r="F120" s="199"/>
      <c r="G120" s="199"/>
      <c r="H120" s="199"/>
      <c r="I120" s="199"/>
      <c r="J120" s="198">
        <v>21</v>
      </c>
      <c r="K120" s="198">
        <v>21</v>
      </c>
      <c r="L120" s="198">
        <v>0</v>
      </c>
      <c r="M120" s="198">
        <v>21</v>
      </c>
      <c r="N120" s="198">
        <v>0</v>
      </c>
      <c r="O120" s="198">
        <v>21</v>
      </c>
      <c r="P120" s="198">
        <v>15</v>
      </c>
      <c r="Q120" s="198">
        <v>22</v>
      </c>
    </row>
    <row r="121" spans="1:17" ht="235.5" customHeight="1" outlineLevel="3">
      <c r="A121" s="200" t="s">
        <v>754</v>
      </c>
      <c r="B121" s="199" t="s">
        <v>741</v>
      </c>
      <c r="C121" s="199" t="s">
        <v>676</v>
      </c>
      <c r="D121" s="199" t="s">
        <v>439</v>
      </c>
      <c r="E121" s="199" t="s">
        <v>190</v>
      </c>
      <c r="F121" s="199"/>
      <c r="G121" s="199"/>
      <c r="H121" s="199"/>
      <c r="I121" s="199"/>
      <c r="J121" s="198">
        <f>SUM(J122)</f>
        <v>5</v>
      </c>
      <c r="K121" s="198">
        <f>SUM(K122)</f>
        <v>5</v>
      </c>
      <c r="L121" s="198">
        <f>SUM(L122)</f>
        <v>0</v>
      </c>
      <c r="M121" s="198">
        <f>SUM(M122)</f>
        <v>5</v>
      </c>
      <c r="N121" s="198">
        <f>SUM(N122)</f>
        <v>0</v>
      </c>
      <c r="O121" s="198">
        <f>SUM(O122)</f>
        <v>5</v>
      </c>
      <c r="P121" s="198">
        <f>SUM(P122)</f>
        <v>1.3</v>
      </c>
      <c r="Q121" s="198">
        <f>SUM(Q122)</f>
        <v>5.2</v>
      </c>
    </row>
    <row r="122" spans="1:17" ht="47.25" outlineLevel="4">
      <c r="A122" s="200" t="s">
        <v>643</v>
      </c>
      <c r="B122" s="199" t="s">
        <v>741</v>
      </c>
      <c r="C122" s="199" t="s">
        <v>676</v>
      </c>
      <c r="D122" s="199" t="s">
        <v>439</v>
      </c>
      <c r="E122" s="199" t="s">
        <v>301</v>
      </c>
      <c r="F122" s="199"/>
      <c r="G122" s="199"/>
      <c r="H122" s="199"/>
      <c r="I122" s="199"/>
      <c r="J122" s="198">
        <v>5</v>
      </c>
      <c r="K122" s="198">
        <v>5</v>
      </c>
      <c r="L122" s="198">
        <v>0</v>
      </c>
      <c r="M122" s="198">
        <v>5</v>
      </c>
      <c r="N122" s="198">
        <v>0</v>
      </c>
      <c r="O122" s="198">
        <v>5</v>
      </c>
      <c r="P122" s="198">
        <v>1.3</v>
      </c>
      <c r="Q122" s="198">
        <v>5.2</v>
      </c>
    </row>
    <row r="123" spans="1:17" ht="15.75" outlineLevel="1">
      <c r="A123" s="203" t="s">
        <v>663</v>
      </c>
      <c r="B123" s="202" t="s">
        <v>741</v>
      </c>
      <c r="C123" s="202" t="s">
        <v>662</v>
      </c>
      <c r="D123" s="202" t="s">
        <v>646</v>
      </c>
      <c r="E123" s="202" t="s">
        <v>190</v>
      </c>
      <c r="F123" s="199"/>
      <c r="G123" s="199"/>
      <c r="H123" s="199"/>
      <c r="I123" s="199"/>
      <c r="J123" s="208">
        <f>SUM(J124,J131,)</f>
        <v>1152.27246</v>
      </c>
      <c r="K123" s="208">
        <f>SUM(K124,K131,)</f>
        <v>627.9000000000001</v>
      </c>
      <c r="L123" s="208">
        <f>SUM(L124,L131,)</f>
        <v>0</v>
      </c>
      <c r="M123" s="208">
        <f>SUM(M124,M131,)</f>
        <v>627.9000000000001</v>
      </c>
      <c r="N123" s="208">
        <f>SUM(N124,N131,)</f>
        <v>0</v>
      </c>
      <c r="O123" s="208">
        <f>SUM(O124,O131,)</f>
        <v>627.9000000000001</v>
      </c>
      <c r="P123" s="201">
        <f>SUM(P124,P131,)</f>
        <v>711.3</v>
      </c>
      <c r="Q123" s="201">
        <f>SUM(Q124,Q131,)</f>
        <v>191.3</v>
      </c>
    </row>
    <row r="124" spans="1:17" ht="31.5" outlineLevel="2">
      <c r="A124" s="203" t="s">
        <v>661</v>
      </c>
      <c r="B124" s="202" t="s">
        <v>741</v>
      </c>
      <c r="C124" s="202" t="s">
        <v>657</v>
      </c>
      <c r="D124" s="202" t="s">
        <v>646</v>
      </c>
      <c r="E124" s="202" t="s">
        <v>190</v>
      </c>
      <c r="F124" s="199"/>
      <c r="G124" s="199"/>
      <c r="H124" s="199"/>
      <c r="I124" s="199"/>
      <c r="J124" s="208">
        <f>SUM(J125,J127,J129)</f>
        <v>978.97246</v>
      </c>
      <c r="K124" s="201">
        <f>SUM(K125,K127,K129)</f>
        <v>454.6</v>
      </c>
      <c r="L124" s="201">
        <f>SUM(L125,L127,L129)</f>
        <v>0</v>
      </c>
      <c r="M124" s="201">
        <f>SUM(M125,M127,M129)</f>
        <v>454.6</v>
      </c>
      <c r="N124" s="201">
        <f>SUM(N125,N127,N129)</f>
        <v>0</v>
      </c>
      <c r="O124" s="201">
        <f>SUM(O125,O127,O129)</f>
        <v>454.6</v>
      </c>
      <c r="P124" s="201">
        <f>SUM(P125,P127,P129)</f>
        <v>538</v>
      </c>
      <c r="Q124" s="201">
        <f>SUM(Q125,Q127,Q129)</f>
        <v>18</v>
      </c>
    </row>
    <row r="125" spans="1:17" ht="206.25" customHeight="1" outlineLevel="3">
      <c r="A125" s="200" t="s">
        <v>753</v>
      </c>
      <c r="B125" s="199" t="s">
        <v>741</v>
      </c>
      <c r="C125" s="199" t="s">
        <v>657</v>
      </c>
      <c r="D125" s="199" t="s">
        <v>514</v>
      </c>
      <c r="E125" s="199" t="s">
        <v>190</v>
      </c>
      <c r="F125" s="199"/>
      <c r="G125" s="199"/>
      <c r="H125" s="199"/>
      <c r="I125" s="199"/>
      <c r="J125" s="207">
        <f>SUM(J126)</f>
        <v>739.57246</v>
      </c>
      <c r="K125" s="198">
        <f>SUM(K126)</f>
        <v>323.2</v>
      </c>
      <c r="L125" s="198">
        <f>SUM(L126)</f>
        <v>0</v>
      </c>
      <c r="M125" s="198">
        <f>SUM(M126)</f>
        <v>323.2</v>
      </c>
      <c r="N125" s="198">
        <f>SUM(N126)</f>
        <v>0</v>
      </c>
      <c r="O125" s="198">
        <f>SUM(O126)</f>
        <v>323.2</v>
      </c>
      <c r="P125" s="198">
        <f>SUM(P126)</f>
        <v>401.2</v>
      </c>
      <c r="Q125" s="198">
        <f>SUM(Q126)</f>
        <v>0</v>
      </c>
    </row>
    <row r="126" spans="1:17" ht="31.5" outlineLevel="4">
      <c r="A126" s="200" t="s">
        <v>654</v>
      </c>
      <c r="B126" s="199" t="s">
        <v>741</v>
      </c>
      <c r="C126" s="199" t="s">
        <v>657</v>
      </c>
      <c r="D126" s="199" t="s">
        <v>514</v>
      </c>
      <c r="E126" s="199" t="s">
        <v>375</v>
      </c>
      <c r="F126" s="199"/>
      <c r="G126" s="199"/>
      <c r="H126" s="199"/>
      <c r="I126" s="199"/>
      <c r="J126" s="207">
        <v>739.57246</v>
      </c>
      <c r="K126" s="198">
        <v>323.2</v>
      </c>
      <c r="L126" s="198">
        <v>0</v>
      </c>
      <c r="M126" s="198">
        <v>323.2</v>
      </c>
      <c r="N126" s="198">
        <v>0</v>
      </c>
      <c r="O126" s="198">
        <v>323.2</v>
      </c>
      <c r="P126" s="198">
        <v>401.2</v>
      </c>
      <c r="Q126" s="198">
        <v>0</v>
      </c>
    </row>
    <row r="127" spans="1:17" ht="300.75" customHeight="1" outlineLevel="3">
      <c r="A127" s="200" t="s">
        <v>752</v>
      </c>
      <c r="B127" s="199" t="s">
        <v>741</v>
      </c>
      <c r="C127" s="199" t="s">
        <v>657</v>
      </c>
      <c r="D127" s="199" t="s">
        <v>510</v>
      </c>
      <c r="E127" s="199" t="s">
        <v>190</v>
      </c>
      <c r="F127" s="199"/>
      <c r="G127" s="199"/>
      <c r="H127" s="199"/>
      <c r="I127" s="199"/>
      <c r="J127" s="198">
        <f>SUM(J128)</f>
        <v>221.4</v>
      </c>
      <c r="K127" s="198">
        <f>SUM(K128)</f>
        <v>113.4</v>
      </c>
      <c r="L127" s="198">
        <f>SUM(L128)</f>
        <v>0</v>
      </c>
      <c r="M127" s="198">
        <f>SUM(M128)</f>
        <v>113.4</v>
      </c>
      <c r="N127" s="198">
        <f>SUM(N128)</f>
        <v>0</v>
      </c>
      <c r="O127" s="198">
        <f>SUM(O128)</f>
        <v>113.4</v>
      </c>
      <c r="P127" s="198">
        <f>SUM(P128)</f>
        <v>118.8</v>
      </c>
      <c r="Q127" s="198">
        <f>SUM(Q128)</f>
        <v>0</v>
      </c>
    </row>
    <row r="128" spans="1:17" ht="31.5" outlineLevel="4">
      <c r="A128" s="200" t="s">
        <v>654</v>
      </c>
      <c r="B128" s="199" t="s">
        <v>741</v>
      </c>
      <c r="C128" s="199" t="s">
        <v>657</v>
      </c>
      <c r="D128" s="199" t="s">
        <v>510</v>
      </c>
      <c r="E128" s="199" t="s">
        <v>375</v>
      </c>
      <c r="F128" s="199"/>
      <c r="G128" s="199"/>
      <c r="H128" s="199"/>
      <c r="I128" s="199"/>
      <c r="J128" s="198">
        <v>221.4</v>
      </c>
      <c r="K128" s="198">
        <v>113.4</v>
      </c>
      <c r="L128" s="198">
        <v>0</v>
      </c>
      <c r="M128" s="198">
        <v>113.4</v>
      </c>
      <c r="N128" s="198">
        <v>0</v>
      </c>
      <c r="O128" s="198">
        <v>113.4</v>
      </c>
      <c r="P128" s="198">
        <v>118.8</v>
      </c>
      <c r="Q128" s="198">
        <v>0</v>
      </c>
    </row>
    <row r="129" spans="1:17" ht="225" customHeight="1" outlineLevel="3">
      <c r="A129" s="200" t="s">
        <v>660</v>
      </c>
      <c r="B129" s="199" t="s">
        <v>741</v>
      </c>
      <c r="C129" s="199" t="s">
        <v>657</v>
      </c>
      <c r="D129" s="199" t="s">
        <v>435</v>
      </c>
      <c r="E129" s="199" t="s">
        <v>190</v>
      </c>
      <c r="F129" s="199"/>
      <c r="G129" s="199"/>
      <c r="H129" s="199"/>
      <c r="I129" s="199"/>
      <c r="J129" s="198">
        <f>SUM(J130)</f>
        <v>18</v>
      </c>
      <c r="K129" s="198">
        <f>SUM(K130)</f>
        <v>18</v>
      </c>
      <c r="L129" s="198">
        <f>SUM(L130)</f>
        <v>0</v>
      </c>
      <c r="M129" s="198">
        <f>SUM(M130)</f>
        <v>18</v>
      </c>
      <c r="N129" s="198">
        <f>SUM(N130)</f>
        <v>0</v>
      </c>
      <c r="O129" s="198">
        <f>SUM(O130)</f>
        <v>18</v>
      </c>
      <c r="P129" s="198">
        <f>SUM(P130)</f>
        <v>18</v>
      </c>
      <c r="Q129" s="198">
        <f>SUM(Q130)</f>
        <v>18</v>
      </c>
    </row>
    <row r="130" spans="1:17" ht="31.5" outlineLevel="4">
      <c r="A130" s="200" t="s">
        <v>654</v>
      </c>
      <c r="B130" s="199" t="s">
        <v>741</v>
      </c>
      <c r="C130" s="199" t="s">
        <v>657</v>
      </c>
      <c r="D130" s="199" t="s">
        <v>435</v>
      </c>
      <c r="E130" s="199" t="s">
        <v>375</v>
      </c>
      <c r="F130" s="199"/>
      <c r="G130" s="199"/>
      <c r="H130" s="199"/>
      <c r="I130" s="199"/>
      <c r="J130" s="198">
        <v>18</v>
      </c>
      <c r="K130" s="198">
        <v>18</v>
      </c>
      <c r="L130" s="198">
        <v>0</v>
      </c>
      <c r="M130" s="198">
        <v>18</v>
      </c>
      <c r="N130" s="198">
        <v>0</v>
      </c>
      <c r="O130" s="198">
        <v>18</v>
      </c>
      <c r="P130" s="198">
        <v>18</v>
      </c>
      <c r="Q130" s="198">
        <v>18</v>
      </c>
    </row>
    <row r="131" spans="1:17" ht="31.5" outlineLevel="2">
      <c r="A131" s="203" t="s">
        <v>751</v>
      </c>
      <c r="B131" s="202" t="s">
        <v>741</v>
      </c>
      <c r="C131" s="202" t="s">
        <v>749</v>
      </c>
      <c r="D131" s="202" t="s">
        <v>646</v>
      </c>
      <c r="E131" s="202" t="s">
        <v>190</v>
      </c>
      <c r="F131" s="199"/>
      <c r="G131" s="199"/>
      <c r="H131" s="199"/>
      <c r="I131" s="199"/>
      <c r="J131" s="201">
        <f>SUM(J132)</f>
        <v>173.3</v>
      </c>
      <c r="K131" s="201">
        <f>SUM(K132)</f>
        <v>173.3</v>
      </c>
      <c r="L131" s="201">
        <f>SUM(L132)</f>
        <v>0</v>
      </c>
      <c r="M131" s="201">
        <f>SUM(M132)</f>
        <v>173.3</v>
      </c>
      <c r="N131" s="201">
        <f>SUM(N132)</f>
        <v>0</v>
      </c>
      <c r="O131" s="201">
        <f>SUM(O132)</f>
        <v>173.3</v>
      </c>
      <c r="P131" s="201">
        <f>SUM(P132)</f>
        <v>173.3</v>
      </c>
      <c r="Q131" s="201">
        <f>SUM(Q132)</f>
        <v>173.3</v>
      </c>
    </row>
    <row r="132" spans="1:17" ht="141.75" outlineLevel="3">
      <c r="A132" s="200" t="s">
        <v>750</v>
      </c>
      <c r="B132" s="199" t="s">
        <v>741</v>
      </c>
      <c r="C132" s="199" t="s">
        <v>749</v>
      </c>
      <c r="D132" s="199" t="s">
        <v>327</v>
      </c>
      <c r="E132" s="199" t="s">
        <v>190</v>
      </c>
      <c r="F132" s="199"/>
      <c r="G132" s="199"/>
      <c r="H132" s="199"/>
      <c r="I132" s="199"/>
      <c r="J132" s="198">
        <f>SUM(J133)</f>
        <v>173.3</v>
      </c>
      <c r="K132" s="198">
        <f>SUM(K133)</f>
        <v>173.3</v>
      </c>
      <c r="L132" s="198">
        <f>SUM(L133)</f>
        <v>0</v>
      </c>
      <c r="M132" s="198">
        <f>SUM(M133)</f>
        <v>173.3</v>
      </c>
      <c r="N132" s="198">
        <f>SUM(N133)</f>
        <v>0</v>
      </c>
      <c r="O132" s="198">
        <f>SUM(O133)</f>
        <v>173.3</v>
      </c>
      <c r="P132" s="198">
        <f>SUM(P133)</f>
        <v>173.3</v>
      </c>
      <c r="Q132" s="198">
        <f>SUM(Q133)</f>
        <v>173.3</v>
      </c>
    </row>
    <row r="133" spans="1:17" ht="65.25" customHeight="1" outlineLevel="4">
      <c r="A133" s="200" t="s">
        <v>659</v>
      </c>
      <c r="B133" s="199" t="s">
        <v>741</v>
      </c>
      <c r="C133" s="199" t="s">
        <v>749</v>
      </c>
      <c r="D133" s="199" t="s">
        <v>327</v>
      </c>
      <c r="E133" s="199" t="s">
        <v>298</v>
      </c>
      <c r="F133" s="199"/>
      <c r="G133" s="199"/>
      <c r="H133" s="199"/>
      <c r="I133" s="199"/>
      <c r="J133" s="198">
        <v>173.3</v>
      </c>
      <c r="K133" s="198">
        <v>173.3</v>
      </c>
      <c r="L133" s="198">
        <v>0</v>
      </c>
      <c r="M133" s="198">
        <v>173.3</v>
      </c>
      <c r="N133" s="198">
        <v>0</v>
      </c>
      <c r="O133" s="198">
        <v>173.3</v>
      </c>
      <c r="P133" s="198">
        <v>173.3</v>
      </c>
      <c r="Q133" s="198">
        <v>173.3</v>
      </c>
    </row>
    <row r="134" spans="1:17" ht="31.5" outlineLevel="1">
      <c r="A134" s="203" t="s">
        <v>748</v>
      </c>
      <c r="B134" s="202" t="s">
        <v>741</v>
      </c>
      <c r="C134" s="202" t="s">
        <v>747</v>
      </c>
      <c r="D134" s="202" t="s">
        <v>646</v>
      </c>
      <c r="E134" s="202" t="s">
        <v>190</v>
      </c>
      <c r="F134" s="199"/>
      <c r="G134" s="199"/>
      <c r="H134" s="199"/>
      <c r="I134" s="199"/>
      <c r="J134" s="201">
        <v>2437.8</v>
      </c>
      <c r="K134" s="201">
        <v>2437.8</v>
      </c>
      <c r="L134" s="201">
        <v>0</v>
      </c>
      <c r="M134" s="201">
        <v>2437.8</v>
      </c>
      <c r="N134" s="201">
        <v>0</v>
      </c>
      <c r="O134" s="201">
        <v>2437.8</v>
      </c>
      <c r="P134" s="201">
        <v>2254.5</v>
      </c>
      <c r="Q134" s="201">
        <v>2519.4</v>
      </c>
    </row>
    <row r="135" spans="1:17" ht="15.75" outlineLevel="2">
      <c r="A135" s="203" t="s">
        <v>746</v>
      </c>
      <c r="B135" s="202" t="s">
        <v>741</v>
      </c>
      <c r="C135" s="202" t="s">
        <v>740</v>
      </c>
      <c r="D135" s="202" t="s">
        <v>646</v>
      </c>
      <c r="E135" s="202" t="s">
        <v>190</v>
      </c>
      <c r="F135" s="199"/>
      <c r="G135" s="199"/>
      <c r="H135" s="199"/>
      <c r="I135" s="199"/>
      <c r="J135" s="201">
        <f>SUM(J136,J138,J140,J142)</f>
        <v>2437.8</v>
      </c>
      <c r="K135" s="201">
        <f>SUM(K136,K138,K140,K142)</f>
        <v>2437.8</v>
      </c>
      <c r="L135" s="201">
        <f>SUM(L136,L138,L140,L142)</f>
        <v>0</v>
      </c>
      <c r="M135" s="201">
        <f>SUM(M136,M138,M140,M142)</f>
        <v>2437.8</v>
      </c>
      <c r="N135" s="201">
        <f>SUM(N136,N138,N140,N142)</f>
        <v>0</v>
      </c>
      <c r="O135" s="201">
        <f>SUM(O136,O138,O140,O142)</f>
        <v>2437.8</v>
      </c>
      <c r="P135" s="201">
        <f>SUM(P136,P138,P140,P142)</f>
        <v>2254.5</v>
      </c>
      <c r="Q135" s="201">
        <f>SUM(Q136,Q138,Q140,Q142)</f>
        <v>2519.4</v>
      </c>
    </row>
    <row r="136" spans="1:17" ht="191.25" customHeight="1" outlineLevel="3">
      <c r="A136" s="200" t="s">
        <v>745</v>
      </c>
      <c r="B136" s="199" t="s">
        <v>741</v>
      </c>
      <c r="C136" s="199" t="s">
        <v>740</v>
      </c>
      <c r="D136" s="199" t="s">
        <v>475</v>
      </c>
      <c r="E136" s="199" t="s">
        <v>190</v>
      </c>
      <c r="F136" s="199"/>
      <c r="G136" s="199"/>
      <c r="H136" s="199"/>
      <c r="I136" s="199"/>
      <c r="J136" s="198">
        <f>SUM(J137)</f>
        <v>2042.8</v>
      </c>
      <c r="K136" s="198">
        <f>SUM(K137)</f>
        <v>2042.8</v>
      </c>
      <c r="L136" s="198">
        <f>SUM(L137)</f>
        <v>0</v>
      </c>
      <c r="M136" s="198">
        <f>SUM(M137)</f>
        <v>2042.8</v>
      </c>
      <c r="N136" s="198">
        <f>SUM(N137)</f>
        <v>0</v>
      </c>
      <c r="O136" s="198">
        <f>SUM(O137)</f>
        <v>2042.8</v>
      </c>
      <c r="P136" s="198">
        <f>SUM(P137)</f>
        <v>1954.5</v>
      </c>
      <c r="Q136" s="198">
        <f>SUM(Q137)</f>
        <v>2103.4</v>
      </c>
    </row>
    <row r="137" spans="1:17" ht="63.75" customHeight="1" outlineLevel="4">
      <c r="A137" s="200" t="s">
        <v>659</v>
      </c>
      <c r="B137" s="199" t="s">
        <v>741</v>
      </c>
      <c r="C137" s="199" t="s">
        <v>740</v>
      </c>
      <c r="D137" s="199" t="s">
        <v>475</v>
      </c>
      <c r="E137" s="199" t="s">
        <v>298</v>
      </c>
      <c r="F137" s="199"/>
      <c r="G137" s="199"/>
      <c r="H137" s="199"/>
      <c r="I137" s="199"/>
      <c r="J137" s="198">
        <v>2042.8</v>
      </c>
      <c r="K137" s="198">
        <v>2042.8</v>
      </c>
      <c r="L137" s="198">
        <v>0</v>
      </c>
      <c r="M137" s="198">
        <v>2042.8</v>
      </c>
      <c r="N137" s="198">
        <v>0</v>
      </c>
      <c r="O137" s="198">
        <v>2042.8</v>
      </c>
      <c r="P137" s="198">
        <v>1954.5</v>
      </c>
      <c r="Q137" s="198">
        <v>2103.4</v>
      </c>
    </row>
    <row r="138" spans="1:17" ht="220.5" customHeight="1" outlineLevel="3">
      <c r="A138" s="200" t="s">
        <v>744</v>
      </c>
      <c r="B138" s="199" t="s">
        <v>741</v>
      </c>
      <c r="C138" s="199" t="s">
        <v>740</v>
      </c>
      <c r="D138" s="199" t="s">
        <v>473</v>
      </c>
      <c r="E138" s="199" t="s">
        <v>190</v>
      </c>
      <c r="F138" s="199"/>
      <c r="G138" s="199"/>
      <c r="H138" s="199"/>
      <c r="I138" s="199"/>
      <c r="J138" s="198">
        <f>SUM(J139)</f>
        <v>140</v>
      </c>
      <c r="K138" s="198">
        <f>SUM(K139)</f>
        <v>140</v>
      </c>
      <c r="L138" s="198">
        <f>SUM(L139)</f>
        <v>0</v>
      </c>
      <c r="M138" s="198">
        <f>SUM(M139)</f>
        <v>140</v>
      </c>
      <c r="N138" s="198">
        <f>SUM(N139)</f>
        <v>0</v>
      </c>
      <c r="O138" s="198">
        <f>SUM(O139)</f>
        <v>140</v>
      </c>
      <c r="P138" s="198">
        <f>SUM(P139)</f>
        <v>140</v>
      </c>
      <c r="Q138" s="198">
        <f>SUM(Q139)</f>
        <v>126</v>
      </c>
    </row>
    <row r="139" spans="1:17" ht="66" customHeight="1" outlineLevel="4">
      <c r="A139" s="200" t="s">
        <v>659</v>
      </c>
      <c r="B139" s="199" t="s">
        <v>741</v>
      </c>
      <c r="C139" s="199" t="s">
        <v>740</v>
      </c>
      <c r="D139" s="199" t="s">
        <v>473</v>
      </c>
      <c r="E139" s="199" t="s">
        <v>298</v>
      </c>
      <c r="F139" s="199"/>
      <c r="G139" s="199"/>
      <c r="H139" s="199"/>
      <c r="I139" s="199"/>
      <c r="J139" s="198">
        <v>140</v>
      </c>
      <c r="K139" s="198">
        <v>140</v>
      </c>
      <c r="L139" s="198">
        <v>0</v>
      </c>
      <c r="M139" s="198">
        <v>140</v>
      </c>
      <c r="N139" s="198">
        <v>0</v>
      </c>
      <c r="O139" s="198">
        <v>140</v>
      </c>
      <c r="P139" s="198">
        <v>140</v>
      </c>
      <c r="Q139" s="198">
        <v>126</v>
      </c>
    </row>
    <row r="140" spans="1:17" ht="189.75" customHeight="1" outlineLevel="3">
      <c r="A140" s="200" t="s">
        <v>743</v>
      </c>
      <c r="B140" s="199" t="s">
        <v>741</v>
      </c>
      <c r="C140" s="199" t="s">
        <v>740</v>
      </c>
      <c r="D140" s="199" t="s">
        <v>471</v>
      </c>
      <c r="E140" s="199" t="s">
        <v>190</v>
      </c>
      <c r="F140" s="199"/>
      <c r="G140" s="199"/>
      <c r="H140" s="199"/>
      <c r="I140" s="199"/>
      <c r="J140" s="198">
        <f>SUM(J141)</f>
        <v>5</v>
      </c>
      <c r="K140" s="198">
        <f>SUM(K141)</f>
        <v>5</v>
      </c>
      <c r="L140" s="198">
        <f>SUM(L141)</f>
        <v>0</v>
      </c>
      <c r="M140" s="198">
        <f>SUM(M141)</f>
        <v>5</v>
      </c>
      <c r="N140" s="198">
        <f>SUM(N141)</f>
        <v>0</v>
      </c>
      <c r="O140" s="198">
        <f>SUM(O141)</f>
        <v>5</v>
      </c>
      <c r="P140" s="198">
        <f>SUM(P141)</f>
        <v>0</v>
      </c>
      <c r="Q140" s="198">
        <f>SUM(Q141)</f>
        <v>0</v>
      </c>
    </row>
    <row r="141" spans="1:17" ht="67.5" customHeight="1" outlineLevel="4">
      <c r="A141" s="200" t="s">
        <v>659</v>
      </c>
      <c r="B141" s="199" t="s">
        <v>741</v>
      </c>
      <c r="C141" s="199" t="s">
        <v>740</v>
      </c>
      <c r="D141" s="199" t="s">
        <v>471</v>
      </c>
      <c r="E141" s="199" t="s">
        <v>298</v>
      </c>
      <c r="F141" s="199"/>
      <c r="G141" s="199"/>
      <c r="H141" s="199"/>
      <c r="I141" s="199"/>
      <c r="J141" s="198">
        <v>5</v>
      </c>
      <c r="K141" s="198">
        <v>5</v>
      </c>
      <c r="L141" s="198">
        <v>0</v>
      </c>
      <c r="M141" s="198">
        <v>5</v>
      </c>
      <c r="N141" s="198">
        <v>0</v>
      </c>
      <c r="O141" s="198">
        <v>5</v>
      </c>
      <c r="P141" s="198">
        <v>0</v>
      </c>
      <c r="Q141" s="198">
        <v>0</v>
      </c>
    </row>
    <row r="142" spans="1:17" ht="176.25" customHeight="1" outlineLevel="3">
      <c r="A142" s="200" t="s">
        <v>742</v>
      </c>
      <c r="B142" s="199" t="s">
        <v>741</v>
      </c>
      <c r="C142" s="199" t="s">
        <v>740</v>
      </c>
      <c r="D142" s="199" t="s">
        <v>469</v>
      </c>
      <c r="E142" s="199" t="s">
        <v>190</v>
      </c>
      <c r="F142" s="199"/>
      <c r="G142" s="199"/>
      <c r="H142" s="199"/>
      <c r="I142" s="199"/>
      <c r="J142" s="198">
        <f>SUM(J143)</f>
        <v>250</v>
      </c>
      <c r="K142" s="198">
        <f>SUM(K143)</f>
        <v>250</v>
      </c>
      <c r="L142" s="198">
        <f>SUM(L143)</f>
        <v>0</v>
      </c>
      <c r="M142" s="198">
        <f>SUM(M143)</f>
        <v>250</v>
      </c>
      <c r="N142" s="198">
        <f>SUM(N143)</f>
        <v>0</v>
      </c>
      <c r="O142" s="198">
        <f>SUM(O143)</f>
        <v>250</v>
      </c>
      <c r="P142" s="198">
        <f>SUM(P143)</f>
        <v>160</v>
      </c>
      <c r="Q142" s="198">
        <f>SUM(Q143)</f>
        <v>290</v>
      </c>
    </row>
    <row r="143" spans="1:17" ht="47.25" outlineLevel="4">
      <c r="A143" s="200" t="s">
        <v>643</v>
      </c>
      <c r="B143" s="199" t="s">
        <v>741</v>
      </c>
      <c r="C143" s="199" t="s">
        <v>740</v>
      </c>
      <c r="D143" s="199" t="s">
        <v>469</v>
      </c>
      <c r="E143" s="199" t="s">
        <v>301</v>
      </c>
      <c r="F143" s="199"/>
      <c r="G143" s="199"/>
      <c r="H143" s="199"/>
      <c r="I143" s="199"/>
      <c r="J143" s="198">
        <v>250</v>
      </c>
      <c r="K143" s="198">
        <v>250</v>
      </c>
      <c r="L143" s="198">
        <v>0</v>
      </c>
      <c r="M143" s="198">
        <v>250</v>
      </c>
      <c r="N143" s="198">
        <v>0</v>
      </c>
      <c r="O143" s="198">
        <v>250</v>
      </c>
      <c r="P143" s="198">
        <v>160</v>
      </c>
      <c r="Q143" s="198">
        <v>290</v>
      </c>
    </row>
    <row r="144" spans="1:17" ht="63">
      <c r="A144" s="203" t="s">
        <v>739</v>
      </c>
      <c r="B144" s="202" t="s">
        <v>723</v>
      </c>
      <c r="C144" s="202" t="s">
        <v>650</v>
      </c>
      <c r="D144" s="202" t="s">
        <v>646</v>
      </c>
      <c r="E144" s="202" t="s">
        <v>190</v>
      </c>
      <c r="F144" s="199"/>
      <c r="G144" s="199"/>
      <c r="H144" s="199"/>
      <c r="I144" s="199"/>
      <c r="J144" s="201">
        <v>4567.2</v>
      </c>
      <c r="K144" s="201">
        <v>4567.2</v>
      </c>
      <c r="L144" s="201">
        <v>0</v>
      </c>
      <c r="M144" s="201">
        <v>4567.2</v>
      </c>
      <c r="N144" s="201">
        <v>0</v>
      </c>
      <c r="O144" s="201">
        <v>4567.2</v>
      </c>
      <c r="P144" s="201">
        <v>4423</v>
      </c>
      <c r="Q144" s="201">
        <v>4629.4</v>
      </c>
    </row>
    <row r="145" spans="1:17" ht="31.5" outlineLevel="1">
      <c r="A145" s="203" t="s">
        <v>738</v>
      </c>
      <c r="B145" s="202" t="s">
        <v>723</v>
      </c>
      <c r="C145" s="202" t="s">
        <v>737</v>
      </c>
      <c r="D145" s="202" t="s">
        <v>646</v>
      </c>
      <c r="E145" s="202" t="s">
        <v>190</v>
      </c>
      <c r="F145" s="199"/>
      <c r="G145" s="199"/>
      <c r="H145" s="199"/>
      <c r="I145" s="199"/>
      <c r="J145" s="201">
        <v>3994.7</v>
      </c>
      <c r="K145" s="201">
        <v>3994.7</v>
      </c>
      <c r="L145" s="201">
        <v>0</v>
      </c>
      <c r="M145" s="201">
        <v>3994.7</v>
      </c>
      <c r="N145" s="201">
        <v>0</v>
      </c>
      <c r="O145" s="201">
        <v>3994.7</v>
      </c>
      <c r="P145" s="201">
        <v>3850.5</v>
      </c>
      <c r="Q145" s="201">
        <v>4056.9</v>
      </c>
    </row>
    <row r="146" spans="1:17" ht="78.75" outlineLevel="2">
      <c r="A146" s="203" t="s">
        <v>736</v>
      </c>
      <c r="B146" s="202" t="s">
        <v>723</v>
      </c>
      <c r="C146" s="202" t="s">
        <v>733</v>
      </c>
      <c r="D146" s="202" t="s">
        <v>646</v>
      </c>
      <c r="E146" s="202" t="s">
        <v>190</v>
      </c>
      <c r="F146" s="199"/>
      <c r="G146" s="199"/>
      <c r="H146" s="199"/>
      <c r="I146" s="199"/>
      <c r="J146" s="201">
        <f>SUM(J147,J151)</f>
        <v>3677.7</v>
      </c>
      <c r="K146" s="201">
        <f>SUM(K147,K151)</f>
        <v>3677.7</v>
      </c>
      <c r="L146" s="201">
        <f>SUM(L147,L151)</f>
        <v>0</v>
      </c>
      <c r="M146" s="201">
        <f>SUM(M147,M151)</f>
        <v>3677.7</v>
      </c>
      <c r="N146" s="201">
        <f>SUM(N147,N151)</f>
        <v>0</v>
      </c>
      <c r="O146" s="201">
        <f>SUM(O147,O151)</f>
        <v>3677.7</v>
      </c>
      <c r="P146" s="201">
        <f>SUM(P147,P151)</f>
        <v>3604.5</v>
      </c>
      <c r="Q146" s="201">
        <f>SUM(Q147,Q151)</f>
        <v>3701.6</v>
      </c>
    </row>
    <row r="147" spans="1:17" ht="220.5" outlineLevel="3">
      <c r="A147" s="200" t="s">
        <v>735</v>
      </c>
      <c r="B147" s="199" t="s">
        <v>723</v>
      </c>
      <c r="C147" s="199" t="s">
        <v>733</v>
      </c>
      <c r="D147" s="199" t="s">
        <v>391</v>
      </c>
      <c r="E147" s="199" t="s">
        <v>190</v>
      </c>
      <c r="F147" s="199"/>
      <c r="G147" s="199"/>
      <c r="H147" s="199"/>
      <c r="I147" s="199"/>
      <c r="J147" s="198">
        <f>SUM(J148,J149,J150)</f>
        <v>3671.7</v>
      </c>
      <c r="K147" s="198">
        <f>SUM(K148,K149,K150)</f>
        <v>3671.7</v>
      </c>
      <c r="L147" s="198">
        <f>SUM(L148,L149,L150)</f>
        <v>0</v>
      </c>
      <c r="M147" s="198">
        <f>SUM(M148,M149,M150)</f>
        <v>3671.7</v>
      </c>
      <c r="N147" s="198">
        <f>SUM(N148,N149,N150)</f>
        <v>0</v>
      </c>
      <c r="O147" s="198">
        <f>SUM(O148,O149,O150)</f>
        <v>3671.7</v>
      </c>
      <c r="P147" s="198">
        <f>SUM(P148,P149,P150)</f>
        <v>3604.5</v>
      </c>
      <c r="Q147" s="198">
        <f>SUM(Q148,Q149,Q150)</f>
        <v>3701.6</v>
      </c>
    </row>
    <row r="148" spans="1:17" ht="110.25" outlineLevel="4">
      <c r="A148" s="200" t="s">
        <v>644</v>
      </c>
      <c r="B148" s="199" t="s">
        <v>723</v>
      </c>
      <c r="C148" s="199" t="s">
        <v>733</v>
      </c>
      <c r="D148" s="199" t="s">
        <v>391</v>
      </c>
      <c r="E148" s="199" t="s">
        <v>346</v>
      </c>
      <c r="F148" s="199"/>
      <c r="G148" s="199"/>
      <c r="H148" s="199"/>
      <c r="I148" s="199"/>
      <c r="J148" s="198">
        <v>3354.5</v>
      </c>
      <c r="K148" s="198">
        <v>3354.5</v>
      </c>
      <c r="L148" s="198">
        <v>0</v>
      </c>
      <c r="M148" s="198">
        <v>3354.5</v>
      </c>
      <c r="N148" s="198">
        <v>0</v>
      </c>
      <c r="O148" s="198">
        <v>3354.5</v>
      </c>
      <c r="P148" s="198">
        <v>3351.5</v>
      </c>
      <c r="Q148" s="198">
        <v>3354.5</v>
      </c>
    </row>
    <row r="149" spans="1:17" ht="47.25" outlineLevel="4">
      <c r="A149" s="200" t="s">
        <v>643</v>
      </c>
      <c r="B149" s="199" t="s">
        <v>723</v>
      </c>
      <c r="C149" s="199" t="s">
        <v>733</v>
      </c>
      <c r="D149" s="199" t="s">
        <v>391</v>
      </c>
      <c r="E149" s="199" t="s">
        <v>301</v>
      </c>
      <c r="F149" s="199"/>
      <c r="G149" s="199"/>
      <c r="H149" s="199"/>
      <c r="I149" s="199"/>
      <c r="J149" s="198">
        <v>315.2</v>
      </c>
      <c r="K149" s="198">
        <v>315.2</v>
      </c>
      <c r="L149" s="198">
        <v>0</v>
      </c>
      <c r="M149" s="198">
        <v>315.2</v>
      </c>
      <c r="N149" s="198">
        <v>0</v>
      </c>
      <c r="O149" s="198">
        <v>315.2</v>
      </c>
      <c r="P149" s="198">
        <v>251</v>
      </c>
      <c r="Q149" s="198">
        <v>345.1</v>
      </c>
    </row>
    <row r="150" spans="1:17" ht="15.75" outlineLevel="4">
      <c r="A150" s="200" t="s">
        <v>642</v>
      </c>
      <c r="B150" s="199" t="s">
        <v>723</v>
      </c>
      <c r="C150" s="199" t="s">
        <v>733</v>
      </c>
      <c r="D150" s="199" t="s">
        <v>391</v>
      </c>
      <c r="E150" s="199" t="s">
        <v>343</v>
      </c>
      <c r="F150" s="199"/>
      <c r="G150" s="199"/>
      <c r="H150" s="199"/>
      <c r="I150" s="199"/>
      <c r="J150" s="198">
        <v>2</v>
      </c>
      <c r="K150" s="198">
        <v>2</v>
      </c>
      <c r="L150" s="198">
        <v>0</v>
      </c>
      <c r="M150" s="198">
        <v>2</v>
      </c>
      <c r="N150" s="198">
        <v>0</v>
      </c>
      <c r="O150" s="198">
        <v>2</v>
      </c>
      <c r="P150" s="198">
        <v>2</v>
      </c>
      <c r="Q150" s="198">
        <v>2</v>
      </c>
    </row>
    <row r="151" spans="1:17" ht="156.75" customHeight="1" outlineLevel="3">
      <c r="A151" s="200" t="s">
        <v>734</v>
      </c>
      <c r="B151" s="199" t="s">
        <v>723</v>
      </c>
      <c r="C151" s="199" t="s">
        <v>733</v>
      </c>
      <c r="D151" s="199" t="s">
        <v>323</v>
      </c>
      <c r="E151" s="199" t="s">
        <v>190</v>
      </c>
      <c r="F151" s="199"/>
      <c r="G151" s="199"/>
      <c r="H151" s="199"/>
      <c r="I151" s="199"/>
      <c r="J151" s="198">
        <f>SUM(J152)</f>
        <v>6</v>
      </c>
      <c r="K151" s="198">
        <f>SUM(K152)</f>
        <v>6</v>
      </c>
      <c r="L151" s="198">
        <f>SUM(L152)</f>
        <v>0</v>
      </c>
      <c r="M151" s="198">
        <f>SUM(M152)</f>
        <v>6</v>
      </c>
      <c r="N151" s="198">
        <f>SUM(N152)</f>
        <v>0</v>
      </c>
      <c r="O151" s="198">
        <f>SUM(O152)</f>
        <v>6</v>
      </c>
      <c r="P151" s="198">
        <f>SUM(P152)</f>
        <v>0</v>
      </c>
      <c r="Q151" s="198">
        <f>SUM(Q152)</f>
        <v>0</v>
      </c>
    </row>
    <row r="152" spans="1:17" ht="47.25" outlineLevel="4">
      <c r="A152" s="200" t="s">
        <v>643</v>
      </c>
      <c r="B152" s="199" t="s">
        <v>723</v>
      </c>
      <c r="C152" s="199" t="s">
        <v>733</v>
      </c>
      <c r="D152" s="199" t="s">
        <v>323</v>
      </c>
      <c r="E152" s="199" t="s">
        <v>301</v>
      </c>
      <c r="F152" s="199"/>
      <c r="G152" s="199"/>
      <c r="H152" s="199"/>
      <c r="I152" s="199"/>
      <c r="J152" s="198">
        <v>6</v>
      </c>
      <c r="K152" s="198">
        <v>6</v>
      </c>
      <c r="L152" s="198">
        <v>0</v>
      </c>
      <c r="M152" s="198">
        <v>6</v>
      </c>
      <c r="N152" s="198">
        <v>0</v>
      </c>
      <c r="O152" s="198">
        <v>6</v>
      </c>
      <c r="P152" s="198">
        <v>0</v>
      </c>
      <c r="Q152" s="198">
        <v>0</v>
      </c>
    </row>
    <row r="153" spans="1:17" ht="31.5" outlineLevel="2">
      <c r="A153" s="203" t="s">
        <v>732</v>
      </c>
      <c r="B153" s="202" t="s">
        <v>723</v>
      </c>
      <c r="C153" s="202" t="s">
        <v>726</v>
      </c>
      <c r="D153" s="202" t="s">
        <v>646</v>
      </c>
      <c r="E153" s="202" t="s">
        <v>190</v>
      </c>
      <c r="F153" s="199"/>
      <c r="G153" s="199"/>
      <c r="H153" s="199"/>
      <c r="I153" s="199"/>
      <c r="J153" s="201">
        <f>SUM(J154,J156,J158,J160)</f>
        <v>317</v>
      </c>
      <c r="K153" s="201">
        <f>SUM(K154,K156,K158,K160)</f>
        <v>317</v>
      </c>
      <c r="L153" s="201">
        <f>SUM(L154,L156,L158,L160)</f>
        <v>0</v>
      </c>
      <c r="M153" s="201">
        <f>SUM(M154,M156,M158,M160)</f>
        <v>317</v>
      </c>
      <c r="N153" s="201">
        <f>SUM(N154,N156,N158,N160)</f>
        <v>0</v>
      </c>
      <c r="O153" s="201">
        <f>SUM(O154,O156,O158,O160)</f>
        <v>317</v>
      </c>
      <c r="P153" s="201">
        <f>SUM(P154,P156,P158,P160)</f>
        <v>246</v>
      </c>
      <c r="Q153" s="201">
        <f>SUM(Q154,Q156,Q158,Q160)</f>
        <v>355.3</v>
      </c>
    </row>
    <row r="154" spans="1:17" ht="174.75" customHeight="1" outlineLevel="3">
      <c r="A154" s="200" t="s">
        <v>731</v>
      </c>
      <c r="B154" s="199" t="s">
        <v>723</v>
      </c>
      <c r="C154" s="199" t="s">
        <v>726</v>
      </c>
      <c r="D154" s="199" t="s">
        <v>363</v>
      </c>
      <c r="E154" s="199" t="s">
        <v>190</v>
      </c>
      <c r="F154" s="199"/>
      <c r="G154" s="199"/>
      <c r="H154" s="199"/>
      <c r="I154" s="199"/>
      <c r="J154" s="198">
        <f>SUM(J155)</f>
        <v>87</v>
      </c>
      <c r="K154" s="198">
        <f>SUM(K155)</f>
        <v>87</v>
      </c>
      <c r="L154" s="198">
        <f>SUM(L155)</f>
        <v>0</v>
      </c>
      <c r="M154" s="198">
        <f>SUM(M155)</f>
        <v>87</v>
      </c>
      <c r="N154" s="198">
        <f>SUM(N155)</f>
        <v>0</v>
      </c>
      <c r="O154" s="198">
        <f>SUM(O155)</f>
        <v>87</v>
      </c>
      <c r="P154" s="198">
        <f>SUM(P155)</f>
        <v>66.5</v>
      </c>
      <c r="Q154" s="198">
        <f>SUM(Q155)</f>
        <v>93.5</v>
      </c>
    </row>
    <row r="155" spans="1:17" ht="47.25" outlineLevel="4">
      <c r="A155" s="200" t="s">
        <v>643</v>
      </c>
      <c r="B155" s="199" t="s">
        <v>723</v>
      </c>
      <c r="C155" s="199" t="s">
        <v>726</v>
      </c>
      <c r="D155" s="199" t="s">
        <v>363</v>
      </c>
      <c r="E155" s="199" t="s">
        <v>301</v>
      </c>
      <c r="F155" s="199"/>
      <c r="G155" s="199"/>
      <c r="H155" s="199"/>
      <c r="I155" s="199"/>
      <c r="J155" s="198">
        <v>87</v>
      </c>
      <c r="K155" s="198">
        <v>87</v>
      </c>
      <c r="L155" s="198">
        <v>0</v>
      </c>
      <c r="M155" s="198">
        <v>87</v>
      </c>
      <c r="N155" s="198">
        <v>0</v>
      </c>
      <c r="O155" s="198">
        <v>87</v>
      </c>
      <c r="P155" s="198">
        <v>66.5</v>
      </c>
      <c r="Q155" s="198">
        <v>93.5</v>
      </c>
    </row>
    <row r="156" spans="1:17" ht="175.5" customHeight="1" outlineLevel="3">
      <c r="A156" s="200" t="s">
        <v>730</v>
      </c>
      <c r="B156" s="199" t="s">
        <v>723</v>
      </c>
      <c r="C156" s="199" t="s">
        <v>726</v>
      </c>
      <c r="D156" s="199" t="s">
        <v>361</v>
      </c>
      <c r="E156" s="199" t="s">
        <v>190</v>
      </c>
      <c r="F156" s="199"/>
      <c r="G156" s="199"/>
      <c r="H156" s="199"/>
      <c r="I156" s="199"/>
      <c r="J156" s="198">
        <f>SUM(J157)</f>
        <v>86</v>
      </c>
      <c r="K156" s="198">
        <f>SUM(K157)</f>
        <v>86</v>
      </c>
      <c r="L156" s="198">
        <f>SUM(L157)</f>
        <v>0</v>
      </c>
      <c r="M156" s="198">
        <f>SUM(M157)</f>
        <v>86</v>
      </c>
      <c r="N156" s="198">
        <f>SUM(N157)</f>
        <v>0</v>
      </c>
      <c r="O156" s="198">
        <f>SUM(O157)</f>
        <v>86</v>
      </c>
      <c r="P156" s="198">
        <f>SUM(P157)</f>
        <v>66.5</v>
      </c>
      <c r="Q156" s="198">
        <f>SUM(Q157)</f>
        <v>93.5</v>
      </c>
    </row>
    <row r="157" spans="1:17" ht="47.25" outlineLevel="4">
      <c r="A157" s="200" t="s">
        <v>643</v>
      </c>
      <c r="B157" s="199" t="s">
        <v>723</v>
      </c>
      <c r="C157" s="199" t="s">
        <v>726</v>
      </c>
      <c r="D157" s="199" t="s">
        <v>361</v>
      </c>
      <c r="E157" s="199" t="s">
        <v>301</v>
      </c>
      <c r="F157" s="199"/>
      <c r="G157" s="199"/>
      <c r="H157" s="199"/>
      <c r="I157" s="199"/>
      <c r="J157" s="198">
        <v>86</v>
      </c>
      <c r="K157" s="198">
        <v>86</v>
      </c>
      <c r="L157" s="198">
        <v>0</v>
      </c>
      <c r="M157" s="198">
        <v>86</v>
      </c>
      <c r="N157" s="198">
        <v>0</v>
      </c>
      <c r="O157" s="198">
        <v>86</v>
      </c>
      <c r="P157" s="198">
        <v>66.5</v>
      </c>
      <c r="Q157" s="198">
        <v>93.5</v>
      </c>
    </row>
    <row r="158" spans="1:17" ht="174.75" customHeight="1" outlineLevel="3">
      <c r="A158" s="200" t="s">
        <v>729</v>
      </c>
      <c r="B158" s="199" t="s">
        <v>723</v>
      </c>
      <c r="C158" s="199" t="s">
        <v>726</v>
      </c>
      <c r="D158" s="199" t="s">
        <v>359</v>
      </c>
      <c r="E158" s="199" t="s">
        <v>190</v>
      </c>
      <c r="F158" s="199"/>
      <c r="G158" s="199"/>
      <c r="H158" s="199"/>
      <c r="I158" s="199"/>
      <c r="J158" s="198">
        <f>SUM(J159)</f>
        <v>144</v>
      </c>
      <c r="K158" s="198">
        <f>SUM(K159)</f>
        <v>144</v>
      </c>
      <c r="L158" s="198">
        <f>SUM(L159)</f>
        <v>0</v>
      </c>
      <c r="M158" s="198">
        <f>SUM(M159)</f>
        <v>144</v>
      </c>
      <c r="N158" s="198">
        <f>SUM(N159)</f>
        <v>0</v>
      </c>
      <c r="O158" s="198">
        <f>SUM(O159)</f>
        <v>144</v>
      </c>
      <c r="P158" s="198">
        <f>SUM(P159)</f>
        <v>113</v>
      </c>
      <c r="Q158" s="198">
        <f>SUM(Q159)</f>
        <v>161.7</v>
      </c>
    </row>
    <row r="159" spans="1:17" ht="47.25" outlineLevel="4">
      <c r="A159" s="200" t="s">
        <v>643</v>
      </c>
      <c r="B159" s="199" t="s">
        <v>723</v>
      </c>
      <c r="C159" s="199" t="s">
        <v>726</v>
      </c>
      <c r="D159" s="199" t="s">
        <v>359</v>
      </c>
      <c r="E159" s="199" t="s">
        <v>301</v>
      </c>
      <c r="F159" s="199"/>
      <c r="G159" s="199"/>
      <c r="H159" s="199"/>
      <c r="I159" s="199"/>
      <c r="J159" s="198">
        <v>144</v>
      </c>
      <c r="K159" s="198">
        <v>144</v>
      </c>
      <c r="L159" s="198">
        <v>0</v>
      </c>
      <c r="M159" s="198">
        <v>144</v>
      </c>
      <c r="N159" s="198">
        <v>0</v>
      </c>
      <c r="O159" s="198">
        <v>144</v>
      </c>
      <c r="P159" s="198">
        <v>113</v>
      </c>
      <c r="Q159" s="198">
        <v>161.7</v>
      </c>
    </row>
    <row r="160" spans="1:17" ht="174" customHeight="1" outlineLevel="3">
      <c r="A160" s="200" t="s">
        <v>728</v>
      </c>
      <c r="B160" s="199" t="s">
        <v>723</v>
      </c>
      <c r="C160" s="199" t="s">
        <v>726</v>
      </c>
      <c r="D160" s="199" t="s">
        <v>311</v>
      </c>
      <c r="E160" s="199" t="s">
        <v>190</v>
      </c>
      <c r="F160" s="199"/>
      <c r="G160" s="199"/>
      <c r="H160" s="199"/>
      <c r="I160" s="199"/>
      <c r="J160" s="198">
        <f>SUM(J161)</f>
        <v>0</v>
      </c>
      <c r="K160" s="198">
        <f>SUM(K161)</f>
        <v>0</v>
      </c>
      <c r="L160" s="198">
        <f>SUM(L161)</f>
        <v>0</v>
      </c>
      <c r="M160" s="198">
        <f>SUM(M161)</f>
        <v>0</v>
      </c>
      <c r="N160" s="198">
        <f>SUM(N161)</f>
        <v>0</v>
      </c>
      <c r="O160" s="198">
        <f>SUM(O161)</f>
        <v>0</v>
      </c>
      <c r="P160" s="198">
        <f>SUM(P161)</f>
        <v>0</v>
      </c>
      <c r="Q160" s="198">
        <f>SUM(Q161)</f>
        <v>6.6</v>
      </c>
    </row>
    <row r="161" spans="1:17" ht="15.75" outlineLevel="4">
      <c r="A161" s="200" t="s">
        <v>727</v>
      </c>
      <c r="B161" s="199" t="s">
        <v>723</v>
      </c>
      <c r="C161" s="199" t="s">
        <v>726</v>
      </c>
      <c r="D161" s="199" t="s">
        <v>311</v>
      </c>
      <c r="E161" s="199" t="s">
        <v>310</v>
      </c>
      <c r="F161" s="199"/>
      <c r="G161" s="199"/>
      <c r="H161" s="199"/>
      <c r="I161" s="199"/>
      <c r="J161" s="198">
        <v>0</v>
      </c>
      <c r="K161" s="198">
        <v>0</v>
      </c>
      <c r="L161" s="198">
        <v>0</v>
      </c>
      <c r="M161" s="198">
        <v>0</v>
      </c>
      <c r="N161" s="198">
        <v>0</v>
      </c>
      <c r="O161" s="198">
        <v>0</v>
      </c>
      <c r="P161" s="198">
        <v>0</v>
      </c>
      <c r="Q161" s="198">
        <v>6.6</v>
      </c>
    </row>
    <row r="162" spans="1:17" ht="15.75" outlineLevel="1">
      <c r="A162" s="203" t="s">
        <v>663</v>
      </c>
      <c r="B162" s="202" t="s">
        <v>723</v>
      </c>
      <c r="C162" s="202" t="s">
        <v>662</v>
      </c>
      <c r="D162" s="202" t="s">
        <v>646</v>
      </c>
      <c r="E162" s="202" t="s">
        <v>190</v>
      </c>
      <c r="F162" s="199"/>
      <c r="G162" s="199"/>
      <c r="H162" s="199"/>
      <c r="I162" s="199"/>
      <c r="J162" s="201">
        <f>SUM(J163)</f>
        <v>572.5</v>
      </c>
      <c r="K162" s="201">
        <f>SUM(K163)</f>
        <v>572.5</v>
      </c>
      <c r="L162" s="201">
        <f>SUM(L163)</f>
        <v>0</v>
      </c>
      <c r="M162" s="201">
        <f>SUM(M163)</f>
        <v>572.5</v>
      </c>
      <c r="N162" s="201">
        <f>SUM(N163)</f>
        <v>0</v>
      </c>
      <c r="O162" s="201">
        <f>SUM(O163)</f>
        <v>572.5</v>
      </c>
      <c r="P162" s="201">
        <f>SUM(P163)</f>
        <v>572.5</v>
      </c>
      <c r="Q162" s="201">
        <f>SUM(Q163)</f>
        <v>572.5</v>
      </c>
    </row>
    <row r="163" spans="1:17" ht="15.75" outlineLevel="2">
      <c r="A163" s="203" t="s">
        <v>725</v>
      </c>
      <c r="B163" s="202" t="s">
        <v>723</v>
      </c>
      <c r="C163" s="202" t="s">
        <v>722</v>
      </c>
      <c r="D163" s="202" t="s">
        <v>646</v>
      </c>
      <c r="E163" s="202" t="s">
        <v>190</v>
      </c>
      <c r="F163" s="199"/>
      <c r="G163" s="199"/>
      <c r="H163" s="199"/>
      <c r="I163" s="199"/>
      <c r="J163" s="201">
        <f>SUM(J164)</f>
        <v>572.5</v>
      </c>
      <c r="K163" s="201">
        <f>SUM(K164)</f>
        <v>572.5</v>
      </c>
      <c r="L163" s="201">
        <f>SUM(L164)</f>
        <v>0</v>
      </c>
      <c r="M163" s="201">
        <f>SUM(M164)</f>
        <v>572.5</v>
      </c>
      <c r="N163" s="201">
        <f>SUM(N164)</f>
        <v>0</v>
      </c>
      <c r="O163" s="201">
        <f>SUM(O164)</f>
        <v>572.5</v>
      </c>
      <c r="P163" s="201">
        <f>SUM(P164)</f>
        <v>572.5</v>
      </c>
      <c r="Q163" s="201">
        <f>SUM(Q164)</f>
        <v>572.5</v>
      </c>
    </row>
    <row r="164" spans="1:17" ht="162" customHeight="1" outlineLevel="3">
      <c r="A164" s="200" t="s">
        <v>724</v>
      </c>
      <c r="B164" s="199" t="s">
        <v>723</v>
      </c>
      <c r="C164" s="199" t="s">
        <v>722</v>
      </c>
      <c r="D164" s="199" t="s">
        <v>376</v>
      </c>
      <c r="E164" s="199" t="s">
        <v>190</v>
      </c>
      <c r="F164" s="199"/>
      <c r="G164" s="199"/>
      <c r="H164" s="199"/>
      <c r="I164" s="199"/>
      <c r="J164" s="198">
        <f>SUM(J165)</f>
        <v>572.5</v>
      </c>
      <c r="K164" s="198">
        <f>SUM(K165)</f>
        <v>572.5</v>
      </c>
      <c r="L164" s="198">
        <f>SUM(L165)</f>
        <v>0</v>
      </c>
      <c r="M164" s="198">
        <f>SUM(M165)</f>
        <v>572.5</v>
      </c>
      <c r="N164" s="198">
        <f>SUM(N165)</f>
        <v>0</v>
      </c>
      <c r="O164" s="198">
        <f>SUM(O165)</f>
        <v>572.5</v>
      </c>
      <c r="P164" s="198">
        <f>SUM(P165)</f>
        <v>572.5</v>
      </c>
      <c r="Q164" s="198">
        <f>SUM(Q165)</f>
        <v>572.5</v>
      </c>
    </row>
    <row r="165" spans="1:17" ht="31.5" outlineLevel="4">
      <c r="A165" s="200" t="s">
        <v>654</v>
      </c>
      <c r="B165" s="199" t="s">
        <v>723</v>
      </c>
      <c r="C165" s="199" t="s">
        <v>722</v>
      </c>
      <c r="D165" s="199" t="s">
        <v>376</v>
      </c>
      <c r="E165" s="199" t="s">
        <v>375</v>
      </c>
      <c r="F165" s="199"/>
      <c r="G165" s="199"/>
      <c r="H165" s="199"/>
      <c r="I165" s="199"/>
      <c r="J165" s="198">
        <v>572.5</v>
      </c>
      <c r="K165" s="198">
        <v>572.5</v>
      </c>
      <c r="L165" s="198">
        <v>0</v>
      </c>
      <c r="M165" s="198">
        <v>572.5</v>
      </c>
      <c r="N165" s="198">
        <v>0</v>
      </c>
      <c r="O165" s="198">
        <v>572.5</v>
      </c>
      <c r="P165" s="198">
        <v>572.5</v>
      </c>
      <c r="Q165" s="198">
        <v>572.5</v>
      </c>
    </row>
    <row r="166" spans="1:17" ht="51" customHeight="1">
      <c r="A166" s="203" t="s">
        <v>721</v>
      </c>
      <c r="B166" s="202" t="s">
        <v>653</v>
      </c>
      <c r="C166" s="202" t="s">
        <v>650</v>
      </c>
      <c r="D166" s="202" t="s">
        <v>646</v>
      </c>
      <c r="E166" s="202" t="s">
        <v>190</v>
      </c>
      <c r="F166" s="202"/>
      <c r="G166" s="202"/>
      <c r="H166" s="202"/>
      <c r="I166" s="202"/>
      <c r="J166" s="201">
        <f>SUM(J167,J302)</f>
        <v>114468.6</v>
      </c>
      <c r="K166" s="201">
        <f>SUM(K167,K302)</f>
        <v>106193.1</v>
      </c>
      <c r="L166" s="201">
        <f>SUM(L167,L302)</f>
        <v>0</v>
      </c>
      <c r="M166" s="201">
        <f>SUM(M167,M302)</f>
        <v>106193.1</v>
      </c>
      <c r="N166" s="201">
        <f>SUM(N167,N302)</f>
        <v>0</v>
      </c>
      <c r="O166" s="201">
        <f>SUM(O167,O302)</f>
        <v>106193.1</v>
      </c>
      <c r="P166" s="201">
        <f>SUM(P167,P302)</f>
        <v>108107.50000000001</v>
      </c>
      <c r="Q166" s="201">
        <f>SUM(Q167,Q302)</f>
        <v>104363.90000000001</v>
      </c>
    </row>
    <row r="167" spans="1:17" ht="15.75" outlineLevel="1">
      <c r="A167" s="203" t="s">
        <v>720</v>
      </c>
      <c r="B167" s="202" t="s">
        <v>653</v>
      </c>
      <c r="C167" s="202" t="s">
        <v>719</v>
      </c>
      <c r="D167" s="202" t="s">
        <v>646</v>
      </c>
      <c r="E167" s="202" t="s">
        <v>190</v>
      </c>
      <c r="F167" s="199"/>
      <c r="G167" s="199"/>
      <c r="H167" s="199"/>
      <c r="I167" s="199"/>
      <c r="J167" s="201">
        <f>SUM(J168,J205,J268,J271,J283)</f>
        <v>112907</v>
      </c>
      <c r="K167" s="201">
        <f>SUM(K168,K205,K268,K271,K283)</f>
        <v>106140.1</v>
      </c>
      <c r="L167" s="201">
        <f>SUM(L168,L205,L268,L271,L283)</f>
        <v>0</v>
      </c>
      <c r="M167" s="201">
        <f>SUM(M168,M205,M268,M271,M283)</f>
        <v>106140.1</v>
      </c>
      <c r="N167" s="201">
        <f>SUM(N168,N205,N268,N271,N283)</f>
        <v>0</v>
      </c>
      <c r="O167" s="201">
        <f>SUM(O168,O205,O268,O271,O283)</f>
        <v>106140.1</v>
      </c>
      <c r="P167" s="201">
        <f>SUM(P168,P205,P268,P271,P283)</f>
        <v>106530.30000000002</v>
      </c>
      <c r="Q167" s="201">
        <f>SUM(Q168,Q205,Q268,Q271,Q283)</f>
        <v>102793.90000000001</v>
      </c>
    </row>
    <row r="168" spans="1:17" ht="15.75" outlineLevel="2">
      <c r="A168" s="203" t="s">
        <v>718</v>
      </c>
      <c r="B168" s="202" t="s">
        <v>653</v>
      </c>
      <c r="C168" s="202" t="s">
        <v>708</v>
      </c>
      <c r="D168" s="202" t="s">
        <v>646</v>
      </c>
      <c r="E168" s="202" t="s">
        <v>190</v>
      </c>
      <c r="F168" s="199"/>
      <c r="G168" s="199"/>
      <c r="H168" s="199"/>
      <c r="I168" s="199"/>
      <c r="J168" s="201">
        <f>SUM(J169,J173,J175,J177,J180,J182,J184,J186,J188,J191,J193,J195,J197,J199,J201,J203)</f>
        <v>34713</v>
      </c>
      <c r="K168" s="201">
        <f>SUM(K169,K173,K175,K177,K180,K182,K184,K186,K188,K191,K193,K195,K197,K199,K201,K203)</f>
        <v>31171.699999999997</v>
      </c>
      <c r="L168" s="201">
        <f>SUM(L169,L173,L175,L177,L180,L182,L184,L186,L188,L191,L193,L195,L197,L199,L201,L203)</f>
        <v>0</v>
      </c>
      <c r="M168" s="201">
        <f>SUM(M169,M173,M175,M177,M180,M182,M184,M186,M188,M191,M193,M195,M197,M199,M201,M203)</f>
        <v>31171.699999999997</v>
      </c>
      <c r="N168" s="201">
        <f>SUM(N169,N173,N175,N177,N180,N182,N184,N186,N188,N191,N193,N195,N197,N199,N201,N203)</f>
        <v>0</v>
      </c>
      <c r="O168" s="201">
        <f>SUM(O169,O173,O175,O177,O180,O182,O184,O186,O188,O191,O193,O195,O197,O199,O201,O203)</f>
        <v>31171.699999999997</v>
      </c>
      <c r="P168" s="201">
        <f>SUM(P169,P173,P175,P177,P180,P182,P184,P186,P188,P191,P193,P195,P197,P199,P201,P203)</f>
        <v>32563.4</v>
      </c>
      <c r="Q168" s="201">
        <f>SUM(Q169,Q173,Q175,Q177,Q180,Q182,Q184,Q186,Q188,Q191,Q193,Q195,Q197,Q199,Q201,Q203)</f>
        <v>30610</v>
      </c>
    </row>
    <row r="169" spans="1:17" ht="240" customHeight="1" outlineLevel="3">
      <c r="A169" s="200" t="s">
        <v>717</v>
      </c>
      <c r="B169" s="199" t="s">
        <v>653</v>
      </c>
      <c r="C169" s="199" t="s">
        <v>708</v>
      </c>
      <c r="D169" s="199" t="s">
        <v>628</v>
      </c>
      <c r="E169" s="199" t="s">
        <v>190</v>
      </c>
      <c r="F169" s="199"/>
      <c r="G169" s="199"/>
      <c r="H169" s="199"/>
      <c r="I169" s="199"/>
      <c r="J169" s="198">
        <f>SUM(J170:J172)</f>
        <v>20805.8</v>
      </c>
      <c r="K169" s="198">
        <f>SUM(K170:K172)</f>
        <v>20865.8</v>
      </c>
      <c r="L169" s="198">
        <f>SUM(L170:L172)</f>
        <v>0</v>
      </c>
      <c r="M169" s="198">
        <f>SUM(M170:M172)</f>
        <v>20865.8</v>
      </c>
      <c r="N169" s="198">
        <f>SUM(N170:N172)</f>
        <v>0</v>
      </c>
      <c r="O169" s="198">
        <f>SUM(O170:O172)</f>
        <v>20865.8</v>
      </c>
      <c r="P169" s="198">
        <f>SUM(P170:P172)</f>
        <v>20447.8</v>
      </c>
      <c r="Q169" s="198">
        <f>SUM(Q170:Q172)</f>
        <v>22079.1</v>
      </c>
    </row>
    <row r="170" spans="1:17" ht="114.75" customHeight="1" outlineLevel="4">
      <c r="A170" s="200" t="s">
        <v>644</v>
      </c>
      <c r="B170" s="199" t="s">
        <v>653</v>
      </c>
      <c r="C170" s="199" t="s">
        <v>708</v>
      </c>
      <c r="D170" s="199" t="s">
        <v>628</v>
      </c>
      <c r="E170" s="199" t="s">
        <v>346</v>
      </c>
      <c r="F170" s="199"/>
      <c r="G170" s="199"/>
      <c r="H170" s="199"/>
      <c r="I170" s="199"/>
      <c r="J170" s="198">
        <v>9250.5</v>
      </c>
      <c r="K170" s="198">
        <v>9250.5</v>
      </c>
      <c r="L170" s="198">
        <v>0</v>
      </c>
      <c r="M170" s="198">
        <v>9250.5</v>
      </c>
      <c r="N170" s="198">
        <v>0</v>
      </c>
      <c r="O170" s="198">
        <v>9250.5</v>
      </c>
      <c r="P170" s="198">
        <v>9250.5</v>
      </c>
      <c r="Q170" s="198">
        <v>9250.5</v>
      </c>
    </row>
    <row r="171" spans="1:17" ht="47.25" outlineLevel="4">
      <c r="A171" s="200" t="s">
        <v>643</v>
      </c>
      <c r="B171" s="199" t="s">
        <v>653</v>
      </c>
      <c r="C171" s="199" t="s">
        <v>708</v>
      </c>
      <c r="D171" s="199" t="s">
        <v>628</v>
      </c>
      <c r="E171" s="199" t="s">
        <v>301</v>
      </c>
      <c r="F171" s="199"/>
      <c r="G171" s="199"/>
      <c r="H171" s="199"/>
      <c r="I171" s="199"/>
      <c r="J171" s="198">
        <v>11180.8</v>
      </c>
      <c r="K171" s="198">
        <v>11240.8</v>
      </c>
      <c r="L171" s="198">
        <v>0</v>
      </c>
      <c r="M171" s="198">
        <v>11240.8</v>
      </c>
      <c r="N171" s="198">
        <v>0</v>
      </c>
      <c r="O171" s="198">
        <v>11240.8</v>
      </c>
      <c r="P171" s="198">
        <v>10822.8</v>
      </c>
      <c r="Q171" s="198">
        <v>12454.1</v>
      </c>
    </row>
    <row r="172" spans="1:17" ht="15.75" outlineLevel="4">
      <c r="A172" s="200" t="s">
        <v>642</v>
      </c>
      <c r="B172" s="199" t="s">
        <v>653</v>
      </c>
      <c r="C172" s="199" t="s">
        <v>708</v>
      </c>
      <c r="D172" s="199" t="s">
        <v>628</v>
      </c>
      <c r="E172" s="199" t="s">
        <v>343</v>
      </c>
      <c r="F172" s="199"/>
      <c r="G172" s="199"/>
      <c r="H172" s="199"/>
      <c r="I172" s="199"/>
      <c r="J172" s="198">
        <v>374.5</v>
      </c>
      <c r="K172" s="198">
        <v>374.5</v>
      </c>
      <c r="L172" s="198">
        <v>0</v>
      </c>
      <c r="M172" s="198">
        <v>374.5</v>
      </c>
      <c r="N172" s="198">
        <v>0</v>
      </c>
      <c r="O172" s="198">
        <v>374.5</v>
      </c>
      <c r="P172" s="198">
        <v>374.5</v>
      </c>
      <c r="Q172" s="198">
        <v>374.5</v>
      </c>
    </row>
    <row r="173" spans="1:17" ht="189" outlineLevel="4">
      <c r="A173" s="200" t="s">
        <v>716</v>
      </c>
      <c r="B173" s="199" t="s">
        <v>653</v>
      </c>
      <c r="C173" s="199" t="s">
        <v>708</v>
      </c>
      <c r="D173" s="199" t="s">
        <v>626</v>
      </c>
      <c r="E173" s="199" t="s">
        <v>190</v>
      </c>
      <c r="F173" s="199"/>
      <c r="G173" s="199"/>
      <c r="H173" s="199"/>
      <c r="I173" s="199"/>
      <c r="J173" s="198">
        <f>SUM(J174)</f>
        <v>30</v>
      </c>
      <c r="K173" s="198">
        <f>SUM(K174)</f>
        <v>0</v>
      </c>
      <c r="L173" s="198">
        <f>SUM(L174)</f>
        <v>0</v>
      </c>
      <c r="M173" s="198">
        <f>SUM(M174)</f>
        <v>0</v>
      </c>
      <c r="N173" s="198">
        <f>SUM(N174)</f>
        <v>0</v>
      </c>
      <c r="O173" s="198">
        <f>SUM(O174)</f>
        <v>0</v>
      </c>
      <c r="P173" s="198">
        <f>SUM(P174)</f>
        <v>0</v>
      </c>
      <c r="Q173" s="198">
        <f>SUM(Q174)</f>
        <v>0</v>
      </c>
    </row>
    <row r="174" spans="1:17" ht="47.25" outlineLevel="4">
      <c r="A174" s="200" t="s">
        <v>643</v>
      </c>
      <c r="B174" s="199" t="s">
        <v>653</v>
      </c>
      <c r="C174" s="199" t="s">
        <v>708</v>
      </c>
      <c r="D174" s="199" t="s">
        <v>626</v>
      </c>
      <c r="E174" s="199" t="s">
        <v>301</v>
      </c>
      <c r="F174" s="199"/>
      <c r="G174" s="199"/>
      <c r="H174" s="199"/>
      <c r="I174" s="199"/>
      <c r="J174" s="198">
        <v>30</v>
      </c>
      <c r="K174" s="198"/>
      <c r="L174" s="198"/>
      <c r="M174" s="198"/>
      <c r="N174" s="198"/>
      <c r="O174" s="198"/>
      <c r="P174" s="198"/>
      <c r="Q174" s="198"/>
    </row>
    <row r="175" spans="1:17" ht="300.75" customHeight="1" outlineLevel="3">
      <c r="A175" s="222" t="s">
        <v>715</v>
      </c>
      <c r="B175" s="199" t="s">
        <v>653</v>
      </c>
      <c r="C175" s="199" t="s">
        <v>708</v>
      </c>
      <c r="D175" s="199" t="s">
        <v>623</v>
      </c>
      <c r="E175" s="199" t="s">
        <v>190</v>
      </c>
      <c r="F175" s="199"/>
      <c r="G175" s="199"/>
      <c r="H175" s="199"/>
      <c r="I175" s="199"/>
      <c r="J175" s="198">
        <f>SUM(J176)</f>
        <v>585.8</v>
      </c>
      <c r="K175" s="198">
        <f>SUM(K176)</f>
        <v>568.6</v>
      </c>
      <c r="L175" s="198">
        <f>SUM(L176)</f>
        <v>0</v>
      </c>
      <c r="M175" s="198">
        <f>SUM(M176)</f>
        <v>568.6</v>
      </c>
      <c r="N175" s="198">
        <f>SUM(N176)</f>
        <v>0</v>
      </c>
      <c r="O175" s="198">
        <f>SUM(O176)</f>
        <v>568.6</v>
      </c>
      <c r="P175" s="198">
        <f>SUM(P176)</f>
        <v>709.9</v>
      </c>
      <c r="Q175" s="198">
        <f>SUM(Q176)</f>
        <v>784.8</v>
      </c>
    </row>
    <row r="176" spans="1:17" ht="47.25" outlineLevel="4">
      <c r="A176" s="200" t="s">
        <v>643</v>
      </c>
      <c r="B176" s="199" t="s">
        <v>653</v>
      </c>
      <c r="C176" s="199" t="s">
        <v>708</v>
      </c>
      <c r="D176" s="199" t="s">
        <v>623</v>
      </c>
      <c r="E176" s="199" t="s">
        <v>301</v>
      </c>
      <c r="F176" s="199"/>
      <c r="G176" s="199"/>
      <c r="H176" s="199"/>
      <c r="I176" s="199"/>
      <c r="J176" s="198">
        <v>585.8</v>
      </c>
      <c r="K176" s="198">
        <v>568.6</v>
      </c>
      <c r="L176" s="198">
        <v>0</v>
      </c>
      <c r="M176" s="198">
        <v>568.6</v>
      </c>
      <c r="N176" s="198">
        <v>0</v>
      </c>
      <c r="O176" s="198">
        <v>568.6</v>
      </c>
      <c r="P176" s="198">
        <v>709.9</v>
      </c>
      <c r="Q176" s="198">
        <v>784.8</v>
      </c>
    </row>
    <row r="177" spans="1:17" ht="331.5" customHeight="1" outlineLevel="3">
      <c r="A177" s="200" t="s">
        <v>714</v>
      </c>
      <c r="B177" s="199" t="s">
        <v>653</v>
      </c>
      <c r="C177" s="199" t="s">
        <v>708</v>
      </c>
      <c r="D177" s="199" t="s">
        <v>619</v>
      </c>
      <c r="E177" s="199" t="s">
        <v>190</v>
      </c>
      <c r="F177" s="199"/>
      <c r="G177" s="199"/>
      <c r="H177" s="199"/>
      <c r="I177" s="199"/>
      <c r="J177" s="198">
        <f>SUM(J178:J179)</f>
        <v>11723.9</v>
      </c>
      <c r="K177" s="198">
        <f>SUM(K178:K179)</f>
        <v>8995.300000000001</v>
      </c>
      <c r="L177" s="198">
        <f>SUM(L178:L179)</f>
        <v>0</v>
      </c>
      <c r="M177" s="198">
        <f>SUM(M178:M179)</f>
        <v>8995.300000000001</v>
      </c>
      <c r="N177" s="198">
        <f>SUM(N178:N179)</f>
        <v>0</v>
      </c>
      <c r="O177" s="198">
        <f>SUM(O178:O179)</f>
        <v>8995.300000000001</v>
      </c>
      <c r="P177" s="198">
        <f>SUM(P178:P179)</f>
        <v>11051.7</v>
      </c>
      <c r="Q177" s="198">
        <f>SUM(Q178:Q179)</f>
        <v>7394.1</v>
      </c>
    </row>
    <row r="178" spans="1:17" ht="95.25" customHeight="1" outlineLevel="4">
      <c r="A178" s="200" t="s">
        <v>644</v>
      </c>
      <c r="B178" s="199" t="s">
        <v>653</v>
      </c>
      <c r="C178" s="199" t="s">
        <v>708</v>
      </c>
      <c r="D178" s="199" t="s">
        <v>619</v>
      </c>
      <c r="E178" s="199" t="s">
        <v>346</v>
      </c>
      <c r="F178" s="199"/>
      <c r="G178" s="199"/>
      <c r="H178" s="199"/>
      <c r="I178" s="199"/>
      <c r="J178" s="198">
        <v>11316.4</v>
      </c>
      <c r="K178" s="198">
        <v>8365.6</v>
      </c>
      <c r="L178" s="198">
        <v>0</v>
      </c>
      <c r="M178" s="198">
        <v>8365.6</v>
      </c>
      <c r="N178" s="198">
        <v>0</v>
      </c>
      <c r="O178" s="198">
        <v>8365.6</v>
      </c>
      <c r="P178" s="198">
        <v>10644.2</v>
      </c>
      <c r="Q178" s="198">
        <v>6986.6</v>
      </c>
    </row>
    <row r="179" spans="1:17" ht="47.25" outlineLevel="4">
      <c r="A179" s="200" t="s">
        <v>643</v>
      </c>
      <c r="B179" s="199" t="s">
        <v>653</v>
      </c>
      <c r="C179" s="199" t="s">
        <v>708</v>
      </c>
      <c r="D179" s="199" t="s">
        <v>619</v>
      </c>
      <c r="E179" s="199" t="s">
        <v>301</v>
      </c>
      <c r="F179" s="199"/>
      <c r="G179" s="199"/>
      <c r="H179" s="199"/>
      <c r="I179" s="199"/>
      <c r="J179" s="198">
        <v>407.5</v>
      </c>
      <c r="K179" s="198">
        <v>629.7</v>
      </c>
      <c r="L179" s="198">
        <v>0</v>
      </c>
      <c r="M179" s="198">
        <v>629.7</v>
      </c>
      <c r="N179" s="198">
        <v>0</v>
      </c>
      <c r="O179" s="198">
        <v>629.7</v>
      </c>
      <c r="P179" s="198">
        <v>407.5</v>
      </c>
      <c r="Q179" s="198">
        <v>407.5</v>
      </c>
    </row>
    <row r="180" spans="1:17" ht="129" customHeight="1" outlineLevel="3">
      <c r="A180" s="200" t="s">
        <v>696</v>
      </c>
      <c r="B180" s="199" t="s">
        <v>653</v>
      </c>
      <c r="C180" s="199" t="s">
        <v>708</v>
      </c>
      <c r="D180" s="199" t="s">
        <v>584</v>
      </c>
      <c r="E180" s="199" t="s">
        <v>190</v>
      </c>
      <c r="F180" s="199"/>
      <c r="G180" s="199"/>
      <c r="H180" s="199"/>
      <c r="I180" s="199"/>
      <c r="J180" s="198">
        <f>SUM(J181)</f>
        <v>30</v>
      </c>
      <c r="K180" s="198">
        <f>SUM(K181)</f>
        <v>30</v>
      </c>
      <c r="L180" s="198">
        <f>SUM(L181)</f>
        <v>0</v>
      </c>
      <c r="M180" s="198">
        <f>SUM(M181)</f>
        <v>30</v>
      </c>
      <c r="N180" s="198">
        <f>SUM(N181)</f>
        <v>0</v>
      </c>
      <c r="O180" s="198">
        <f>SUM(O181)</f>
        <v>30</v>
      </c>
      <c r="P180" s="198">
        <f>SUM(P181)</f>
        <v>30</v>
      </c>
      <c r="Q180" s="198">
        <f>SUM(Q181)</f>
        <v>30</v>
      </c>
    </row>
    <row r="181" spans="1:17" ht="47.25" outlineLevel="4">
      <c r="A181" s="200" t="s">
        <v>643</v>
      </c>
      <c r="B181" s="199" t="s">
        <v>653</v>
      </c>
      <c r="C181" s="199" t="s">
        <v>708</v>
      </c>
      <c r="D181" s="199" t="s">
        <v>584</v>
      </c>
      <c r="E181" s="199" t="s">
        <v>301</v>
      </c>
      <c r="F181" s="199"/>
      <c r="G181" s="199"/>
      <c r="H181" s="199"/>
      <c r="I181" s="199"/>
      <c r="J181" s="198">
        <v>30</v>
      </c>
      <c r="K181" s="198">
        <v>30</v>
      </c>
      <c r="L181" s="198">
        <v>0</v>
      </c>
      <c r="M181" s="198">
        <v>30</v>
      </c>
      <c r="N181" s="198">
        <v>0</v>
      </c>
      <c r="O181" s="198">
        <v>30</v>
      </c>
      <c r="P181" s="198">
        <v>30</v>
      </c>
      <c r="Q181" s="198">
        <v>30</v>
      </c>
    </row>
    <row r="182" spans="1:17" ht="191.25" customHeight="1" outlineLevel="3">
      <c r="A182" s="200" t="s">
        <v>713</v>
      </c>
      <c r="B182" s="199" t="s">
        <v>653</v>
      </c>
      <c r="C182" s="199" t="s">
        <v>708</v>
      </c>
      <c r="D182" s="199" t="s">
        <v>572</v>
      </c>
      <c r="E182" s="199" t="s">
        <v>190</v>
      </c>
      <c r="F182" s="199"/>
      <c r="G182" s="199"/>
      <c r="H182" s="199"/>
      <c r="I182" s="199"/>
      <c r="J182" s="198">
        <f>SUM(J183)</f>
        <v>400</v>
      </c>
      <c r="K182" s="198">
        <f>SUM(K183)</f>
        <v>400</v>
      </c>
      <c r="L182" s="198">
        <f>SUM(L183)</f>
        <v>0</v>
      </c>
      <c r="M182" s="198">
        <f>SUM(M183)</f>
        <v>400</v>
      </c>
      <c r="N182" s="198">
        <f>SUM(N183)</f>
        <v>0</v>
      </c>
      <c r="O182" s="198">
        <f>SUM(O183)</f>
        <v>400</v>
      </c>
      <c r="P182" s="198">
        <f>SUM(P183)</f>
        <v>200</v>
      </c>
      <c r="Q182" s="198">
        <f>SUM(Q183)</f>
        <v>10</v>
      </c>
    </row>
    <row r="183" spans="1:17" ht="47.25" outlineLevel="4">
      <c r="A183" s="200" t="s">
        <v>643</v>
      </c>
      <c r="B183" s="199" t="s">
        <v>653</v>
      </c>
      <c r="C183" s="199" t="s">
        <v>708</v>
      </c>
      <c r="D183" s="199" t="s">
        <v>572</v>
      </c>
      <c r="E183" s="199" t="s">
        <v>301</v>
      </c>
      <c r="F183" s="199"/>
      <c r="G183" s="199"/>
      <c r="H183" s="199"/>
      <c r="I183" s="199"/>
      <c r="J183" s="198">
        <v>400</v>
      </c>
      <c r="K183" s="198">
        <v>400</v>
      </c>
      <c r="L183" s="198">
        <v>0</v>
      </c>
      <c r="M183" s="198">
        <v>400</v>
      </c>
      <c r="N183" s="198">
        <v>0</v>
      </c>
      <c r="O183" s="198">
        <v>400</v>
      </c>
      <c r="P183" s="198">
        <v>200</v>
      </c>
      <c r="Q183" s="198">
        <v>10</v>
      </c>
    </row>
    <row r="184" spans="1:17" ht="173.25" outlineLevel="3">
      <c r="A184" s="200" t="s">
        <v>691</v>
      </c>
      <c r="B184" s="199" t="s">
        <v>653</v>
      </c>
      <c r="C184" s="199" t="s">
        <v>708</v>
      </c>
      <c r="D184" s="199" t="s">
        <v>560</v>
      </c>
      <c r="E184" s="199" t="s">
        <v>190</v>
      </c>
      <c r="F184" s="199"/>
      <c r="G184" s="199"/>
      <c r="H184" s="199"/>
      <c r="I184" s="199"/>
      <c r="J184" s="198">
        <f>SUM(J185)</f>
        <v>14</v>
      </c>
      <c r="K184" s="198">
        <f>SUM(K185)</f>
        <v>14</v>
      </c>
      <c r="L184" s="198">
        <f>SUM(L185)</f>
        <v>0</v>
      </c>
      <c r="M184" s="198">
        <f>SUM(M185)</f>
        <v>14</v>
      </c>
      <c r="N184" s="198">
        <f>SUM(N185)</f>
        <v>0</v>
      </c>
      <c r="O184" s="198">
        <f>SUM(O185)</f>
        <v>14</v>
      </c>
      <c r="P184" s="198">
        <f>SUM(P185)</f>
        <v>14</v>
      </c>
      <c r="Q184" s="198">
        <f>SUM(Q185)</f>
        <v>14</v>
      </c>
    </row>
    <row r="185" spans="1:17" ht="47.25" outlineLevel="4">
      <c r="A185" s="200" t="s">
        <v>643</v>
      </c>
      <c r="B185" s="199" t="s">
        <v>653</v>
      </c>
      <c r="C185" s="199" t="s">
        <v>708</v>
      </c>
      <c r="D185" s="199" t="s">
        <v>560</v>
      </c>
      <c r="E185" s="199" t="s">
        <v>301</v>
      </c>
      <c r="F185" s="199"/>
      <c r="G185" s="199"/>
      <c r="H185" s="199"/>
      <c r="I185" s="199"/>
      <c r="J185" s="198">
        <v>14</v>
      </c>
      <c r="K185" s="198">
        <v>14</v>
      </c>
      <c r="L185" s="198">
        <v>0</v>
      </c>
      <c r="M185" s="198">
        <v>14</v>
      </c>
      <c r="N185" s="198">
        <v>0</v>
      </c>
      <c r="O185" s="198">
        <v>14</v>
      </c>
      <c r="P185" s="198">
        <v>14</v>
      </c>
      <c r="Q185" s="198">
        <v>14</v>
      </c>
    </row>
    <row r="186" spans="1:17" ht="141.75" outlineLevel="3">
      <c r="A186" s="200" t="s">
        <v>712</v>
      </c>
      <c r="B186" s="199" t="s">
        <v>653</v>
      </c>
      <c r="C186" s="199" t="s">
        <v>708</v>
      </c>
      <c r="D186" s="199" t="s">
        <v>558</v>
      </c>
      <c r="E186" s="199" t="s">
        <v>190</v>
      </c>
      <c r="F186" s="199"/>
      <c r="G186" s="199"/>
      <c r="H186" s="199"/>
      <c r="I186" s="199"/>
      <c r="J186" s="198">
        <f>SUM(J187)</f>
        <v>8.5</v>
      </c>
      <c r="K186" s="198">
        <f>SUM(K187)</f>
        <v>150</v>
      </c>
      <c r="L186" s="198">
        <f>SUM(L187)</f>
        <v>0</v>
      </c>
      <c r="M186" s="198">
        <f>SUM(M187)</f>
        <v>150</v>
      </c>
      <c r="N186" s="198">
        <f>SUM(N187)</f>
        <v>0</v>
      </c>
      <c r="O186" s="198">
        <f>SUM(O187)</f>
        <v>150</v>
      </c>
      <c r="P186" s="198">
        <f>SUM(P187)</f>
        <v>0</v>
      </c>
      <c r="Q186" s="198">
        <f>SUM(Q187)</f>
        <v>150</v>
      </c>
    </row>
    <row r="187" spans="1:17" ht="47.25" outlineLevel="4">
      <c r="A187" s="200" t="s">
        <v>643</v>
      </c>
      <c r="B187" s="199" t="s">
        <v>653</v>
      </c>
      <c r="C187" s="199" t="s">
        <v>708</v>
      </c>
      <c r="D187" s="199" t="s">
        <v>558</v>
      </c>
      <c r="E187" s="199" t="s">
        <v>301</v>
      </c>
      <c r="F187" s="199"/>
      <c r="G187" s="199"/>
      <c r="H187" s="199"/>
      <c r="I187" s="199"/>
      <c r="J187" s="198">
        <v>8.5</v>
      </c>
      <c r="K187" s="198">
        <v>150</v>
      </c>
      <c r="L187" s="198">
        <v>0</v>
      </c>
      <c r="M187" s="198">
        <v>150</v>
      </c>
      <c r="N187" s="198">
        <v>0</v>
      </c>
      <c r="O187" s="198">
        <v>150</v>
      </c>
      <c r="P187" s="198">
        <v>0</v>
      </c>
      <c r="Q187" s="198">
        <v>150</v>
      </c>
    </row>
    <row r="188" spans="1:17" ht="110.25" outlineLevel="3">
      <c r="A188" s="200" t="s">
        <v>683</v>
      </c>
      <c r="B188" s="199" t="s">
        <v>653</v>
      </c>
      <c r="C188" s="199" t="s">
        <v>708</v>
      </c>
      <c r="D188" s="199" t="s">
        <v>538</v>
      </c>
      <c r="E188" s="199" t="s">
        <v>190</v>
      </c>
      <c r="F188" s="199"/>
      <c r="G188" s="199"/>
      <c r="H188" s="199"/>
      <c r="I188" s="199"/>
      <c r="J188" s="198">
        <f>SUM(J189:J190)</f>
        <v>68</v>
      </c>
      <c r="K188" s="198">
        <f>SUM(K189:K190)</f>
        <v>68</v>
      </c>
      <c r="L188" s="198">
        <f>SUM(L189:L190)</f>
        <v>0</v>
      </c>
      <c r="M188" s="198">
        <f>SUM(M189:M190)</f>
        <v>68</v>
      </c>
      <c r="N188" s="198">
        <f>SUM(N189:N190)</f>
        <v>0</v>
      </c>
      <c r="O188" s="198">
        <f>SUM(O189:O190)</f>
        <v>68</v>
      </c>
      <c r="P188" s="198">
        <f>SUM(P189:P190)</f>
        <v>68</v>
      </c>
      <c r="Q188" s="198">
        <f>SUM(Q189:Q190)</f>
        <v>68</v>
      </c>
    </row>
    <row r="189" spans="1:17" ht="111.75" customHeight="1" outlineLevel="4">
      <c r="A189" s="200" t="s">
        <v>644</v>
      </c>
      <c r="B189" s="199" t="s">
        <v>653</v>
      </c>
      <c r="C189" s="199" t="s">
        <v>708</v>
      </c>
      <c r="D189" s="199" t="s">
        <v>538</v>
      </c>
      <c r="E189" s="199" t="s">
        <v>346</v>
      </c>
      <c r="F189" s="199"/>
      <c r="G189" s="199"/>
      <c r="H189" s="199"/>
      <c r="I189" s="199"/>
      <c r="J189" s="198">
        <v>14</v>
      </c>
      <c r="K189" s="198">
        <v>14</v>
      </c>
      <c r="L189" s="198">
        <v>0</v>
      </c>
      <c r="M189" s="198">
        <v>14</v>
      </c>
      <c r="N189" s="198">
        <v>0</v>
      </c>
      <c r="O189" s="198">
        <v>14</v>
      </c>
      <c r="P189" s="198">
        <v>14</v>
      </c>
      <c r="Q189" s="198">
        <v>14</v>
      </c>
    </row>
    <row r="190" spans="1:17" ht="47.25" outlineLevel="4">
      <c r="A190" s="200" t="s">
        <v>643</v>
      </c>
      <c r="B190" s="199" t="s">
        <v>653</v>
      </c>
      <c r="C190" s="199" t="s">
        <v>708</v>
      </c>
      <c r="D190" s="199" t="s">
        <v>538</v>
      </c>
      <c r="E190" s="199" t="s">
        <v>301</v>
      </c>
      <c r="F190" s="199"/>
      <c r="G190" s="199"/>
      <c r="H190" s="199"/>
      <c r="I190" s="199"/>
      <c r="J190" s="198">
        <v>54</v>
      </c>
      <c r="K190" s="198">
        <v>54</v>
      </c>
      <c r="L190" s="198">
        <v>0</v>
      </c>
      <c r="M190" s="198">
        <v>54</v>
      </c>
      <c r="N190" s="198">
        <v>0</v>
      </c>
      <c r="O190" s="198">
        <v>54</v>
      </c>
      <c r="P190" s="198">
        <v>54</v>
      </c>
      <c r="Q190" s="198">
        <v>54</v>
      </c>
    </row>
    <row r="191" spans="1:17" ht="113.25" customHeight="1" outlineLevel="3">
      <c r="A191" s="200" t="s">
        <v>690</v>
      </c>
      <c r="B191" s="199" t="s">
        <v>653</v>
      </c>
      <c r="C191" s="199" t="s">
        <v>708</v>
      </c>
      <c r="D191" s="199" t="s">
        <v>536</v>
      </c>
      <c r="E191" s="199" t="s">
        <v>190</v>
      </c>
      <c r="F191" s="199"/>
      <c r="G191" s="199"/>
      <c r="H191" s="199"/>
      <c r="I191" s="199"/>
      <c r="J191" s="198">
        <f>SUM(J192)</f>
        <v>10</v>
      </c>
      <c r="K191" s="198">
        <f>SUM(K192)</f>
        <v>10</v>
      </c>
      <c r="L191" s="198">
        <f>SUM(L192)</f>
        <v>0</v>
      </c>
      <c r="M191" s="198">
        <f>SUM(M192)</f>
        <v>10</v>
      </c>
      <c r="N191" s="198">
        <f>SUM(N192)</f>
        <v>0</v>
      </c>
      <c r="O191" s="198">
        <f>SUM(O192)</f>
        <v>10</v>
      </c>
      <c r="P191" s="198">
        <f>SUM(P192)</f>
        <v>5</v>
      </c>
      <c r="Q191" s="198">
        <f>SUM(Q192)</f>
        <v>10</v>
      </c>
    </row>
    <row r="192" spans="1:17" ht="47.25" outlineLevel="4">
      <c r="A192" s="200" t="s">
        <v>643</v>
      </c>
      <c r="B192" s="199" t="s">
        <v>653</v>
      </c>
      <c r="C192" s="199" t="s">
        <v>708</v>
      </c>
      <c r="D192" s="199" t="s">
        <v>536</v>
      </c>
      <c r="E192" s="199" t="s">
        <v>301</v>
      </c>
      <c r="F192" s="199"/>
      <c r="G192" s="199"/>
      <c r="H192" s="199"/>
      <c r="I192" s="199"/>
      <c r="J192" s="198">
        <v>10</v>
      </c>
      <c r="K192" s="198">
        <v>10</v>
      </c>
      <c r="L192" s="198">
        <v>0</v>
      </c>
      <c r="M192" s="198">
        <v>10</v>
      </c>
      <c r="N192" s="198">
        <v>0</v>
      </c>
      <c r="O192" s="198">
        <v>10</v>
      </c>
      <c r="P192" s="198">
        <v>5</v>
      </c>
      <c r="Q192" s="198">
        <v>10</v>
      </c>
    </row>
    <row r="193" spans="1:17" ht="110.25" customHeight="1" outlineLevel="3">
      <c r="A193" s="200" t="s">
        <v>689</v>
      </c>
      <c r="B193" s="199" t="s">
        <v>653</v>
      </c>
      <c r="C193" s="199" t="s">
        <v>708</v>
      </c>
      <c r="D193" s="199" t="s">
        <v>534</v>
      </c>
      <c r="E193" s="199" t="s">
        <v>190</v>
      </c>
      <c r="F193" s="199"/>
      <c r="G193" s="199"/>
      <c r="H193" s="199"/>
      <c r="I193" s="199"/>
      <c r="J193" s="198">
        <f>SUM(J194)</f>
        <v>5</v>
      </c>
      <c r="K193" s="198">
        <f>SUM(K194)</f>
        <v>5</v>
      </c>
      <c r="L193" s="198">
        <f>SUM(L194)</f>
        <v>0</v>
      </c>
      <c r="M193" s="198">
        <f>SUM(M194)</f>
        <v>5</v>
      </c>
      <c r="N193" s="198">
        <f>SUM(N194)</f>
        <v>0</v>
      </c>
      <c r="O193" s="198">
        <f>SUM(O194)</f>
        <v>5</v>
      </c>
      <c r="P193" s="198">
        <f>SUM(P194)</f>
        <v>5</v>
      </c>
      <c r="Q193" s="198">
        <f>SUM(Q194)</f>
        <v>5</v>
      </c>
    </row>
    <row r="194" spans="1:17" ht="47.25" outlineLevel="4">
      <c r="A194" s="200" t="s">
        <v>643</v>
      </c>
      <c r="B194" s="199" t="s">
        <v>653</v>
      </c>
      <c r="C194" s="199" t="s">
        <v>708</v>
      </c>
      <c r="D194" s="199" t="s">
        <v>534</v>
      </c>
      <c r="E194" s="199" t="s">
        <v>301</v>
      </c>
      <c r="F194" s="199"/>
      <c r="G194" s="199"/>
      <c r="H194" s="199"/>
      <c r="I194" s="199"/>
      <c r="J194" s="198">
        <v>5</v>
      </c>
      <c r="K194" s="198">
        <v>5</v>
      </c>
      <c r="L194" s="198">
        <v>0</v>
      </c>
      <c r="M194" s="198">
        <v>5</v>
      </c>
      <c r="N194" s="198">
        <v>0</v>
      </c>
      <c r="O194" s="198">
        <v>5</v>
      </c>
      <c r="P194" s="198">
        <v>5</v>
      </c>
      <c r="Q194" s="198">
        <v>5</v>
      </c>
    </row>
    <row r="195" spans="1:17" ht="114.75" customHeight="1" outlineLevel="3">
      <c r="A195" s="200" t="s">
        <v>688</v>
      </c>
      <c r="B195" s="199" t="s">
        <v>653</v>
      </c>
      <c r="C195" s="199" t="s">
        <v>708</v>
      </c>
      <c r="D195" s="199" t="s">
        <v>532</v>
      </c>
      <c r="E195" s="199" t="s">
        <v>190</v>
      </c>
      <c r="F195" s="199"/>
      <c r="G195" s="199"/>
      <c r="H195" s="199"/>
      <c r="I195" s="199"/>
      <c r="J195" s="198">
        <f>SUM(J196)</f>
        <v>60</v>
      </c>
      <c r="K195" s="198">
        <f>SUM(K196)</f>
        <v>60</v>
      </c>
      <c r="L195" s="198">
        <f>SUM(L196)</f>
        <v>0</v>
      </c>
      <c r="M195" s="198">
        <f>SUM(M196)</f>
        <v>60</v>
      </c>
      <c r="N195" s="198">
        <f>SUM(N196)</f>
        <v>0</v>
      </c>
      <c r="O195" s="198">
        <f>SUM(O196)</f>
        <v>60</v>
      </c>
      <c r="P195" s="198">
        <f>SUM(P196)</f>
        <v>30</v>
      </c>
      <c r="Q195" s="198">
        <f>SUM(Q196)</f>
        <v>60</v>
      </c>
    </row>
    <row r="196" spans="1:17" ht="47.25" outlineLevel="4">
      <c r="A196" s="200" t="s">
        <v>643</v>
      </c>
      <c r="B196" s="199" t="s">
        <v>653</v>
      </c>
      <c r="C196" s="199" t="s">
        <v>708</v>
      </c>
      <c r="D196" s="199" t="s">
        <v>532</v>
      </c>
      <c r="E196" s="199" t="s">
        <v>301</v>
      </c>
      <c r="F196" s="199"/>
      <c r="G196" s="199"/>
      <c r="H196" s="199"/>
      <c r="I196" s="199"/>
      <c r="J196" s="198">
        <v>60</v>
      </c>
      <c r="K196" s="198">
        <v>60</v>
      </c>
      <c r="L196" s="198">
        <v>0</v>
      </c>
      <c r="M196" s="198">
        <v>60</v>
      </c>
      <c r="N196" s="198">
        <v>0</v>
      </c>
      <c r="O196" s="198">
        <v>60</v>
      </c>
      <c r="P196" s="198">
        <v>30</v>
      </c>
      <c r="Q196" s="198">
        <v>60</v>
      </c>
    </row>
    <row r="197" spans="1:17" ht="192" customHeight="1" outlineLevel="3">
      <c r="A197" s="200" t="s">
        <v>687</v>
      </c>
      <c r="B197" s="199" t="s">
        <v>653</v>
      </c>
      <c r="C197" s="199" t="s">
        <v>708</v>
      </c>
      <c r="D197" s="199" t="s">
        <v>528</v>
      </c>
      <c r="E197" s="199" t="s">
        <v>190</v>
      </c>
      <c r="F197" s="199"/>
      <c r="G197" s="199"/>
      <c r="H197" s="199"/>
      <c r="I197" s="199"/>
      <c r="J197" s="198">
        <f>SUM(J198)</f>
        <v>5</v>
      </c>
      <c r="K197" s="198">
        <f>SUM(K198)</f>
        <v>5</v>
      </c>
      <c r="L197" s="198">
        <f>SUM(L198)</f>
        <v>0</v>
      </c>
      <c r="M197" s="198">
        <f>SUM(M198)</f>
        <v>5</v>
      </c>
      <c r="N197" s="198">
        <f>SUM(N198)</f>
        <v>0</v>
      </c>
      <c r="O197" s="198">
        <f>SUM(O198)</f>
        <v>5</v>
      </c>
      <c r="P197" s="198">
        <f>SUM(P198)</f>
        <v>2</v>
      </c>
      <c r="Q197" s="198">
        <f>SUM(Q198)</f>
        <v>5</v>
      </c>
    </row>
    <row r="198" spans="1:17" ht="47.25" outlineLevel="4">
      <c r="A198" s="200" t="s">
        <v>643</v>
      </c>
      <c r="B198" s="199" t="s">
        <v>653</v>
      </c>
      <c r="C198" s="199" t="s">
        <v>708</v>
      </c>
      <c r="D198" s="199" t="s">
        <v>528</v>
      </c>
      <c r="E198" s="199" t="s">
        <v>301</v>
      </c>
      <c r="F198" s="199"/>
      <c r="G198" s="199"/>
      <c r="H198" s="199"/>
      <c r="I198" s="199"/>
      <c r="J198" s="198">
        <v>5</v>
      </c>
      <c r="K198" s="198">
        <v>5</v>
      </c>
      <c r="L198" s="198">
        <v>0</v>
      </c>
      <c r="M198" s="198">
        <v>5</v>
      </c>
      <c r="N198" s="198">
        <v>0</v>
      </c>
      <c r="O198" s="198">
        <v>5</v>
      </c>
      <c r="P198" s="198">
        <v>2</v>
      </c>
      <c r="Q198" s="198">
        <v>5</v>
      </c>
    </row>
    <row r="199" spans="1:17" ht="113.25" customHeight="1" outlineLevel="4">
      <c r="A199" s="200" t="s">
        <v>711</v>
      </c>
      <c r="B199" s="199" t="s">
        <v>653</v>
      </c>
      <c r="C199" s="199" t="s">
        <v>708</v>
      </c>
      <c r="D199" s="199" t="s">
        <v>329</v>
      </c>
      <c r="E199" s="199" t="s">
        <v>190</v>
      </c>
      <c r="F199" s="199"/>
      <c r="G199" s="199"/>
      <c r="H199" s="199"/>
      <c r="I199" s="199"/>
      <c r="J199" s="198">
        <f>SUM(J200)</f>
        <v>57</v>
      </c>
      <c r="K199" s="198">
        <f>SUM(K200)</f>
        <v>0</v>
      </c>
      <c r="L199" s="198">
        <f>SUM(L200)</f>
        <v>0</v>
      </c>
      <c r="M199" s="198">
        <f>SUM(M200)</f>
        <v>0</v>
      </c>
      <c r="N199" s="198">
        <f>SUM(N200)</f>
        <v>0</v>
      </c>
      <c r="O199" s="198">
        <f>SUM(O200)</f>
        <v>0</v>
      </c>
      <c r="P199" s="198">
        <f>SUM(P200)</f>
        <v>0</v>
      </c>
      <c r="Q199" s="198">
        <f>SUM(Q200)</f>
        <v>0</v>
      </c>
    </row>
    <row r="200" spans="1:17" ht="47.25" outlineLevel="4">
      <c r="A200" s="200" t="s">
        <v>643</v>
      </c>
      <c r="B200" s="199" t="s">
        <v>653</v>
      </c>
      <c r="C200" s="199" t="s">
        <v>708</v>
      </c>
      <c r="D200" s="199" t="s">
        <v>329</v>
      </c>
      <c r="E200" s="199" t="s">
        <v>301</v>
      </c>
      <c r="F200" s="199"/>
      <c r="G200" s="199"/>
      <c r="H200" s="199"/>
      <c r="I200" s="199"/>
      <c r="J200" s="198">
        <v>57</v>
      </c>
      <c r="K200" s="198"/>
      <c r="L200" s="198"/>
      <c r="M200" s="198"/>
      <c r="N200" s="198"/>
      <c r="O200" s="198"/>
      <c r="P200" s="198"/>
      <c r="Q200" s="198"/>
    </row>
    <row r="201" spans="1:17" ht="126" outlineLevel="4">
      <c r="A201" s="200" t="s">
        <v>710</v>
      </c>
      <c r="B201" s="199" t="s">
        <v>653</v>
      </c>
      <c r="C201" s="199" t="s">
        <v>708</v>
      </c>
      <c r="D201" s="199" t="s">
        <v>304</v>
      </c>
      <c r="E201" s="199" t="s">
        <v>190</v>
      </c>
      <c r="F201" s="199"/>
      <c r="G201" s="199"/>
      <c r="H201" s="199"/>
      <c r="I201" s="199"/>
      <c r="J201" s="198">
        <f>SUM(J202)</f>
        <v>60</v>
      </c>
      <c r="K201" s="198">
        <f>SUM(K202)</f>
        <v>0</v>
      </c>
      <c r="L201" s="198">
        <f>SUM(L202)</f>
        <v>0</v>
      </c>
      <c r="M201" s="198">
        <f>SUM(M202)</f>
        <v>0</v>
      </c>
      <c r="N201" s="198">
        <f>SUM(N202)</f>
        <v>0</v>
      </c>
      <c r="O201" s="198">
        <f>SUM(O202)</f>
        <v>0</v>
      </c>
      <c r="P201" s="198">
        <f>SUM(P202)</f>
        <v>0</v>
      </c>
      <c r="Q201" s="198">
        <f>SUM(Q202)</f>
        <v>0</v>
      </c>
    </row>
    <row r="202" spans="1:17" ht="47.25" outlineLevel="4">
      <c r="A202" s="200" t="s">
        <v>643</v>
      </c>
      <c r="B202" s="199" t="s">
        <v>653</v>
      </c>
      <c r="C202" s="199" t="s">
        <v>708</v>
      </c>
      <c r="D202" s="199" t="s">
        <v>304</v>
      </c>
      <c r="E202" s="199" t="s">
        <v>301</v>
      </c>
      <c r="F202" s="199"/>
      <c r="G202" s="199"/>
      <c r="H202" s="199"/>
      <c r="I202" s="199"/>
      <c r="J202" s="198">
        <v>60</v>
      </c>
      <c r="K202" s="198"/>
      <c r="L202" s="198"/>
      <c r="M202" s="198"/>
      <c r="N202" s="198"/>
      <c r="O202" s="198"/>
      <c r="P202" s="198"/>
      <c r="Q202" s="198"/>
    </row>
    <row r="203" spans="1:17" ht="110.25" outlineLevel="4">
      <c r="A203" s="200" t="s">
        <v>709</v>
      </c>
      <c r="B203" s="199" t="s">
        <v>653</v>
      </c>
      <c r="C203" s="199" t="s">
        <v>708</v>
      </c>
      <c r="D203" s="199" t="s">
        <v>299</v>
      </c>
      <c r="E203" s="199" t="s">
        <v>190</v>
      </c>
      <c r="F203" s="199"/>
      <c r="G203" s="199"/>
      <c r="H203" s="199"/>
      <c r="I203" s="199"/>
      <c r="J203" s="198">
        <f>SUM(J204)</f>
        <v>850</v>
      </c>
      <c r="K203" s="198">
        <f>SUM(K204)</f>
        <v>0</v>
      </c>
      <c r="L203" s="198">
        <f>SUM(L204)</f>
        <v>0</v>
      </c>
      <c r="M203" s="198">
        <f>SUM(M204)</f>
        <v>0</v>
      </c>
      <c r="N203" s="198">
        <f>SUM(N204)</f>
        <v>0</v>
      </c>
      <c r="O203" s="198">
        <f>SUM(O204)</f>
        <v>0</v>
      </c>
      <c r="P203" s="198">
        <f>SUM(P204)</f>
        <v>0</v>
      </c>
      <c r="Q203" s="198">
        <f>SUM(Q204)</f>
        <v>0</v>
      </c>
    </row>
    <row r="204" spans="1:17" ht="47.25" outlineLevel="4">
      <c r="A204" s="200" t="s">
        <v>643</v>
      </c>
      <c r="B204" s="199" t="s">
        <v>653</v>
      </c>
      <c r="C204" s="199" t="s">
        <v>708</v>
      </c>
      <c r="D204" s="199" t="s">
        <v>299</v>
      </c>
      <c r="E204" s="199" t="s">
        <v>301</v>
      </c>
      <c r="F204" s="199"/>
      <c r="G204" s="199"/>
      <c r="H204" s="199"/>
      <c r="I204" s="199"/>
      <c r="J204" s="198">
        <v>850</v>
      </c>
      <c r="K204" s="198"/>
      <c r="L204" s="198"/>
      <c r="M204" s="198"/>
      <c r="N204" s="198"/>
      <c r="O204" s="198"/>
      <c r="P204" s="198"/>
      <c r="Q204" s="198"/>
    </row>
    <row r="205" spans="1:17" ht="15.75" outlineLevel="2">
      <c r="A205" s="203" t="s">
        <v>707</v>
      </c>
      <c r="B205" s="202" t="s">
        <v>653</v>
      </c>
      <c r="C205" s="202" t="s">
        <v>674</v>
      </c>
      <c r="D205" s="202" t="s">
        <v>646</v>
      </c>
      <c r="E205" s="202" t="s">
        <v>190</v>
      </c>
      <c r="F205" s="199"/>
      <c r="G205" s="199"/>
      <c r="H205" s="199"/>
      <c r="I205" s="199"/>
      <c r="J205" s="201">
        <f>SUM(J206,J211,J213,J215,J218,J222,J226,J228,J230,J232,J234,J237,J240,J242,J244,J247,J250,J253,J255,J257,J260,J262,J265)</f>
        <v>70973.9</v>
      </c>
      <c r="K205" s="201">
        <f>SUM(K206,K211,K213,K215,K218,K222,K226,K228,K230,K232,K234,K237,K240,K242,K244,K247,K250,K253,K255,K257,K260,K262,K265)</f>
        <v>67991.90000000001</v>
      </c>
      <c r="L205" s="201">
        <f>SUM(L206,L211,L213,L215,L218,L222,L226,L228,L230,L232,L234,L237,L240,L242,L244,L247,L250,L253,L255,L257,L260,L262,L265)</f>
        <v>0</v>
      </c>
      <c r="M205" s="201">
        <f>SUM(M206,M211,M213,M215,M218,M222,M226,M228,M230,M232,M234,M237,M240,M242,M244,M247,M250,M253,M255,M257,M260,M262,M265)</f>
        <v>67991.90000000001</v>
      </c>
      <c r="N205" s="201">
        <f>SUM(N206,N211,N213,N215,N218,N222,N226,N228,N230,N232,N234,N237,N240,N242,N244,N247,N250,N253,N255,N257,N260,N262,N265)</f>
        <v>0</v>
      </c>
      <c r="O205" s="201">
        <f>SUM(O206,O211,O213,O215,O218,O222,O226,O228,O230,O232,O234,O237,O240,O242,O244,O247,O250,O253,O255,O257,O260,O262,O265)</f>
        <v>67991.90000000001</v>
      </c>
      <c r="P205" s="201">
        <f>SUM(P206,P211,P213,P215,P218,P222,P226,P228,P230,P232,P234,P237,P240,P242,P244,P247,P250,P253,P255,P257,P260,P262,P265)</f>
        <v>67187.90000000001</v>
      </c>
      <c r="Q205" s="201">
        <f>SUM(Q206,Q211,Q213,Q215,Q218,Q222,Q226,Q228,Q230,Q232,Q234,Q237,Q240,Q242,Q244,Q247,Q250,Q253,Q255,Q257,Q260,Q262,Q265)</f>
        <v>65229.8</v>
      </c>
    </row>
    <row r="206" spans="1:17" ht="206.25" customHeight="1" outlineLevel="3">
      <c r="A206" s="200" t="s">
        <v>706</v>
      </c>
      <c r="B206" s="199" t="s">
        <v>653</v>
      </c>
      <c r="C206" s="199" t="s">
        <v>674</v>
      </c>
      <c r="D206" s="199" t="s">
        <v>615</v>
      </c>
      <c r="E206" s="199" t="s">
        <v>190</v>
      </c>
      <c r="F206" s="199"/>
      <c r="G206" s="199"/>
      <c r="H206" s="199"/>
      <c r="I206" s="199"/>
      <c r="J206" s="198">
        <f>SUM(J207:J210)</f>
        <v>16044.800000000001</v>
      </c>
      <c r="K206" s="198">
        <f>SUM(K207:K210)</f>
        <v>16044.800000000001</v>
      </c>
      <c r="L206" s="198">
        <f>SUM(L207:L210)</f>
        <v>0</v>
      </c>
      <c r="M206" s="198">
        <f>SUM(M207:M210)</f>
        <v>16044.800000000001</v>
      </c>
      <c r="N206" s="198">
        <f>SUM(N207:N210)</f>
        <v>0</v>
      </c>
      <c r="O206" s="198">
        <f>SUM(O207:O210)</f>
        <v>16044.800000000001</v>
      </c>
      <c r="P206" s="198">
        <f>SUM(P207:P210)</f>
        <v>15136.900000000001</v>
      </c>
      <c r="Q206" s="198">
        <f>SUM(Q207:Q210)</f>
        <v>16589</v>
      </c>
    </row>
    <row r="207" spans="1:17" ht="111" customHeight="1" outlineLevel="4">
      <c r="A207" s="200" t="s">
        <v>644</v>
      </c>
      <c r="B207" s="199" t="s">
        <v>653</v>
      </c>
      <c r="C207" s="199" t="s">
        <v>674</v>
      </c>
      <c r="D207" s="199" t="s">
        <v>615</v>
      </c>
      <c r="E207" s="199" t="s">
        <v>346</v>
      </c>
      <c r="F207" s="199"/>
      <c r="G207" s="199"/>
      <c r="H207" s="199"/>
      <c r="I207" s="199"/>
      <c r="J207" s="198">
        <v>741.1</v>
      </c>
      <c r="K207" s="198">
        <v>741.1</v>
      </c>
      <c r="L207" s="198">
        <v>0</v>
      </c>
      <c r="M207" s="198">
        <v>741.1</v>
      </c>
      <c r="N207" s="198">
        <v>0</v>
      </c>
      <c r="O207" s="198">
        <v>741.1</v>
      </c>
      <c r="P207" s="198">
        <v>741.1</v>
      </c>
      <c r="Q207" s="198">
        <v>741.1</v>
      </c>
    </row>
    <row r="208" spans="1:17" ht="47.25" outlineLevel="4">
      <c r="A208" s="200" t="s">
        <v>643</v>
      </c>
      <c r="B208" s="199" t="s">
        <v>653</v>
      </c>
      <c r="C208" s="199" t="s">
        <v>674</v>
      </c>
      <c r="D208" s="199" t="s">
        <v>615</v>
      </c>
      <c r="E208" s="199" t="s">
        <v>301</v>
      </c>
      <c r="F208" s="199"/>
      <c r="G208" s="199"/>
      <c r="H208" s="199"/>
      <c r="I208" s="199"/>
      <c r="J208" s="198">
        <v>9377.4</v>
      </c>
      <c r="K208" s="198">
        <v>9377.4</v>
      </c>
      <c r="L208" s="198">
        <v>0</v>
      </c>
      <c r="M208" s="198">
        <v>9377.4</v>
      </c>
      <c r="N208" s="198">
        <v>0</v>
      </c>
      <c r="O208" s="198">
        <v>9377.4</v>
      </c>
      <c r="P208" s="198">
        <v>8669.5</v>
      </c>
      <c r="Q208" s="198">
        <v>9602.8</v>
      </c>
    </row>
    <row r="209" spans="1:17" ht="66" customHeight="1" outlineLevel="4">
      <c r="A209" s="200" t="s">
        <v>659</v>
      </c>
      <c r="B209" s="199" t="s">
        <v>653</v>
      </c>
      <c r="C209" s="199" t="s">
        <v>674</v>
      </c>
      <c r="D209" s="199" t="s">
        <v>615</v>
      </c>
      <c r="E209" s="199" t="s">
        <v>298</v>
      </c>
      <c r="F209" s="199"/>
      <c r="G209" s="199"/>
      <c r="H209" s="199"/>
      <c r="I209" s="199"/>
      <c r="J209" s="198">
        <v>5292.6</v>
      </c>
      <c r="K209" s="198">
        <v>5292.6</v>
      </c>
      <c r="L209" s="198">
        <v>0</v>
      </c>
      <c r="M209" s="198">
        <v>5292.6</v>
      </c>
      <c r="N209" s="198">
        <v>0</v>
      </c>
      <c r="O209" s="198">
        <v>5292.6</v>
      </c>
      <c r="P209" s="198">
        <v>5092.6</v>
      </c>
      <c r="Q209" s="198">
        <v>5611.4</v>
      </c>
    </row>
    <row r="210" spans="1:17" ht="15.75" outlineLevel="4">
      <c r="A210" s="200" t="s">
        <v>642</v>
      </c>
      <c r="B210" s="199" t="s">
        <v>653</v>
      </c>
      <c r="C210" s="199" t="s">
        <v>674</v>
      </c>
      <c r="D210" s="199" t="s">
        <v>615</v>
      </c>
      <c r="E210" s="199" t="s">
        <v>343</v>
      </c>
      <c r="F210" s="199"/>
      <c r="G210" s="199"/>
      <c r="H210" s="199"/>
      <c r="I210" s="199"/>
      <c r="J210" s="198">
        <v>633.7</v>
      </c>
      <c r="K210" s="198">
        <v>633.7</v>
      </c>
      <c r="L210" s="198">
        <v>0</v>
      </c>
      <c r="M210" s="198">
        <v>633.7</v>
      </c>
      <c r="N210" s="198">
        <v>0</v>
      </c>
      <c r="O210" s="198">
        <v>633.7</v>
      </c>
      <c r="P210" s="198">
        <v>633.7</v>
      </c>
      <c r="Q210" s="198">
        <v>633.7</v>
      </c>
    </row>
    <row r="211" spans="1:17" ht="141.75" outlineLevel="4">
      <c r="A211" s="200" t="s">
        <v>705</v>
      </c>
      <c r="B211" s="199" t="s">
        <v>653</v>
      </c>
      <c r="C211" s="199" t="s">
        <v>674</v>
      </c>
      <c r="D211" s="199" t="s">
        <v>704</v>
      </c>
      <c r="E211" s="199" t="s">
        <v>190</v>
      </c>
      <c r="F211" s="199"/>
      <c r="G211" s="199"/>
      <c r="H211" s="199"/>
      <c r="I211" s="199"/>
      <c r="J211" s="198">
        <f>SUM(J212)</f>
        <v>98</v>
      </c>
      <c r="K211" s="198">
        <f>SUM(K212)</f>
        <v>0</v>
      </c>
      <c r="L211" s="198">
        <f>SUM(L212)</f>
        <v>0</v>
      </c>
      <c r="M211" s="198">
        <f>SUM(M212)</f>
        <v>0</v>
      </c>
      <c r="N211" s="198">
        <f>SUM(N212)</f>
        <v>0</v>
      </c>
      <c r="O211" s="198">
        <f>SUM(O212)</f>
        <v>0</v>
      </c>
      <c r="P211" s="198">
        <f>SUM(P212)</f>
        <v>0</v>
      </c>
      <c r="Q211" s="198">
        <f>SUM(Q212)</f>
        <v>0</v>
      </c>
    </row>
    <row r="212" spans="1:17" ht="78.75" outlineLevel="4">
      <c r="A212" s="200" t="s">
        <v>659</v>
      </c>
      <c r="B212" s="199" t="s">
        <v>653</v>
      </c>
      <c r="C212" s="199" t="s">
        <v>674</v>
      </c>
      <c r="D212" s="199" t="s">
        <v>704</v>
      </c>
      <c r="E212" s="199" t="s">
        <v>298</v>
      </c>
      <c r="F212" s="199"/>
      <c r="G212" s="199"/>
      <c r="H212" s="199"/>
      <c r="I212" s="199"/>
      <c r="J212" s="198">
        <v>98</v>
      </c>
      <c r="K212" s="198"/>
      <c r="L212" s="198"/>
      <c r="M212" s="198"/>
      <c r="N212" s="198"/>
      <c r="O212" s="198"/>
      <c r="P212" s="198"/>
      <c r="Q212" s="198"/>
    </row>
    <row r="213" spans="1:17" ht="144" customHeight="1" outlineLevel="4">
      <c r="A213" s="200" t="s">
        <v>703</v>
      </c>
      <c r="B213" s="199" t="s">
        <v>653</v>
      </c>
      <c r="C213" s="199" t="s">
        <v>674</v>
      </c>
      <c r="D213" s="199" t="s">
        <v>611</v>
      </c>
      <c r="E213" s="199" t="s">
        <v>190</v>
      </c>
      <c r="F213" s="199"/>
      <c r="G213" s="199"/>
      <c r="H213" s="199"/>
      <c r="I213" s="199"/>
      <c r="J213" s="198">
        <f>SUM(J214)</f>
        <v>13.5</v>
      </c>
      <c r="K213" s="198">
        <f>SUM(K214)</f>
        <v>0</v>
      </c>
      <c r="L213" s="198">
        <f>SUM(L214)</f>
        <v>0</v>
      </c>
      <c r="M213" s="198">
        <f>SUM(M214)</f>
        <v>0</v>
      </c>
      <c r="N213" s="198">
        <f>SUM(N214)</f>
        <v>0</v>
      </c>
      <c r="O213" s="198">
        <f>SUM(O214)</f>
        <v>0</v>
      </c>
      <c r="P213" s="198">
        <f>SUM(P214)</f>
        <v>0</v>
      </c>
      <c r="Q213" s="198">
        <f>SUM(Q214)</f>
        <v>0</v>
      </c>
    </row>
    <row r="214" spans="1:17" ht="47.25" outlineLevel="4">
      <c r="A214" s="200" t="s">
        <v>643</v>
      </c>
      <c r="B214" s="199" t="s">
        <v>653</v>
      </c>
      <c r="C214" s="199" t="s">
        <v>674</v>
      </c>
      <c r="D214" s="199" t="s">
        <v>611</v>
      </c>
      <c r="E214" s="199" t="s">
        <v>301</v>
      </c>
      <c r="F214" s="199"/>
      <c r="G214" s="199"/>
      <c r="H214" s="199"/>
      <c r="I214" s="199"/>
      <c r="J214" s="198">
        <v>13.5</v>
      </c>
      <c r="K214" s="198"/>
      <c r="L214" s="198"/>
      <c r="M214" s="198"/>
      <c r="N214" s="198"/>
      <c r="O214" s="198"/>
      <c r="P214" s="198"/>
      <c r="Q214" s="198"/>
    </row>
    <row r="215" spans="1:17" ht="141.75" customHeight="1" outlineLevel="4">
      <c r="A215" s="200" t="s">
        <v>702</v>
      </c>
      <c r="B215" s="199" t="s">
        <v>653</v>
      </c>
      <c r="C215" s="199" t="s">
        <v>674</v>
      </c>
      <c r="D215" s="199" t="s">
        <v>608</v>
      </c>
      <c r="E215" s="199" t="s">
        <v>190</v>
      </c>
      <c r="F215" s="199"/>
      <c r="G215" s="199"/>
      <c r="H215" s="199"/>
      <c r="I215" s="199"/>
      <c r="J215" s="198">
        <f>SUM(J216:J217)</f>
        <v>1323.6</v>
      </c>
      <c r="K215" s="198">
        <f>SUM(K216:K217)</f>
        <v>0</v>
      </c>
      <c r="L215" s="198">
        <f>SUM(L216:L217)</f>
        <v>0</v>
      </c>
      <c r="M215" s="198">
        <f>SUM(M216:M217)</f>
        <v>0</v>
      </c>
      <c r="N215" s="198">
        <f>SUM(N216:N217)</f>
        <v>0</v>
      </c>
      <c r="O215" s="198">
        <f>SUM(O216:O217)</f>
        <v>0</v>
      </c>
      <c r="P215" s="198">
        <f>SUM(P216:P217)</f>
        <v>1274.7</v>
      </c>
      <c r="Q215" s="198">
        <f>SUM(Q216:Q217)</f>
        <v>1271.4</v>
      </c>
    </row>
    <row r="216" spans="1:17" ht="47.25" outlineLevel="4">
      <c r="A216" s="200" t="s">
        <v>643</v>
      </c>
      <c r="B216" s="199" t="s">
        <v>653</v>
      </c>
      <c r="C216" s="199" t="s">
        <v>674</v>
      </c>
      <c r="D216" s="199" t="s">
        <v>608</v>
      </c>
      <c r="E216" s="199" t="s">
        <v>301</v>
      </c>
      <c r="F216" s="199"/>
      <c r="G216" s="199"/>
      <c r="H216" s="199"/>
      <c r="I216" s="199"/>
      <c r="J216" s="198">
        <v>632.8</v>
      </c>
      <c r="K216" s="198"/>
      <c r="L216" s="198"/>
      <c r="M216" s="198"/>
      <c r="N216" s="198"/>
      <c r="O216" s="198"/>
      <c r="P216" s="198">
        <v>655.7</v>
      </c>
      <c r="Q216" s="198">
        <v>649</v>
      </c>
    </row>
    <row r="217" spans="1:17" ht="62.25" customHeight="1" outlineLevel="4">
      <c r="A217" s="200" t="s">
        <v>659</v>
      </c>
      <c r="B217" s="199" t="s">
        <v>653</v>
      </c>
      <c r="C217" s="199" t="s">
        <v>674</v>
      </c>
      <c r="D217" s="199" t="s">
        <v>608</v>
      </c>
      <c r="E217" s="199" t="s">
        <v>298</v>
      </c>
      <c r="F217" s="199"/>
      <c r="G217" s="199"/>
      <c r="H217" s="199"/>
      <c r="I217" s="199"/>
      <c r="J217" s="198">
        <v>690.8</v>
      </c>
      <c r="K217" s="198"/>
      <c r="L217" s="198"/>
      <c r="M217" s="198"/>
      <c r="N217" s="198"/>
      <c r="O217" s="198"/>
      <c r="P217" s="198">
        <v>619</v>
      </c>
      <c r="Q217" s="198">
        <v>622.4</v>
      </c>
    </row>
    <row r="218" spans="1:17" ht="345" customHeight="1" outlineLevel="3">
      <c r="A218" s="222" t="s">
        <v>701</v>
      </c>
      <c r="B218" s="199" t="s">
        <v>653</v>
      </c>
      <c r="C218" s="199" t="s">
        <v>674</v>
      </c>
      <c r="D218" s="199" t="s">
        <v>606</v>
      </c>
      <c r="E218" s="199" t="s">
        <v>190</v>
      </c>
      <c r="F218" s="199"/>
      <c r="G218" s="199"/>
      <c r="H218" s="199"/>
      <c r="I218" s="199"/>
      <c r="J218" s="198">
        <f>SUM(J219:J221)</f>
        <v>45197.899999999994</v>
      </c>
      <c r="K218" s="198">
        <f>SUM(K219:K221)</f>
        <v>44502.6</v>
      </c>
      <c r="L218" s="198">
        <f>SUM(L219:L221)</f>
        <v>0</v>
      </c>
      <c r="M218" s="198">
        <f>SUM(M219:M221)</f>
        <v>44502.6</v>
      </c>
      <c r="N218" s="198">
        <f>SUM(N219:N221)</f>
        <v>0</v>
      </c>
      <c r="O218" s="198">
        <f>SUM(O219:O221)</f>
        <v>44502.6</v>
      </c>
      <c r="P218" s="198">
        <f>SUM(P219:P221)</f>
        <v>44580.8</v>
      </c>
      <c r="Q218" s="198">
        <f>SUM(Q219:Q221)</f>
        <v>42056.5</v>
      </c>
    </row>
    <row r="219" spans="1:17" ht="111.75" customHeight="1" outlineLevel="4">
      <c r="A219" s="200" t="s">
        <v>644</v>
      </c>
      <c r="B219" s="199" t="s">
        <v>653</v>
      </c>
      <c r="C219" s="199" t="s">
        <v>674</v>
      </c>
      <c r="D219" s="199" t="s">
        <v>606</v>
      </c>
      <c r="E219" s="199" t="s">
        <v>346</v>
      </c>
      <c r="F219" s="199"/>
      <c r="G219" s="199"/>
      <c r="H219" s="199"/>
      <c r="I219" s="199"/>
      <c r="J219" s="198">
        <v>24031</v>
      </c>
      <c r="K219" s="198">
        <v>22134.3</v>
      </c>
      <c r="L219" s="198">
        <v>0</v>
      </c>
      <c r="M219" s="198">
        <v>22134.3</v>
      </c>
      <c r="N219" s="198">
        <v>0</v>
      </c>
      <c r="O219" s="198">
        <v>22134.3</v>
      </c>
      <c r="P219" s="198">
        <v>23428.8</v>
      </c>
      <c r="Q219" s="198">
        <v>22139.1</v>
      </c>
    </row>
    <row r="220" spans="1:17" ht="47.25" outlineLevel="4">
      <c r="A220" s="200" t="s">
        <v>643</v>
      </c>
      <c r="B220" s="199" t="s">
        <v>653</v>
      </c>
      <c r="C220" s="199" t="s">
        <v>674</v>
      </c>
      <c r="D220" s="199" t="s">
        <v>606</v>
      </c>
      <c r="E220" s="199" t="s">
        <v>301</v>
      </c>
      <c r="F220" s="199"/>
      <c r="G220" s="199"/>
      <c r="H220" s="199"/>
      <c r="I220" s="199"/>
      <c r="J220" s="198">
        <v>552.3</v>
      </c>
      <c r="K220" s="198">
        <v>1200</v>
      </c>
      <c r="L220" s="198">
        <v>0</v>
      </c>
      <c r="M220" s="198">
        <v>1200</v>
      </c>
      <c r="N220" s="198">
        <v>0</v>
      </c>
      <c r="O220" s="198">
        <v>1200</v>
      </c>
      <c r="P220" s="198">
        <v>537.4</v>
      </c>
      <c r="Q220" s="198">
        <v>476.9</v>
      </c>
    </row>
    <row r="221" spans="1:17" ht="66.75" customHeight="1" outlineLevel="4">
      <c r="A221" s="200" t="s">
        <v>659</v>
      </c>
      <c r="B221" s="199" t="s">
        <v>653</v>
      </c>
      <c r="C221" s="199" t="s">
        <v>674</v>
      </c>
      <c r="D221" s="199" t="s">
        <v>606</v>
      </c>
      <c r="E221" s="199" t="s">
        <v>298</v>
      </c>
      <c r="F221" s="199"/>
      <c r="G221" s="199"/>
      <c r="H221" s="199"/>
      <c r="I221" s="199"/>
      <c r="J221" s="198">
        <v>20614.6</v>
      </c>
      <c r="K221" s="198">
        <v>21168.3</v>
      </c>
      <c r="L221" s="198">
        <v>0</v>
      </c>
      <c r="M221" s="198">
        <v>21168.3</v>
      </c>
      <c r="N221" s="198">
        <v>0</v>
      </c>
      <c r="O221" s="198">
        <v>21168.3</v>
      </c>
      <c r="P221" s="198">
        <v>20614.6</v>
      </c>
      <c r="Q221" s="198">
        <v>19440.5</v>
      </c>
    </row>
    <row r="222" spans="1:17" ht="141" customHeight="1" outlineLevel="3">
      <c r="A222" s="200" t="s">
        <v>700</v>
      </c>
      <c r="B222" s="199" t="s">
        <v>653</v>
      </c>
      <c r="C222" s="199" t="s">
        <v>674</v>
      </c>
      <c r="D222" s="199" t="s">
        <v>602</v>
      </c>
      <c r="E222" s="199" t="s">
        <v>190</v>
      </c>
      <c r="F222" s="199"/>
      <c r="G222" s="199"/>
      <c r="H222" s="199"/>
      <c r="I222" s="199"/>
      <c r="J222" s="198">
        <f>SUM(J223:J225)</f>
        <v>3602.2999999999997</v>
      </c>
      <c r="K222" s="198">
        <f>SUM(K223:K225)</f>
        <v>3602.2999999999997</v>
      </c>
      <c r="L222" s="198">
        <f>SUM(L223:L225)</f>
        <v>0</v>
      </c>
      <c r="M222" s="198">
        <f>SUM(M223:M225)</f>
        <v>3602.2999999999997</v>
      </c>
      <c r="N222" s="198">
        <f>SUM(N223:N225)</f>
        <v>0</v>
      </c>
      <c r="O222" s="198">
        <f>SUM(O223:O225)</f>
        <v>3602.2999999999997</v>
      </c>
      <c r="P222" s="198">
        <f>SUM(P223:P225)</f>
        <v>3472.2999999999997</v>
      </c>
      <c r="Q222" s="198">
        <f>SUM(Q223:Q225)</f>
        <v>3692.2999999999997</v>
      </c>
    </row>
    <row r="223" spans="1:17" ht="113.25" customHeight="1" outlineLevel="4">
      <c r="A223" s="200" t="s">
        <v>644</v>
      </c>
      <c r="B223" s="199" t="s">
        <v>653</v>
      </c>
      <c r="C223" s="199" t="s">
        <v>674</v>
      </c>
      <c r="D223" s="199" t="s">
        <v>602</v>
      </c>
      <c r="E223" s="199" t="s">
        <v>346</v>
      </c>
      <c r="F223" s="199"/>
      <c r="G223" s="199"/>
      <c r="H223" s="199"/>
      <c r="I223" s="199"/>
      <c r="J223" s="198">
        <v>2602.7</v>
      </c>
      <c r="K223" s="198">
        <v>2602.7</v>
      </c>
      <c r="L223" s="198">
        <v>0</v>
      </c>
      <c r="M223" s="198">
        <v>2602.7</v>
      </c>
      <c r="N223" s="198">
        <v>0</v>
      </c>
      <c r="O223" s="198">
        <v>2602.7</v>
      </c>
      <c r="P223" s="198">
        <v>2602.7</v>
      </c>
      <c r="Q223" s="198">
        <v>2602.7</v>
      </c>
    </row>
    <row r="224" spans="1:17" ht="47.25" outlineLevel="4">
      <c r="A224" s="200" t="s">
        <v>643</v>
      </c>
      <c r="B224" s="199" t="s">
        <v>653</v>
      </c>
      <c r="C224" s="199" t="s">
        <v>674</v>
      </c>
      <c r="D224" s="199" t="s">
        <v>602</v>
      </c>
      <c r="E224" s="199" t="s">
        <v>301</v>
      </c>
      <c r="F224" s="199"/>
      <c r="G224" s="199"/>
      <c r="H224" s="199"/>
      <c r="I224" s="199"/>
      <c r="J224" s="198">
        <v>951.6</v>
      </c>
      <c r="K224" s="198">
        <v>951.6</v>
      </c>
      <c r="L224" s="198">
        <v>0</v>
      </c>
      <c r="M224" s="198">
        <v>951.6</v>
      </c>
      <c r="N224" s="198">
        <v>0</v>
      </c>
      <c r="O224" s="198">
        <v>951.6</v>
      </c>
      <c r="P224" s="198">
        <v>821.6</v>
      </c>
      <c r="Q224" s="198">
        <v>1041.6</v>
      </c>
    </row>
    <row r="225" spans="1:17" ht="15.75" outlineLevel="4">
      <c r="A225" s="200" t="s">
        <v>642</v>
      </c>
      <c r="B225" s="199" t="s">
        <v>653</v>
      </c>
      <c r="C225" s="199" t="s">
        <v>674</v>
      </c>
      <c r="D225" s="199" t="s">
        <v>602</v>
      </c>
      <c r="E225" s="199" t="s">
        <v>343</v>
      </c>
      <c r="F225" s="199"/>
      <c r="G225" s="199"/>
      <c r="H225" s="199"/>
      <c r="I225" s="199"/>
      <c r="J225" s="198">
        <v>48</v>
      </c>
      <c r="K225" s="198">
        <v>48</v>
      </c>
      <c r="L225" s="198">
        <v>0</v>
      </c>
      <c r="M225" s="198">
        <v>48</v>
      </c>
      <c r="N225" s="198">
        <v>0</v>
      </c>
      <c r="O225" s="198">
        <v>48</v>
      </c>
      <c r="P225" s="198">
        <v>48</v>
      </c>
      <c r="Q225" s="198">
        <v>48</v>
      </c>
    </row>
    <row r="226" spans="1:17" ht="221.25" customHeight="1" outlineLevel="3">
      <c r="A226" s="200" t="s">
        <v>699</v>
      </c>
      <c r="B226" s="199" t="s">
        <v>653</v>
      </c>
      <c r="C226" s="199" t="s">
        <v>674</v>
      </c>
      <c r="D226" s="199" t="s">
        <v>600</v>
      </c>
      <c r="E226" s="199" t="s">
        <v>190</v>
      </c>
      <c r="F226" s="199"/>
      <c r="G226" s="199"/>
      <c r="H226" s="199"/>
      <c r="I226" s="199"/>
      <c r="J226" s="198">
        <f>SUM(J227)</f>
        <v>609</v>
      </c>
      <c r="K226" s="198">
        <f>SUM(K227)</f>
        <v>609</v>
      </c>
      <c r="L226" s="198">
        <f>SUM(L227)</f>
        <v>0</v>
      </c>
      <c r="M226" s="198">
        <f>SUM(M227)</f>
        <v>609</v>
      </c>
      <c r="N226" s="198">
        <f>SUM(N227)</f>
        <v>0</v>
      </c>
      <c r="O226" s="198">
        <f>SUM(O227)</f>
        <v>609</v>
      </c>
      <c r="P226" s="198">
        <f>SUM(P227)</f>
        <v>609</v>
      </c>
      <c r="Q226" s="198">
        <f>SUM(Q227)</f>
        <v>609</v>
      </c>
    </row>
    <row r="227" spans="1:17" ht="111" customHeight="1" outlineLevel="4">
      <c r="A227" s="200" t="s">
        <v>644</v>
      </c>
      <c r="B227" s="199" t="s">
        <v>653</v>
      </c>
      <c r="C227" s="199" t="s">
        <v>674</v>
      </c>
      <c r="D227" s="199" t="s">
        <v>600</v>
      </c>
      <c r="E227" s="199" t="s">
        <v>346</v>
      </c>
      <c r="F227" s="199"/>
      <c r="G227" s="199"/>
      <c r="H227" s="199"/>
      <c r="I227" s="199"/>
      <c r="J227" s="198">
        <v>609</v>
      </c>
      <c r="K227" s="198">
        <v>609</v>
      </c>
      <c r="L227" s="198">
        <v>0</v>
      </c>
      <c r="M227" s="198">
        <v>609</v>
      </c>
      <c r="N227" s="198">
        <v>0</v>
      </c>
      <c r="O227" s="198">
        <v>609</v>
      </c>
      <c r="P227" s="198">
        <v>609</v>
      </c>
      <c r="Q227" s="198">
        <v>609</v>
      </c>
    </row>
    <row r="228" spans="1:17" ht="222.75" customHeight="1" outlineLevel="3">
      <c r="A228" s="200" t="s">
        <v>599</v>
      </c>
      <c r="B228" s="199" t="s">
        <v>653</v>
      </c>
      <c r="C228" s="199" t="s">
        <v>674</v>
      </c>
      <c r="D228" s="199" t="s">
        <v>598</v>
      </c>
      <c r="E228" s="199" t="s">
        <v>190</v>
      </c>
      <c r="F228" s="199"/>
      <c r="G228" s="199"/>
      <c r="H228" s="199"/>
      <c r="I228" s="199"/>
      <c r="J228" s="198">
        <f>SUM(J229)</f>
        <v>359</v>
      </c>
      <c r="K228" s="198">
        <f>SUM(K229)</f>
        <v>359</v>
      </c>
      <c r="L228" s="198">
        <f>SUM(L229)</f>
        <v>0</v>
      </c>
      <c r="M228" s="198">
        <f>SUM(M229)</f>
        <v>359</v>
      </c>
      <c r="N228" s="198">
        <f>SUM(N229)</f>
        <v>0</v>
      </c>
      <c r="O228" s="198">
        <f>SUM(O229)</f>
        <v>359</v>
      </c>
      <c r="P228" s="198">
        <f>SUM(P229)</f>
        <v>359</v>
      </c>
      <c r="Q228" s="198">
        <f>SUM(Q229)</f>
        <v>359</v>
      </c>
    </row>
    <row r="229" spans="1:17" ht="109.5" customHeight="1" outlineLevel="4">
      <c r="A229" s="200" t="s">
        <v>644</v>
      </c>
      <c r="B229" s="199" t="s">
        <v>653</v>
      </c>
      <c r="C229" s="199" t="s">
        <v>674</v>
      </c>
      <c r="D229" s="199" t="s">
        <v>598</v>
      </c>
      <c r="E229" s="199" t="s">
        <v>346</v>
      </c>
      <c r="F229" s="199"/>
      <c r="G229" s="199"/>
      <c r="H229" s="199"/>
      <c r="I229" s="199"/>
      <c r="J229" s="198">
        <v>359</v>
      </c>
      <c r="K229" s="198">
        <v>359</v>
      </c>
      <c r="L229" s="198">
        <v>0</v>
      </c>
      <c r="M229" s="198">
        <v>359</v>
      </c>
      <c r="N229" s="198">
        <v>0</v>
      </c>
      <c r="O229" s="198">
        <v>359</v>
      </c>
      <c r="P229" s="198">
        <v>359</v>
      </c>
      <c r="Q229" s="198">
        <v>359</v>
      </c>
    </row>
    <row r="230" spans="1:17" ht="125.25" customHeight="1" outlineLevel="3">
      <c r="A230" s="200" t="s">
        <v>698</v>
      </c>
      <c r="B230" s="199" t="s">
        <v>653</v>
      </c>
      <c r="C230" s="199" t="s">
        <v>674</v>
      </c>
      <c r="D230" s="199" t="s">
        <v>596</v>
      </c>
      <c r="E230" s="199" t="s">
        <v>190</v>
      </c>
      <c r="F230" s="199"/>
      <c r="G230" s="199"/>
      <c r="H230" s="199"/>
      <c r="I230" s="199"/>
      <c r="J230" s="198">
        <f>SUM(J231)</f>
        <v>50</v>
      </c>
      <c r="K230" s="198">
        <f>SUM(K231)</f>
        <v>50</v>
      </c>
      <c r="L230" s="198">
        <f>SUM(L231)</f>
        <v>0</v>
      </c>
      <c r="M230" s="198">
        <f>SUM(M231)</f>
        <v>50</v>
      </c>
      <c r="N230" s="198">
        <f>SUM(N231)</f>
        <v>0</v>
      </c>
      <c r="O230" s="198">
        <f>SUM(O231)</f>
        <v>50</v>
      </c>
      <c r="P230" s="198">
        <f>SUM(P231)</f>
        <v>0</v>
      </c>
      <c r="Q230" s="198">
        <f>SUM(Q231)</f>
        <v>80</v>
      </c>
    </row>
    <row r="231" spans="1:17" ht="47.25" outlineLevel="4">
      <c r="A231" s="200" t="s">
        <v>643</v>
      </c>
      <c r="B231" s="199" t="s">
        <v>653</v>
      </c>
      <c r="C231" s="199" t="s">
        <v>674</v>
      </c>
      <c r="D231" s="199" t="s">
        <v>596</v>
      </c>
      <c r="E231" s="199" t="s">
        <v>301</v>
      </c>
      <c r="F231" s="199"/>
      <c r="G231" s="199"/>
      <c r="H231" s="199"/>
      <c r="I231" s="199"/>
      <c r="J231" s="198">
        <v>50</v>
      </c>
      <c r="K231" s="198">
        <v>50</v>
      </c>
      <c r="L231" s="198">
        <v>0</v>
      </c>
      <c r="M231" s="198">
        <v>50</v>
      </c>
      <c r="N231" s="198">
        <v>0</v>
      </c>
      <c r="O231" s="198">
        <v>50</v>
      </c>
      <c r="P231" s="198">
        <v>0</v>
      </c>
      <c r="Q231" s="198">
        <v>80</v>
      </c>
    </row>
    <row r="232" spans="1:17" ht="204.75" customHeight="1" outlineLevel="4">
      <c r="A232" s="200" t="s">
        <v>697</v>
      </c>
      <c r="B232" s="199" t="s">
        <v>653</v>
      </c>
      <c r="C232" s="199" t="s">
        <v>674</v>
      </c>
      <c r="D232" s="199" t="s">
        <v>592</v>
      </c>
      <c r="E232" s="199" t="s">
        <v>190</v>
      </c>
      <c r="F232" s="199"/>
      <c r="G232" s="199"/>
      <c r="H232" s="199"/>
      <c r="I232" s="199"/>
      <c r="J232" s="198">
        <f>SUM(J233)</f>
        <v>451.6</v>
      </c>
      <c r="K232" s="198">
        <f>SUM(K233)</f>
        <v>0</v>
      </c>
      <c r="L232" s="198">
        <f>SUM(L233)</f>
        <v>0</v>
      </c>
      <c r="M232" s="198">
        <f>SUM(M233)</f>
        <v>0</v>
      </c>
      <c r="N232" s="198">
        <f>SUM(N233)</f>
        <v>0</v>
      </c>
      <c r="O232" s="198">
        <f>SUM(O233)</f>
        <v>0</v>
      </c>
      <c r="P232" s="198">
        <f>SUM(P233)</f>
        <v>147.5</v>
      </c>
      <c r="Q232" s="198">
        <f>SUM(Q233)</f>
        <v>0</v>
      </c>
    </row>
    <row r="233" spans="1:17" ht="110.25" outlineLevel="4">
      <c r="A233" s="200" t="s">
        <v>644</v>
      </c>
      <c r="B233" s="199" t="s">
        <v>653</v>
      </c>
      <c r="C233" s="199" t="s">
        <v>674</v>
      </c>
      <c r="D233" s="199" t="s">
        <v>592</v>
      </c>
      <c r="E233" s="199" t="s">
        <v>346</v>
      </c>
      <c r="F233" s="199"/>
      <c r="G233" s="199"/>
      <c r="H233" s="199"/>
      <c r="I233" s="199"/>
      <c r="J233" s="198">
        <v>451.6</v>
      </c>
      <c r="K233" s="198"/>
      <c r="L233" s="198"/>
      <c r="M233" s="198"/>
      <c r="N233" s="198"/>
      <c r="O233" s="198"/>
      <c r="P233" s="198">
        <v>147.5</v>
      </c>
      <c r="Q233" s="198"/>
    </row>
    <row r="234" spans="1:17" ht="126.75" customHeight="1" outlineLevel="3">
      <c r="A234" s="200" t="s">
        <v>696</v>
      </c>
      <c r="B234" s="199" t="s">
        <v>653</v>
      </c>
      <c r="C234" s="199" t="s">
        <v>674</v>
      </c>
      <c r="D234" s="199" t="s">
        <v>584</v>
      </c>
      <c r="E234" s="199" t="s">
        <v>190</v>
      </c>
      <c r="F234" s="199"/>
      <c r="G234" s="199"/>
      <c r="H234" s="199"/>
      <c r="I234" s="199"/>
      <c r="J234" s="198">
        <f>SUM(J235:J236)</f>
        <v>80</v>
      </c>
      <c r="K234" s="198">
        <f>SUM(K235:K236)</f>
        <v>80</v>
      </c>
      <c r="L234" s="198">
        <f>SUM(L235:L236)</f>
        <v>0</v>
      </c>
      <c r="M234" s="198">
        <f>SUM(M235:M236)</f>
        <v>80</v>
      </c>
      <c r="N234" s="198">
        <f>SUM(N235:N236)</f>
        <v>0</v>
      </c>
      <c r="O234" s="198">
        <f>SUM(O235:O236)</f>
        <v>80</v>
      </c>
      <c r="P234" s="198">
        <f>SUM(P235:P236)</f>
        <v>80</v>
      </c>
      <c r="Q234" s="198">
        <f>SUM(Q235:Q236)</f>
        <v>80</v>
      </c>
    </row>
    <row r="235" spans="1:17" ht="47.25" outlineLevel="4">
      <c r="A235" s="200" t="s">
        <v>643</v>
      </c>
      <c r="B235" s="199" t="s">
        <v>653</v>
      </c>
      <c r="C235" s="199" t="s">
        <v>674</v>
      </c>
      <c r="D235" s="199" t="s">
        <v>584</v>
      </c>
      <c r="E235" s="199" t="s">
        <v>301</v>
      </c>
      <c r="F235" s="199"/>
      <c r="G235" s="199"/>
      <c r="H235" s="199"/>
      <c r="I235" s="199"/>
      <c r="J235" s="198">
        <v>40</v>
      </c>
      <c r="K235" s="198">
        <v>40</v>
      </c>
      <c r="L235" s="198">
        <v>0</v>
      </c>
      <c r="M235" s="198">
        <v>40</v>
      </c>
      <c r="N235" s="198">
        <v>0</v>
      </c>
      <c r="O235" s="198">
        <v>40</v>
      </c>
      <c r="P235" s="198">
        <v>40</v>
      </c>
      <c r="Q235" s="198">
        <v>40</v>
      </c>
    </row>
    <row r="236" spans="1:17" ht="67.5" customHeight="1" outlineLevel="4">
      <c r="A236" s="200" t="s">
        <v>659</v>
      </c>
      <c r="B236" s="199" t="s">
        <v>653</v>
      </c>
      <c r="C236" s="199" t="s">
        <v>674</v>
      </c>
      <c r="D236" s="199" t="s">
        <v>584</v>
      </c>
      <c r="E236" s="199" t="s">
        <v>298</v>
      </c>
      <c r="F236" s="199"/>
      <c r="G236" s="199"/>
      <c r="H236" s="199"/>
      <c r="I236" s="199"/>
      <c r="J236" s="198">
        <v>40</v>
      </c>
      <c r="K236" s="198">
        <v>40</v>
      </c>
      <c r="L236" s="198">
        <v>0</v>
      </c>
      <c r="M236" s="198">
        <v>40</v>
      </c>
      <c r="N236" s="198">
        <v>0</v>
      </c>
      <c r="O236" s="198">
        <v>40</v>
      </c>
      <c r="P236" s="198">
        <v>40</v>
      </c>
      <c r="Q236" s="198">
        <v>40</v>
      </c>
    </row>
    <row r="237" spans="1:17" ht="191.25" customHeight="1" outlineLevel="3">
      <c r="A237" s="200" t="s">
        <v>695</v>
      </c>
      <c r="B237" s="199" t="s">
        <v>653</v>
      </c>
      <c r="C237" s="199" t="s">
        <v>674</v>
      </c>
      <c r="D237" s="199" t="s">
        <v>572</v>
      </c>
      <c r="E237" s="199" t="s">
        <v>190</v>
      </c>
      <c r="F237" s="199"/>
      <c r="G237" s="199"/>
      <c r="H237" s="199"/>
      <c r="I237" s="199"/>
      <c r="J237" s="198">
        <f>SUM(J238:J239)</f>
        <v>876.7</v>
      </c>
      <c r="K237" s="198">
        <f>SUM(K238:K239)</f>
        <v>876.7</v>
      </c>
      <c r="L237" s="198">
        <f>SUM(L238:L239)</f>
        <v>0</v>
      </c>
      <c r="M237" s="198">
        <f>SUM(M238:M239)</f>
        <v>876.7</v>
      </c>
      <c r="N237" s="198">
        <f>SUM(N238:N239)</f>
        <v>0</v>
      </c>
      <c r="O237" s="198">
        <f>SUM(O238:O239)</f>
        <v>876.7</v>
      </c>
      <c r="P237" s="198">
        <f>SUM(P238:P239)</f>
        <v>471.7</v>
      </c>
      <c r="Q237" s="198">
        <f>SUM(Q238:Q239)</f>
        <v>85.1</v>
      </c>
    </row>
    <row r="238" spans="1:17" ht="47.25" outlineLevel="4">
      <c r="A238" s="200" t="s">
        <v>643</v>
      </c>
      <c r="B238" s="199" t="s">
        <v>653</v>
      </c>
      <c r="C238" s="199" t="s">
        <v>674</v>
      </c>
      <c r="D238" s="199" t="s">
        <v>572</v>
      </c>
      <c r="E238" s="199" t="s">
        <v>301</v>
      </c>
      <c r="F238" s="199"/>
      <c r="G238" s="199"/>
      <c r="H238" s="199"/>
      <c r="I238" s="199"/>
      <c r="J238" s="198">
        <v>736.7</v>
      </c>
      <c r="K238" s="198">
        <v>736.7</v>
      </c>
      <c r="L238" s="198">
        <v>0</v>
      </c>
      <c r="M238" s="198">
        <v>736.7</v>
      </c>
      <c r="N238" s="198">
        <v>0</v>
      </c>
      <c r="O238" s="198">
        <v>736.7</v>
      </c>
      <c r="P238" s="198">
        <v>331.7</v>
      </c>
      <c r="Q238" s="198">
        <v>85.1</v>
      </c>
    </row>
    <row r="239" spans="1:17" ht="66" customHeight="1" outlineLevel="4">
      <c r="A239" s="200" t="s">
        <v>659</v>
      </c>
      <c r="B239" s="199" t="s">
        <v>653</v>
      </c>
      <c r="C239" s="199" t="s">
        <v>674</v>
      </c>
      <c r="D239" s="199" t="s">
        <v>572</v>
      </c>
      <c r="E239" s="199" t="s">
        <v>298</v>
      </c>
      <c r="F239" s="199"/>
      <c r="G239" s="199"/>
      <c r="H239" s="199"/>
      <c r="I239" s="199"/>
      <c r="J239" s="198">
        <v>140</v>
      </c>
      <c r="K239" s="198">
        <v>140</v>
      </c>
      <c r="L239" s="198">
        <v>0</v>
      </c>
      <c r="M239" s="198">
        <v>140</v>
      </c>
      <c r="N239" s="198">
        <v>0</v>
      </c>
      <c r="O239" s="198">
        <v>140</v>
      </c>
      <c r="P239" s="198">
        <v>140</v>
      </c>
      <c r="Q239" s="198">
        <v>0</v>
      </c>
    </row>
    <row r="240" spans="1:17" ht="193.5" customHeight="1" outlineLevel="3">
      <c r="A240" s="200" t="s">
        <v>694</v>
      </c>
      <c r="B240" s="199" t="s">
        <v>653</v>
      </c>
      <c r="C240" s="199" t="s">
        <v>674</v>
      </c>
      <c r="D240" s="199" t="s">
        <v>568</v>
      </c>
      <c r="E240" s="199" t="s">
        <v>190</v>
      </c>
      <c r="F240" s="199"/>
      <c r="G240" s="199"/>
      <c r="H240" s="199"/>
      <c r="I240" s="199"/>
      <c r="J240" s="198">
        <f>SUM(J241)</f>
        <v>56</v>
      </c>
      <c r="K240" s="198">
        <f>SUM(K241)</f>
        <v>56</v>
      </c>
      <c r="L240" s="198">
        <f>SUM(L241)</f>
        <v>0</v>
      </c>
      <c r="M240" s="198">
        <f>SUM(M241)</f>
        <v>56</v>
      </c>
      <c r="N240" s="198">
        <f>SUM(N241)</f>
        <v>0</v>
      </c>
      <c r="O240" s="198">
        <f>SUM(O241)</f>
        <v>56</v>
      </c>
      <c r="P240" s="198">
        <f>SUM(P241)</f>
        <v>56</v>
      </c>
      <c r="Q240" s="198">
        <f>SUM(Q241)</f>
        <v>56</v>
      </c>
    </row>
    <row r="241" spans="1:17" ht="47.25" outlineLevel="4">
      <c r="A241" s="200" t="s">
        <v>643</v>
      </c>
      <c r="B241" s="199" t="s">
        <v>653</v>
      </c>
      <c r="C241" s="199" t="s">
        <v>674</v>
      </c>
      <c r="D241" s="199" t="s">
        <v>568</v>
      </c>
      <c r="E241" s="199" t="s">
        <v>301</v>
      </c>
      <c r="F241" s="199"/>
      <c r="G241" s="199"/>
      <c r="H241" s="199"/>
      <c r="I241" s="199"/>
      <c r="J241" s="198">
        <v>56</v>
      </c>
      <c r="K241" s="198">
        <v>56</v>
      </c>
      <c r="L241" s="198">
        <v>0</v>
      </c>
      <c r="M241" s="198">
        <v>56</v>
      </c>
      <c r="N241" s="198">
        <v>0</v>
      </c>
      <c r="O241" s="198">
        <v>56</v>
      </c>
      <c r="P241" s="198">
        <v>56</v>
      </c>
      <c r="Q241" s="198">
        <v>56</v>
      </c>
    </row>
    <row r="242" spans="1:17" ht="175.5" customHeight="1" outlineLevel="3">
      <c r="A242" s="200" t="s">
        <v>693</v>
      </c>
      <c r="B242" s="199" t="s">
        <v>653</v>
      </c>
      <c r="C242" s="199" t="s">
        <v>674</v>
      </c>
      <c r="D242" s="199" t="s">
        <v>566</v>
      </c>
      <c r="E242" s="199" t="s">
        <v>190</v>
      </c>
      <c r="F242" s="199"/>
      <c r="G242" s="199"/>
      <c r="H242" s="199"/>
      <c r="I242" s="199"/>
      <c r="J242" s="198">
        <f>SUM(J243)</f>
        <v>80</v>
      </c>
      <c r="K242" s="198">
        <f>SUM(K243)</f>
        <v>80</v>
      </c>
      <c r="L242" s="198">
        <f>SUM(L243)</f>
        <v>0</v>
      </c>
      <c r="M242" s="198">
        <f>SUM(M243)</f>
        <v>80</v>
      </c>
      <c r="N242" s="198">
        <f>SUM(N243)</f>
        <v>0</v>
      </c>
      <c r="O242" s="198">
        <f>SUM(O243)</f>
        <v>80</v>
      </c>
      <c r="P242" s="198">
        <f>SUM(P243)</f>
        <v>30</v>
      </c>
      <c r="Q242" s="198">
        <f>SUM(Q243)</f>
        <v>80</v>
      </c>
    </row>
    <row r="243" spans="1:17" ht="47.25" outlineLevel="4">
      <c r="A243" s="200" t="s">
        <v>643</v>
      </c>
      <c r="B243" s="199" t="s">
        <v>653</v>
      </c>
      <c r="C243" s="199" t="s">
        <v>674</v>
      </c>
      <c r="D243" s="199" t="s">
        <v>566</v>
      </c>
      <c r="E243" s="199" t="s">
        <v>301</v>
      </c>
      <c r="F243" s="199"/>
      <c r="G243" s="199"/>
      <c r="H243" s="199"/>
      <c r="I243" s="199"/>
      <c r="J243" s="198">
        <v>80</v>
      </c>
      <c r="K243" s="198">
        <v>80</v>
      </c>
      <c r="L243" s="198">
        <v>0</v>
      </c>
      <c r="M243" s="198">
        <v>80</v>
      </c>
      <c r="N243" s="198">
        <v>0</v>
      </c>
      <c r="O243" s="198">
        <v>80</v>
      </c>
      <c r="P243" s="198">
        <v>30</v>
      </c>
      <c r="Q243" s="198">
        <v>80</v>
      </c>
    </row>
    <row r="244" spans="1:17" ht="158.25" customHeight="1" outlineLevel="3">
      <c r="A244" s="200" t="s">
        <v>692</v>
      </c>
      <c r="B244" s="199" t="s">
        <v>653</v>
      </c>
      <c r="C244" s="199" t="s">
        <v>674</v>
      </c>
      <c r="D244" s="199" t="s">
        <v>564</v>
      </c>
      <c r="E244" s="199" t="s">
        <v>190</v>
      </c>
      <c r="F244" s="199"/>
      <c r="G244" s="199"/>
      <c r="H244" s="199"/>
      <c r="I244" s="199"/>
      <c r="J244" s="198">
        <f>SUM(J245:J246)</f>
        <v>40</v>
      </c>
      <c r="K244" s="198">
        <f>SUM(K245:K246)</f>
        <v>40</v>
      </c>
      <c r="L244" s="198">
        <f>SUM(L245:L246)</f>
        <v>0</v>
      </c>
      <c r="M244" s="198">
        <f>SUM(M245:M246)</f>
        <v>40</v>
      </c>
      <c r="N244" s="198">
        <f>SUM(N245:N246)</f>
        <v>0</v>
      </c>
      <c r="O244" s="198">
        <f>SUM(O245:O246)</f>
        <v>40</v>
      </c>
      <c r="P244" s="198">
        <f>SUM(P245:P246)</f>
        <v>40</v>
      </c>
      <c r="Q244" s="198">
        <f>SUM(Q245:Q246)</f>
        <v>40</v>
      </c>
    </row>
    <row r="245" spans="1:17" ht="47.25" outlineLevel="4">
      <c r="A245" s="200" t="s">
        <v>643</v>
      </c>
      <c r="B245" s="199" t="s">
        <v>653</v>
      </c>
      <c r="C245" s="199" t="s">
        <v>674</v>
      </c>
      <c r="D245" s="199" t="s">
        <v>564</v>
      </c>
      <c r="E245" s="199" t="s">
        <v>301</v>
      </c>
      <c r="F245" s="199"/>
      <c r="G245" s="199"/>
      <c r="H245" s="199"/>
      <c r="I245" s="199"/>
      <c r="J245" s="198">
        <v>20</v>
      </c>
      <c r="K245" s="198">
        <v>20</v>
      </c>
      <c r="L245" s="198">
        <v>0</v>
      </c>
      <c r="M245" s="198">
        <v>20</v>
      </c>
      <c r="N245" s="198">
        <v>0</v>
      </c>
      <c r="O245" s="198">
        <v>20</v>
      </c>
      <c r="P245" s="198">
        <v>20</v>
      </c>
      <c r="Q245" s="198">
        <v>20</v>
      </c>
    </row>
    <row r="246" spans="1:17" ht="64.5" customHeight="1" outlineLevel="4">
      <c r="A246" s="200" t="s">
        <v>659</v>
      </c>
      <c r="B246" s="199" t="s">
        <v>653</v>
      </c>
      <c r="C246" s="199" t="s">
        <v>674</v>
      </c>
      <c r="D246" s="199" t="s">
        <v>564</v>
      </c>
      <c r="E246" s="199" t="s">
        <v>298</v>
      </c>
      <c r="F246" s="199"/>
      <c r="G246" s="199"/>
      <c r="H246" s="199"/>
      <c r="I246" s="199"/>
      <c r="J246" s="198">
        <v>20</v>
      </c>
      <c r="K246" s="198">
        <v>20</v>
      </c>
      <c r="L246" s="198">
        <v>0</v>
      </c>
      <c r="M246" s="198">
        <v>20</v>
      </c>
      <c r="N246" s="198">
        <v>0</v>
      </c>
      <c r="O246" s="198">
        <v>20</v>
      </c>
      <c r="P246" s="198">
        <v>20</v>
      </c>
      <c r="Q246" s="198">
        <v>20</v>
      </c>
    </row>
    <row r="247" spans="1:17" ht="173.25" outlineLevel="3">
      <c r="A247" s="200" t="s">
        <v>691</v>
      </c>
      <c r="B247" s="199" t="s">
        <v>653</v>
      </c>
      <c r="C247" s="199" t="s">
        <v>674</v>
      </c>
      <c r="D247" s="199" t="s">
        <v>560</v>
      </c>
      <c r="E247" s="199" t="s">
        <v>190</v>
      </c>
      <c r="F247" s="199"/>
      <c r="G247" s="199"/>
      <c r="H247" s="199"/>
      <c r="I247" s="199"/>
      <c r="J247" s="198">
        <f>SUM(J248:J249)</f>
        <v>16</v>
      </c>
      <c r="K247" s="198">
        <f>SUM(K248:K249)</f>
        <v>16</v>
      </c>
      <c r="L247" s="198">
        <f>SUM(L248:L249)</f>
        <v>0</v>
      </c>
      <c r="M247" s="198">
        <f>SUM(M248:M249)</f>
        <v>16</v>
      </c>
      <c r="N247" s="198">
        <f>SUM(N248:N249)</f>
        <v>0</v>
      </c>
      <c r="O247" s="198">
        <f>SUM(O248:O249)</f>
        <v>16</v>
      </c>
      <c r="P247" s="198">
        <f>SUM(P248:P249)</f>
        <v>16</v>
      </c>
      <c r="Q247" s="198">
        <f>SUM(Q248:Q249)</f>
        <v>16</v>
      </c>
    </row>
    <row r="248" spans="1:17" ht="47.25" outlineLevel="4">
      <c r="A248" s="200" t="s">
        <v>643</v>
      </c>
      <c r="B248" s="199" t="s">
        <v>653</v>
      </c>
      <c r="C248" s="199" t="s">
        <v>674</v>
      </c>
      <c r="D248" s="199" t="s">
        <v>560</v>
      </c>
      <c r="E248" s="199" t="s">
        <v>301</v>
      </c>
      <c r="F248" s="199"/>
      <c r="G248" s="199"/>
      <c r="H248" s="199"/>
      <c r="I248" s="199"/>
      <c r="J248" s="198">
        <v>12</v>
      </c>
      <c r="K248" s="198">
        <v>12</v>
      </c>
      <c r="L248" s="198">
        <v>0</v>
      </c>
      <c r="M248" s="198">
        <v>12</v>
      </c>
      <c r="N248" s="198">
        <v>0</v>
      </c>
      <c r="O248" s="198">
        <v>12</v>
      </c>
      <c r="P248" s="198">
        <v>12</v>
      </c>
      <c r="Q248" s="198">
        <v>12</v>
      </c>
    </row>
    <row r="249" spans="1:17" ht="65.25" customHeight="1" outlineLevel="4">
      <c r="A249" s="200" t="s">
        <v>659</v>
      </c>
      <c r="B249" s="199" t="s">
        <v>653</v>
      </c>
      <c r="C249" s="199" t="s">
        <v>674</v>
      </c>
      <c r="D249" s="199" t="s">
        <v>560</v>
      </c>
      <c r="E249" s="199" t="s">
        <v>298</v>
      </c>
      <c r="F249" s="199"/>
      <c r="G249" s="199"/>
      <c r="H249" s="199"/>
      <c r="I249" s="199"/>
      <c r="J249" s="198">
        <v>4</v>
      </c>
      <c r="K249" s="198">
        <v>4</v>
      </c>
      <c r="L249" s="198">
        <v>0</v>
      </c>
      <c r="M249" s="198">
        <v>4</v>
      </c>
      <c r="N249" s="198">
        <v>0</v>
      </c>
      <c r="O249" s="198">
        <v>4</v>
      </c>
      <c r="P249" s="198">
        <v>4</v>
      </c>
      <c r="Q249" s="198">
        <v>4</v>
      </c>
    </row>
    <row r="250" spans="1:17" ht="110.25" outlineLevel="3">
      <c r="A250" s="200" t="s">
        <v>683</v>
      </c>
      <c r="B250" s="199" t="s">
        <v>653</v>
      </c>
      <c r="C250" s="199" t="s">
        <v>674</v>
      </c>
      <c r="D250" s="199" t="s">
        <v>538</v>
      </c>
      <c r="E250" s="199" t="s">
        <v>190</v>
      </c>
      <c r="F250" s="199"/>
      <c r="G250" s="199"/>
      <c r="H250" s="199"/>
      <c r="I250" s="199"/>
      <c r="J250" s="198">
        <f>SUM(J251:J252)</f>
        <v>55.5</v>
      </c>
      <c r="K250" s="198">
        <f>SUM(K251:K252)</f>
        <v>55.5</v>
      </c>
      <c r="L250" s="198">
        <f>SUM(L251:L252)</f>
        <v>0</v>
      </c>
      <c r="M250" s="198">
        <f>SUM(M251:M252)</f>
        <v>55.5</v>
      </c>
      <c r="N250" s="198">
        <f>SUM(N251:N252)</f>
        <v>0</v>
      </c>
      <c r="O250" s="198">
        <f>SUM(O251:O252)</f>
        <v>55.5</v>
      </c>
      <c r="P250" s="198">
        <f>SUM(P251:P252)</f>
        <v>55.5</v>
      </c>
      <c r="Q250" s="198">
        <f>SUM(Q251:Q252)</f>
        <v>55.5</v>
      </c>
    </row>
    <row r="251" spans="1:17" ht="112.5" customHeight="1" outlineLevel="4">
      <c r="A251" s="200" t="s">
        <v>644</v>
      </c>
      <c r="B251" s="199" t="s">
        <v>653</v>
      </c>
      <c r="C251" s="199" t="s">
        <v>674</v>
      </c>
      <c r="D251" s="199" t="s">
        <v>538</v>
      </c>
      <c r="E251" s="199" t="s">
        <v>346</v>
      </c>
      <c r="F251" s="199"/>
      <c r="G251" s="199"/>
      <c r="H251" s="199"/>
      <c r="I251" s="199"/>
      <c r="J251" s="198">
        <v>11.5</v>
      </c>
      <c r="K251" s="198">
        <v>11.5</v>
      </c>
      <c r="L251" s="198">
        <v>0</v>
      </c>
      <c r="M251" s="198">
        <v>11.5</v>
      </c>
      <c r="N251" s="198">
        <v>0</v>
      </c>
      <c r="O251" s="198">
        <v>11.5</v>
      </c>
      <c r="P251" s="198">
        <v>11.5</v>
      </c>
      <c r="Q251" s="198">
        <v>11.5</v>
      </c>
    </row>
    <row r="252" spans="1:17" ht="47.25" outlineLevel="4">
      <c r="A252" s="200" t="s">
        <v>643</v>
      </c>
      <c r="B252" s="199" t="s">
        <v>653</v>
      </c>
      <c r="C252" s="199" t="s">
        <v>674</v>
      </c>
      <c r="D252" s="199" t="s">
        <v>538</v>
      </c>
      <c r="E252" s="199" t="s">
        <v>301</v>
      </c>
      <c r="F252" s="199"/>
      <c r="G252" s="199"/>
      <c r="H252" s="199"/>
      <c r="I252" s="199"/>
      <c r="J252" s="198">
        <v>44</v>
      </c>
      <c r="K252" s="198">
        <v>44</v>
      </c>
      <c r="L252" s="198">
        <v>0</v>
      </c>
      <c r="M252" s="198">
        <v>44</v>
      </c>
      <c r="N252" s="198">
        <v>0</v>
      </c>
      <c r="O252" s="198">
        <v>44</v>
      </c>
      <c r="P252" s="198">
        <v>44</v>
      </c>
      <c r="Q252" s="198">
        <v>44</v>
      </c>
    </row>
    <row r="253" spans="1:17" ht="113.25" customHeight="1" outlineLevel="3">
      <c r="A253" s="200" t="s">
        <v>690</v>
      </c>
      <c r="B253" s="199" t="s">
        <v>653</v>
      </c>
      <c r="C253" s="199" t="s">
        <v>674</v>
      </c>
      <c r="D253" s="199" t="s">
        <v>536</v>
      </c>
      <c r="E253" s="199" t="s">
        <v>190</v>
      </c>
      <c r="F253" s="199"/>
      <c r="G253" s="199"/>
      <c r="H253" s="199"/>
      <c r="I253" s="199"/>
      <c r="J253" s="198">
        <f>SUM(J254)</f>
        <v>10</v>
      </c>
      <c r="K253" s="198">
        <f>SUM(K254)</f>
        <v>10</v>
      </c>
      <c r="L253" s="198">
        <f>SUM(L254)</f>
        <v>0</v>
      </c>
      <c r="M253" s="198">
        <f>SUM(M254)</f>
        <v>10</v>
      </c>
      <c r="N253" s="198">
        <f>SUM(N254)</f>
        <v>0</v>
      </c>
      <c r="O253" s="198">
        <f>SUM(O254)</f>
        <v>10</v>
      </c>
      <c r="P253" s="198">
        <f>SUM(P254)</f>
        <v>5</v>
      </c>
      <c r="Q253" s="198">
        <f>SUM(Q254)</f>
        <v>10</v>
      </c>
    </row>
    <row r="254" spans="1:17" ht="47.25" outlineLevel="4">
      <c r="A254" s="200" t="s">
        <v>643</v>
      </c>
      <c r="B254" s="199" t="s">
        <v>653</v>
      </c>
      <c r="C254" s="199" t="s">
        <v>674</v>
      </c>
      <c r="D254" s="199" t="s">
        <v>536</v>
      </c>
      <c r="E254" s="199" t="s">
        <v>301</v>
      </c>
      <c r="F254" s="199"/>
      <c r="G254" s="199"/>
      <c r="H254" s="199"/>
      <c r="I254" s="199"/>
      <c r="J254" s="198">
        <v>10</v>
      </c>
      <c r="K254" s="198">
        <v>10</v>
      </c>
      <c r="L254" s="198">
        <v>0</v>
      </c>
      <c r="M254" s="198">
        <v>10</v>
      </c>
      <c r="N254" s="198">
        <v>0</v>
      </c>
      <c r="O254" s="198">
        <v>10</v>
      </c>
      <c r="P254" s="198">
        <v>5</v>
      </c>
      <c r="Q254" s="198">
        <v>10</v>
      </c>
    </row>
    <row r="255" spans="1:17" ht="111.75" customHeight="1" outlineLevel="3">
      <c r="A255" s="200" t="s">
        <v>689</v>
      </c>
      <c r="B255" s="199" t="s">
        <v>653</v>
      </c>
      <c r="C255" s="199" t="s">
        <v>674</v>
      </c>
      <c r="D255" s="199" t="s">
        <v>534</v>
      </c>
      <c r="E255" s="199" t="s">
        <v>190</v>
      </c>
      <c r="F255" s="199"/>
      <c r="G255" s="199"/>
      <c r="H255" s="199"/>
      <c r="I255" s="199"/>
      <c r="J255" s="198">
        <f>SUM(J256)</f>
        <v>5</v>
      </c>
      <c r="K255" s="198">
        <f>SUM(K256)</f>
        <v>5</v>
      </c>
      <c r="L255" s="198">
        <f>SUM(L256)</f>
        <v>0</v>
      </c>
      <c r="M255" s="198">
        <f>SUM(M256)</f>
        <v>5</v>
      </c>
      <c r="N255" s="198">
        <f>SUM(N256)</f>
        <v>0</v>
      </c>
      <c r="O255" s="198">
        <f>SUM(O256)</f>
        <v>5</v>
      </c>
      <c r="P255" s="198">
        <f>SUM(P256)</f>
        <v>5</v>
      </c>
      <c r="Q255" s="198">
        <f>SUM(Q256)</f>
        <v>5</v>
      </c>
    </row>
    <row r="256" spans="1:17" ht="47.25" outlineLevel="4">
      <c r="A256" s="200" t="s">
        <v>643</v>
      </c>
      <c r="B256" s="199" t="s">
        <v>653</v>
      </c>
      <c r="C256" s="199" t="s">
        <v>674</v>
      </c>
      <c r="D256" s="199" t="s">
        <v>534</v>
      </c>
      <c r="E256" s="199" t="s">
        <v>301</v>
      </c>
      <c r="F256" s="199"/>
      <c r="G256" s="199"/>
      <c r="H256" s="199"/>
      <c r="I256" s="199"/>
      <c r="J256" s="198">
        <v>5</v>
      </c>
      <c r="K256" s="198">
        <v>5</v>
      </c>
      <c r="L256" s="198">
        <v>0</v>
      </c>
      <c r="M256" s="198">
        <v>5</v>
      </c>
      <c r="N256" s="198">
        <v>0</v>
      </c>
      <c r="O256" s="198">
        <v>5</v>
      </c>
      <c r="P256" s="198">
        <v>5</v>
      </c>
      <c r="Q256" s="198">
        <v>5</v>
      </c>
    </row>
    <row r="257" spans="1:17" ht="110.25" customHeight="1" outlineLevel="3">
      <c r="A257" s="200" t="s">
        <v>688</v>
      </c>
      <c r="B257" s="199" t="s">
        <v>653</v>
      </c>
      <c r="C257" s="199" t="s">
        <v>674</v>
      </c>
      <c r="D257" s="199" t="s">
        <v>532</v>
      </c>
      <c r="E257" s="199" t="s">
        <v>190</v>
      </c>
      <c r="F257" s="199"/>
      <c r="G257" s="199"/>
      <c r="H257" s="199"/>
      <c r="I257" s="199"/>
      <c r="J257" s="198">
        <f>SUM(J258:J259)</f>
        <v>140</v>
      </c>
      <c r="K257" s="198">
        <f>SUM(K258:K259)</f>
        <v>140</v>
      </c>
      <c r="L257" s="198">
        <f>SUM(L258:L259)</f>
        <v>0</v>
      </c>
      <c r="M257" s="198">
        <f>SUM(M258:M259)</f>
        <v>140</v>
      </c>
      <c r="N257" s="198">
        <f>SUM(N258:N259)</f>
        <v>0</v>
      </c>
      <c r="O257" s="198">
        <f>SUM(O258:O259)</f>
        <v>140</v>
      </c>
      <c r="P257" s="198">
        <f>SUM(P258:P259)</f>
        <v>70</v>
      </c>
      <c r="Q257" s="198">
        <f>SUM(Q258:Q259)</f>
        <v>140</v>
      </c>
    </row>
    <row r="258" spans="1:17" ht="47.25" outlineLevel="4">
      <c r="A258" s="200" t="s">
        <v>643</v>
      </c>
      <c r="B258" s="199" t="s">
        <v>653</v>
      </c>
      <c r="C258" s="199" t="s">
        <v>674</v>
      </c>
      <c r="D258" s="199" t="s">
        <v>532</v>
      </c>
      <c r="E258" s="199" t="s">
        <v>301</v>
      </c>
      <c r="F258" s="199"/>
      <c r="G258" s="199"/>
      <c r="H258" s="199"/>
      <c r="I258" s="199"/>
      <c r="J258" s="198">
        <v>100</v>
      </c>
      <c r="K258" s="198">
        <v>100</v>
      </c>
      <c r="L258" s="198">
        <v>0</v>
      </c>
      <c r="M258" s="198">
        <v>100</v>
      </c>
      <c r="N258" s="198">
        <v>0</v>
      </c>
      <c r="O258" s="198">
        <v>100</v>
      </c>
      <c r="P258" s="198">
        <v>50</v>
      </c>
      <c r="Q258" s="198">
        <v>100</v>
      </c>
    </row>
    <row r="259" spans="1:17" ht="67.5" customHeight="1" outlineLevel="4">
      <c r="A259" s="200" t="s">
        <v>659</v>
      </c>
      <c r="B259" s="199" t="s">
        <v>653</v>
      </c>
      <c r="C259" s="199" t="s">
        <v>674</v>
      </c>
      <c r="D259" s="199" t="s">
        <v>532</v>
      </c>
      <c r="E259" s="199" t="s">
        <v>298</v>
      </c>
      <c r="F259" s="199"/>
      <c r="G259" s="199"/>
      <c r="H259" s="199"/>
      <c r="I259" s="199"/>
      <c r="J259" s="198">
        <v>40</v>
      </c>
      <c r="K259" s="198">
        <v>40</v>
      </c>
      <c r="L259" s="198">
        <v>0</v>
      </c>
      <c r="M259" s="198">
        <v>40</v>
      </c>
      <c r="N259" s="198">
        <v>0</v>
      </c>
      <c r="O259" s="198">
        <v>40</v>
      </c>
      <c r="P259" s="198">
        <v>20</v>
      </c>
      <c r="Q259" s="198">
        <v>40</v>
      </c>
    </row>
    <row r="260" spans="1:17" ht="190.5" customHeight="1" outlineLevel="3">
      <c r="A260" s="200" t="s">
        <v>687</v>
      </c>
      <c r="B260" s="199" t="s">
        <v>653</v>
      </c>
      <c r="C260" s="199" t="s">
        <v>674</v>
      </c>
      <c r="D260" s="199" t="s">
        <v>528</v>
      </c>
      <c r="E260" s="199" t="s">
        <v>190</v>
      </c>
      <c r="F260" s="199"/>
      <c r="G260" s="199"/>
      <c r="H260" s="199"/>
      <c r="I260" s="199"/>
      <c r="J260" s="198">
        <f>SUM(J261)</f>
        <v>5</v>
      </c>
      <c r="K260" s="198">
        <f>SUM(K261)</f>
        <v>5</v>
      </c>
      <c r="L260" s="198">
        <f>SUM(L261)</f>
        <v>0</v>
      </c>
      <c r="M260" s="198">
        <f>SUM(M261)</f>
        <v>5</v>
      </c>
      <c r="N260" s="198">
        <f>SUM(N261)</f>
        <v>0</v>
      </c>
      <c r="O260" s="198">
        <f>SUM(O261)</f>
        <v>5</v>
      </c>
      <c r="P260" s="198">
        <f>SUM(P261)</f>
        <v>2</v>
      </c>
      <c r="Q260" s="198">
        <f>SUM(Q261)</f>
        <v>5</v>
      </c>
    </row>
    <row r="261" spans="1:17" ht="47.25" outlineLevel="4">
      <c r="A261" s="200" t="s">
        <v>643</v>
      </c>
      <c r="B261" s="199" t="s">
        <v>653</v>
      </c>
      <c r="C261" s="199" t="s">
        <v>674</v>
      </c>
      <c r="D261" s="199" t="s">
        <v>528</v>
      </c>
      <c r="E261" s="199" t="s">
        <v>301</v>
      </c>
      <c r="F261" s="199"/>
      <c r="G261" s="199"/>
      <c r="H261" s="199"/>
      <c r="I261" s="199"/>
      <c r="J261" s="198">
        <v>5</v>
      </c>
      <c r="K261" s="198">
        <v>5</v>
      </c>
      <c r="L261" s="198">
        <v>0</v>
      </c>
      <c r="M261" s="198">
        <v>5</v>
      </c>
      <c r="N261" s="198">
        <v>0</v>
      </c>
      <c r="O261" s="198">
        <v>5</v>
      </c>
      <c r="P261" s="198">
        <v>2</v>
      </c>
      <c r="Q261" s="198">
        <v>5</v>
      </c>
    </row>
    <row r="262" spans="1:17" ht="157.5" outlineLevel="3">
      <c r="A262" s="200" t="s">
        <v>686</v>
      </c>
      <c r="B262" s="199" t="s">
        <v>653</v>
      </c>
      <c r="C262" s="199" t="s">
        <v>674</v>
      </c>
      <c r="D262" s="199" t="s">
        <v>526</v>
      </c>
      <c r="E262" s="199" t="s">
        <v>190</v>
      </c>
      <c r="F262" s="199"/>
      <c r="G262" s="199"/>
      <c r="H262" s="199"/>
      <c r="I262" s="199"/>
      <c r="J262" s="198">
        <f>SUM(J263:J264)</f>
        <v>1460</v>
      </c>
      <c r="K262" s="198">
        <f>SUM(K263:K264)</f>
        <v>1460</v>
      </c>
      <c r="L262" s="198">
        <f>SUM(L263:L264)</f>
        <v>0</v>
      </c>
      <c r="M262" s="198">
        <f>SUM(M263:M264)</f>
        <v>1460</v>
      </c>
      <c r="N262" s="198">
        <f>SUM(N263:N264)</f>
        <v>0</v>
      </c>
      <c r="O262" s="198">
        <f>SUM(O263:O264)</f>
        <v>1460</v>
      </c>
      <c r="P262" s="198">
        <f>SUM(P263:P264)</f>
        <v>776.5</v>
      </c>
      <c r="Q262" s="198">
        <f>SUM(Q263:Q264)</f>
        <v>0</v>
      </c>
    </row>
    <row r="263" spans="1:17" ht="47.25" outlineLevel="4">
      <c r="A263" s="200" t="s">
        <v>643</v>
      </c>
      <c r="B263" s="199" t="s">
        <v>653</v>
      </c>
      <c r="C263" s="199" t="s">
        <v>674</v>
      </c>
      <c r="D263" s="199" t="s">
        <v>526</v>
      </c>
      <c r="E263" s="199" t="s">
        <v>301</v>
      </c>
      <c r="F263" s="199"/>
      <c r="G263" s="199"/>
      <c r="H263" s="199"/>
      <c r="I263" s="199"/>
      <c r="J263" s="198">
        <v>760</v>
      </c>
      <c r="K263" s="198">
        <v>760</v>
      </c>
      <c r="L263" s="198">
        <v>0</v>
      </c>
      <c r="M263" s="198">
        <v>760</v>
      </c>
      <c r="N263" s="198">
        <v>0</v>
      </c>
      <c r="O263" s="198">
        <v>760</v>
      </c>
      <c r="P263" s="198">
        <v>426.5</v>
      </c>
      <c r="Q263" s="198">
        <v>0</v>
      </c>
    </row>
    <row r="264" spans="1:17" ht="66" customHeight="1" outlineLevel="4">
      <c r="A264" s="200" t="s">
        <v>659</v>
      </c>
      <c r="B264" s="199" t="s">
        <v>653</v>
      </c>
      <c r="C264" s="199" t="s">
        <v>674</v>
      </c>
      <c r="D264" s="199" t="s">
        <v>526</v>
      </c>
      <c r="E264" s="199" t="s">
        <v>298</v>
      </c>
      <c r="F264" s="199"/>
      <c r="G264" s="199"/>
      <c r="H264" s="199"/>
      <c r="I264" s="199"/>
      <c r="J264" s="198">
        <v>700</v>
      </c>
      <c r="K264" s="198">
        <v>700</v>
      </c>
      <c r="L264" s="198">
        <v>0</v>
      </c>
      <c r="M264" s="198">
        <v>700</v>
      </c>
      <c r="N264" s="198">
        <v>0</v>
      </c>
      <c r="O264" s="198">
        <v>700</v>
      </c>
      <c r="P264" s="198">
        <v>350</v>
      </c>
      <c r="Q264" s="198">
        <v>0</v>
      </c>
    </row>
    <row r="265" spans="1:17" ht="111.75" customHeight="1" outlineLevel="4">
      <c r="A265" s="200" t="s">
        <v>685</v>
      </c>
      <c r="B265" s="199" t="s">
        <v>653</v>
      </c>
      <c r="C265" s="199" t="s">
        <v>674</v>
      </c>
      <c r="D265" s="199" t="s">
        <v>299</v>
      </c>
      <c r="E265" s="199" t="s">
        <v>190</v>
      </c>
      <c r="F265" s="199"/>
      <c r="G265" s="199"/>
      <c r="H265" s="199"/>
      <c r="I265" s="199"/>
      <c r="J265" s="198">
        <f>SUM(J266:J267)</f>
        <v>400</v>
      </c>
      <c r="K265" s="198">
        <f>SUM(K266:K267)</f>
        <v>0</v>
      </c>
      <c r="L265" s="198">
        <f>SUM(L266:L267)</f>
        <v>0</v>
      </c>
      <c r="M265" s="198">
        <f>SUM(M266:M267)</f>
        <v>0</v>
      </c>
      <c r="N265" s="198">
        <f>SUM(N266:N267)</f>
        <v>0</v>
      </c>
      <c r="O265" s="198">
        <f>SUM(O266:O267)</f>
        <v>0</v>
      </c>
      <c r="P265" s="198">
        <f>SUM(P266:P267)</f>
        <v>0</v>
      </c>
      <c r="Q265" s="198">
        <f>SUM(Q266:Q267)</f>
        <v>0</v>
      </c>
    </row>
    <row r="266" spans="1:17" ht="47.25" customHeight="1" outlineLevel="4">
      <c r="A266" s="200" t="s">
        <v>643</v>
      </c>
      <c r="B266" s="199" t="s">
        <v>653</v>
      </c>
      <c r="C266" s="199" t="s">
        <v>674</v>
      </c>
      <c r="D266" s="199" t="s">
        <v>299</v>
      </c>
      <c r="E266" s="199" t="s">
        <v>301</v>
      </c>
      <c r="F266" s="199"/>
      <c r="G266" s="199"/>
      <c r="H266" s="199"/>
      <c r="I266" s="199"/>
      <c r="J266" s="198">
        <v>200</v>
      </c>
      <c r="K266" s="198"/>
      <c r="L266" s="198"/>
      <c r="M266" s="198"/>
      <c r="N266" s="198"/>
      <c r="O266" s="198"/>
      <c r="P266" s="198"/>
      <c r="Q266" s="198"/>
    </row>
    <row r="267" spans="1:17" ht="47.25" customHeight="1" outlineLevel="4">
      <c r="A267" s="200" t="s">
        <v>659</v>
      </c>
      <c r="B267" s="199" t="s">
        <v>653</v>
      </c>
      <c r="C267" s="199" t="s">
        <v>674</v>
      </c>
      <c r="D267" s="199" t="s">
        <v>299</v>
      </c>
      <c r="E267" s="199" t="s">
        <v>298</v>
      </c>
      <c r="F267" s="199"/>
      <c r="G267" s="199"/>
      <c r="H267" s="199"/>
      <c r="I267" s="199"/>
      <c r="J267" s="198">
        <v>200</v>
      </c>
      <c r="K267" s="198"/>
      <c r="L267" s="198"/>
      <c r="M267" s="198"/>
      <c r="N267" s="198"/>
      <c r="O267" s="198"/>
      <c r="P267" s="198"/>
      <c r="Q267" s="198"/>
    </row>
    <row r="268" spans="1:17" ht="47.25" outlineLevel="2">
      <c r="A268" s="203" t="s">
        <v>684</v>
      </c>
      <c r="B268" s="202" t="s">
        <v>653</v>
      </c>
      <c r="C268" s="202" t="s">
        <v>682</v>
      </c>
      <c r="D268" s="202" t="s">
        <v>646</v>
      </c>
      <c r="E268" s="202" t="s">
        <v>190</v>
      </c>
      <c r="F268" s="199"/>
      <c r="G268" s="199"/>
      <c r="H268" s="199"/>
      <c r="I268" s="199"/>
      <c r="J268" s="201">
        <f>SUM(J269)</f>
        <v>227.5</v>
      </c>
      <c r="K268" s="201">
        <f>SUM(K269)</f>
        <v>227.5</v>
      </c>
      <c r="L268" s="201">
        <f>SUM(L269)</f>
        <v>0</v>
      </c>
      <c r="M268" s="201">
        <f>SUM(M269)</f>
        <v>227.5</v>
      </c>
      <c r="N268" s="201">
        <f>SUM(N269)</f>
        <v>0</v>
      </c>
      <c r="O268" s="201">
        <f>SUM(O269)</f>
        <v>227.5</v>
      </c>
      <c r="P268" s="201">
        <f>SUM(P269)</f>
        <v>177.4</v>
      </c>
      <c r="Q268" s="201">
        <f>SUM(Q269)</f>
        <v>227.5</v>
      </c>
    </row>
    <row r="269" spans="1:17" ht="110.25" outlineLevel="3">
      <c r="A269" s="200" t="s">
        <v>683</v>
      </c>
      <c r="B269" s="199" t="s">
        <v>653</v>
      </c>
      <c r="C269" s="199" t="s">
        <v>682</v>
      </c>
      <c r="D269" s="199" t="s">
        <v>538</v>
      </c>
      <c r="E269" s="199" t="s">
        <v>190</v>
      </c>
      <c r="F269" s="199"/>
      <c r="G269" s="199"/>
      <c r="H269" s="199"/>
      <c r="I269" s="199"/>
      <c r="J269" s="198">
        <f>SUM(J270)</f>
        <v>227.5</v>
      </c>
      <c r="K269" s="198">
        <f>SUM(K270)</f>
        <v>227.5</v>
      </c>
      <c r="L269" s="198">
        <f>SUM(L270)</f>
        <v>0</v>
      </c>
      <c r="M269" s="198">
        <f>SUM(M270)</f>
        <v>227.5</v>
      </c>
      <c r="N269" s="198">
        <f>SUM(N270)</f>
        <v>0</v>
      </c>
      <c r="O269" s="198">
        <f>SUM(O270)</f>
        <v>227.5</v>
      </c>
      <c r="P269" s="198">
        <f>SUM(P270)</f>
        <v>177.4</v>
      </c>
      <c r="Q269" s="198">
        <f>SUM(Q270)</f>
        <v>227.5</v>
      </c>
    </row>
    <row r="270" spans="1:17" ht="47.25" outlineLevel="4">
      <c r="A270" s="200" t="s">
        <v>643</v>
      </c>
      <c r="B270" s="199" t="s">
        <v>653</v>
      </c>
      <c r="C270" s="199" t="s">
        <v>682</v>
      </c>
      <c r="D270" s="199" t="s">
        <v>538</v>
      </c>
      <c r="E270" s="199" t="s">
        <v>301</v>
      </c>
      <c r="F270" s="199"/>
      <c r="G270" s="199"/>
      <c r="H270" s="199"/>
      <c r="I270" s="199"/>
      <c r="J270" s="198">
        <v>227.5</v>
      </c>
      <c r="K270" s="198">
        <v>227.5</v>
      </c>
      <c r="L270" s="198">
        <v>0</v>
      </c>
      <c r="M270" s="198">
        <v>227.5</v>
      </c>
      <c r="N270" s="198">
        <v>0</v>
      </c>
      <c r="O270" s="198">
        <v>227.5</v>
      </c>
      <c r="P270" s="198">
        <v>177.4</v>
      </c>
      <c r="Q270" s="198">
        <v>227.5</v>
      </c>
    </row>
    <row r="271" spans="1:17" ht="31.5" outlineLevel="2">
      <c r="A271" s="203" t="s">
        <v>681</v>
      </c>
      <c r="B271" s="202" t="s">
        <v>653</v>
      </c>
      <c r="C271" s="202" t="s">
        <v>676</v>
      </c>
      <c r="D271" s="202" t="s">
        <v>646</v>
      </c>
      <c r="E271" s="202" t="s">
        <v>190</v>
      </c>
      <c r="F271" s="199"/>
      <c r="G271" s="199"/>
      <c r="H271" s="199"/>
      <c r="I271" s="199"/>
      <c r="J271" s="201">
        <f>SUM(J272,J274,J277,J279,J281)</f>
        <v>1061.6000000000001</v>
      </c>
      <c r="K271" s="201">
        <f>SUM(K272,K274,K277,K279,K281)</f>
        <v>818</v>
      </c>
      <c r="L271" s="201">
        <f>SUM(L272,L274,L277,L279,L281)</f>
        <v>0</v>
      </c>
      <c r="M271" s="201">
        <f>SUM(M272,M274,M277,M279,M281)</f>
        <v>818</v>
      </c>
      <c r="N271" s="201">
        <f>SUM(N272,N274,N277,N279,N281)</f>
        <v>0</v>
      </c>
      <c r="O271" s="201">
        <f>SUM(O272,O274,O277,O279,O281)</f>
        <v>818</v>
      </c>
      <c r="P271" s="201">
        <f>SUM(P272,P274,P277,P279,P281)</f>
        <v>725.6</v>
      </c>
      <c r="Q271" s="201">
        <f>SUM(Q272,Q274,Q277,Q279,Q281)</f>
        <v>725.6</v>
      </c>
    </row>
    <row r="272" spans="1:17" ht="129" customHeight="1" outlineLevel="3">
      <c r="A272" s="200" t="s">
        <v>680</v>
      </c>
      <c r="B272" s="199" t="s">
        <v>653</v>
      </c>
      <c r="C272" s="199" t="s">
        <v>676</v>
      </c>
      <c r="D272" s="199" t="s">
        <v>588</v>
      </c>
      <c r="E272" s="199" t="s">
        <v>190</v>
      </c>
      <c r="F272" s="199"/>
      <c r="G272" s="199"/>
      <c r="H272" s="199"/>
      <c r="I272" s="199"/>
      <c r="J272" s="198">
        <f>SUM(J273)</f>
        <v>402</v>
      </c>
      <c r="K272" s="198">
        <f>SUM(K273)</f>
        <v>402</v>
      </c>
      <c r="L272" s="198">
        <f>SUM(L273)</f>
        <v>0</v>
      </c>
      <c r="M272" s="198">
        <f>SUM(M273)</f>
        <v>402</v>
      </c>
      <c r="N272" s="198">
        <f>SUM(N273)</f>
        <v>0</v>
      </c>
      <c r="O272" s="198">
        <f>SUM(O273)</f>
        <v>402</v>
      </c>
      <c r="P272" s="198">
        <f>SUM(P273)</f>
        <v>402</v>
      </c>
      <c r="Q272" s="198">
        <f>SUM(Q273)</f>
        <v>402</v>
      </c>
    </row>
    <row r="273" spans="1:17" ht="47.25" outlineLevel="4">
      <c r="A273" s="200" t="s">
        <v>643</v>
      </c>
      <c r="B273" s="199" t="s">
        <v>653</v>
      </c>
      <c r="C273" s="199" t="s">
        <v>676</v>
      </c>
      <c r="D273" s="199" t="s">
        <v>588</v>
      </c>
      <c r="E273" s="199" t="s">
        <v>301</v>
      </c>
      <c r="F273" s="199"/>
      <c r="G273" s="199"/>
      <c r="H273" s="199"/>
      <c r="I273" s="199"/>
      <c r="J273" s="198">
        <v>402</v>
      </c>
      <c r="K273" s="198">
        <v>402</v>
      </c>
      <c r="L273" s="198">
        <v>0</v>
      </c>
      <c r="M273" s="198">
        <v>402</v>
      </c>
      <c r="N273" s="198">
        <v>0</v>
      </c>
      <c r="O273" s="198">
        <v>402</v>
      </c>
      <c r="P273" s="198">
        <v>402</v>
      </c>
      <c r="Q273" s="198">
        <v>402</v>
      </c>
    </row>
    <row r="274" spans="1:17" ht="114" customHeight="1" outlineLevel="3">
      <c r="A274" s="200" t="s">
        <v>679</v>
      </c>
      <c r="B274" s="199" t="s">
        <v>653</v>
      </c>
      <c r="C274" s="199" t="s">
        <v>676</v>
      </c>
      <c r="D274" s="199" t="s">
        <v>586</v>
      </c>
      <c r="E274" s="199" t="s">
        <v>190</v>
      </c>
      <c r="F274" s="199"/>
      <c r="G274" s="199"/>
      <c r="H274" s="199"/>
      <c r="I274" s="199"/>
      <c r="J274" s="198">
        <f>SUM(J275:J276)</f>
        <v>315.2</v>
      </c>
      <c r="K274" s="198">
        <f>SUM(K275:K276)</f>
        <v>315.2</v>
      </c>
      <c r="L274" s="198">
        <f>SUM(L275:L276)</f>
        <v>0</v>
      </c>
      <c r="M274" s="198">
        <f>SUM(M275:M276)</f>
        <v>315.2</v>
      </c>
      <c r="N274" s="198">
        <f>SUM(N275:N276)</f>
        <v>0</v>
      </c>
      <c r="O274" s="198">
        <f>SUM(O275:O276)</f>
        <v>315.2</v>
      </c>
      <c r="P274" s="198">
        <f>SUM(P275:P276)</f>
        <v>315.2</v>
      </c>
      <c r="Q274" s="198">
        <f>SUM(Q275:Q276)</f>
        <v>315.2</v>
      </c>
    </row>
    <row r="275" spans="1:17" ht="47.25" outlineLevel="4">
      <c r="A275" s="200" t="s">
        <v>643</v>
      </c>
      <c r="B275" s="199" t="s">
        <v>653</v>
      </c>
      <c r="C275" s="199" t="s">
        <v>676</v>
      </c>
      <c r="D275" s="199" t="s">
        <v>586</v>
      </c>
      <c r="E275" s="199" t="s">
        <v>301</v>
      </c>
      <c r="F275" s="199"/>
      <c r="G275" s="199"/>
      <c r="H275" s="199"/>
      <c r="I275" s="199"/>
      <c r="J275" s="198">
        <v>267.2</v>
      </c>
      <c r="K275" s="198">
        <v>267.2</v>
      </c>
      <c r="L275" s="198">
        <v>0</v>
      </c>
      <c r="M275" s="198">
        <v>267.2</v>
      </c>
      <c r="N275" s="198">
        <v>0</v>
      </c>
      <c r="O275" s="198">
        <v>267.2</v>
      </c>
      <c r="P275" s="198">
        <v>267.2</v>
      </c>
      <c r="Q275" s="198">
        <v>267.2</v>
      </c>
    </row>
    <row r="276" spans="1:17" ht="63.75" customHeight="1" outlineLevel="4">
      <c r="A276" s="200" t="s">
        <v>659</v>
      </c>
      <c r="B276" s="199" t="s">
        <v>653</v>
      </c>
      <c r="C276" s="199" t="s">
        <v>676</v>
      </c>
      <c r="D276" s="199" t="s">
        <v>586</v>
      </c>
      <c r="E276" s="199" t="s">
        <v>298</v>
      </c>
      <c r="F276" s="199"/>
      <c r="G276" s="199"/>
      <c r="H276" s="199"/>
      <c r="I276" s="199"/>
      <c r="J276" s="198">
        <v>48</v>
      </c>
      <c r="K276" s="198">
        <v>48</v>
      </c>
      <c r="L276" s="198">
        <v>0</v>
      </c>
      <c r="M276" s="198">
        <v>48</v>
      </c>
      <c r="N276" s="198">
        <v>0</v>
      </c>
      <c r="O276" s="198">
        <v>48</v>
      </c>
      <c r="P276" s="198">
        <v>48</v>
      </c>
      <c r="Q276" s="198">
        <v>48</v>
      </c>
    </row>
    <row r="277" spans="1:17" ht="141.75" customHeight="1" outlineLevel="4">
      <c r="A277" s="200" t="s">
        <v>678</v>
      </c>
      <c r="B277" s="199" t="s">
        <v>653</v>
      </c>
      <c r="C277" s="199" t="s">
        <v>676</v>
      </c>
      <c r="D277" s="199" t="s">
        <v>581</v>
      </c>
      <c r="E277" s="199" t="s">
        <v>190</v>
      </c>
      <c r="F277" s="199"/>
      <c r="G277" s="199"/>
      <c r="H277" s="199"/>
      <c r="I277" s="199"/>
      <c r="J277" s="198">
        <f>SUM(J278)</f>
        <v>92.4</v>
      </c>
      <c r="K277" s="198">
        <f>SUM(K278)</f>
        <v>92.4</v>
      </c>
      <c r="L277" s="198">
        <f>SUM(L278)</f>
        <v>0</v>
      </c>
      <c r="M277" s="198">
        <f>SUM(M278)</f>
        <v>92.4</v>
      </c>
      <c r="N277" s="198">
        <f>SUM(N278)</f>
        <v>0</v>
      </c>
      <c r="O277" s="198">
        <f>SUM(O278)</f>
        <v>92.4</v>
      </c>
      <c r="P277" s="198">
        <f>SUM(P278)</f>
        <v>0</v>
      </c>
      <c r="Q277" s="198">
        <f>SUM(Q278)</f>
        <v>0</v>
      </c>
    </row>
    <row r="278" spans="1:17" ht="45.75" customHeight="1" outlineLevel="4">
      <c r="A278" s="200" t="s">
        <v>643</v>
      </c>
      <c r="B278" s="199" t="s">
        <v>653</v>
      </c>
      <c r="C278" s="199" t="s">
        <v>676</v>
      </c>
      <c r="D278" s="199" t="s">
        <v>581</v>
      </c>
      <c r="E278" s="199" t="s">
        <v>301</v>
      </c>
      <c r="F278" s="199"/>
      <c r="G278" s="199"/>
      <c r="H278" s="199"/>
      <c r="I278" s="199"/>
      <c r="J278" s="198">
        <v>92.4</v>
      </c>
      <c r="K278" s="198">
        <v>92.4</v>
      </c>
      <c r="L278" s="198">
        <v>0</v>
      </c>
      <c r="M278" s="198">
        <v>92.4</v>
      </c>
      <c r="N278" s="198">
        <v>0</v>
      </c>
      <c r="O278" s="198">
        <v>92.4</v>
      </c>
      <c r="P278" s="198">
        <v>0</v>
      </c>
      <c r="Q278" s="198">
        <v>0</v>
      </c>
    </row>
    <row r="279" spans="1:17" ht="158.25" customHeight="1" outlineLevel="4">
      <c r="A279" s="200" t="s">
        <v>677</v>
      </c>
      <c r="B279" s="199" t="s">
        <v>653</v>
      </c>
      <c r="C279" s="199" t="s">
        <v>676</v>
      </c>
      <c r="D279" s="199" t="s">
        <v>578</v>
      </c>
      <c r="E279" s="199" t="s">
        <v>190</v>
      </c>
      <c r="F279" s="199"/>
      <c r="G279" s="199"/>
      <c r="H279" s="199"/>
      <c r="I279" s="199"/>
      <c r="J279" s="198">
        <f>SUM(J280)</f>
        <v>243.6</v>
      </c>
      <c r="K279" s="198">
        <f>SUM(K280)</f>
        <v>0</v>
      </c>
      <c r="L279" s="198">
        <f>SUM(L280)</f>
        <v>0</v>
      </c>
      <c r="M279" s="198">
        <f>SUM(M280)</f>
        <v>0</v>
      </c>
      <c r="N279" s="198">
        <f>SUM(N280)</f>
        <v>0</v>
      </c>
      <c r="O279" s="198">
        <f>SUM(O280)</f>
        <v>0</v>
      </c>
      <c r="P279" s="198">
        <f>SUM(P280)</f>
        <v>0</v>
      </c>
      <c r="Q279" s="198">
        <f>SUM(Q280)</f>
        <v>0</v>
      </c>
    </row>
    <row r="280" spans="1:17" ht="45.75" customHeight="1" outlineLevel="4">
      <c r="A280" s="200" t="s">
        <v>643</v>
      </c>
      <c r="B280" s="199" t="s">
        <v>653</v>
      </c>
      <c r="C280" s="199" t="s">
        <v>676</v>
      </c>
      <c r="D280" s="199" t="s">
        <v>578</v>
      </c>
      <c r="E280" s="199" t="s">
        <v>301</v>
      </c>
      <c r="F280" s="199"/>
      <c r="G280" s="199"/>
      <c r="H280" s="199"/>
      <c r="I280" s="199"/>
      <c r="J280" s="198">
        <v>243.6</v>
      </c>
      <c r="K280" s="198"/>
      <c r="L280" s="198"/>
      <c r="M280" s="198"/>
      <c r="N280" s="198"/>
      <c r="O280" s="198"/>
      <c r="P280" s="198"/>
      <c r="Q280" s="198"/>
    </row>
    <row r="281" spans="1:17" ht="192.75" customHeight="1" outlineLevel="4">
      <c r="A281" s="222" t="s">
        <v>675</v>
      </c>
      <c r="B281" s="199" t="s">
        <v>653</v>
      </c>
      <c r="C281" s="199" t="s">
        <v>674</v>
      </c>
      <c r="D281" s="199" t="s">
        <v>576</v>
      </c>
      <c r="E281" s="199" t="s">
        <v>190</v>
      </c>
      <c r="F281" s="199"/>
      <c r="G281" s="199"/>
      <c r="H281" s="199"/>
      <c r="I281" s="199"/>
      <c r="J281" s="198">
        <f>SUM(J282)</f>
        <v>8.4</v>
      </c>
      <c r="K281" s="198">
        <f>SUM(K282)</f>
        <v>8.4</v>
      </c>
      <c r="L281" s="198">
        <f>SUM(L282)</f>
        <v>0</v>
      </c>
      <c r="M281" s="198">
        <f>SUM(M282)</f>
        <v>8.4</v>
      </c>
      <c r="N281" s="198">
        <f>SUM(N282)</f>
        <v>0</v>
      </c>
      <c r="O281" s="198">
        <f>SUM(O282)</f>
        <v>8.4</v>
      </c>
      <c r="P281" s="198">
        <f>SUM(P282)</f>
        <v>8.4</v>
      </c>
      <c r="Q281" s="198">
        <f>SUM(Q282)</f>
        <v>8.4</v>
      </c>
    </row>
    <row r="282" spans="1:17" ht="45.75" customHeight="1" outlineLevel="4">
      <c r="A282" s="200" t="s">
        <v>643</v>
      </c>
      <c r="B282" s="199" t="s">
        <v>653</v>
      </c>
      <c r="C282" s="199" t="s">
        <v>674</v>
      </c>
      <c r="D282" s="199" t="s">
        <v>576</v>
      </c>
      <c r="E282" s="199" t="s">
        <v>301</v>
      </c>
      <c r="F282" s="199"/>
      <c r="G282" s="199"/>
      <c r="H282" s="199"/>
      <c r="I282" s="199"/>
      <c r="J282" s="198">
        <v>8.4</v>
      </c>
      <c r="K282" s="198">
        <v>8.4</v>
      </c>
      <c r="L282" s="198">
        <v>0</v>
      </c>
      <c r="M282" s="198">
        <v>8.4</v>
      </c>
      <c r="N282" s="198">
        <v>0</v>
      </c>
      <c r="O282" s="198">
        <v>8.4</v>
      </c>
      <c r="P282" s="198">
        <v>8.4</v>
      </c>
      <c r="Q282" s="198">
        <v>8.4</v>
      </c>
    </row>
    <row r="283" spans="1:17" ht="31.5" outlineLevel="2">
      <c r="A283" s="203" t="s">
        <v>673</v>
      </c>
      <c r="B283" s="202" t="s">
        <v>653</v>
      </c>
      <c r="C283" s="202" t="s">
        <v>664</v>
      </c>
      <c r="D283" s="202" t="s">
        <v>646</v>
      </c>
      <c r="E283" s="202" t="s">
        <v>190</v>
      </c>
      <c r="F283" s="199"/>
      <c r="G283" s="199"/>
      <c r="H283" s="199"/>
      <c r="I283" s="199"/>
      <c r="J283" s="201">
        <f>SUM(J284,J286,J288,J290,J292,J294,J298,J300,)</f>
        <v>5931</v>
      </c>
      <c r="K283" s="201">
        <f>SUM(K284,K286,K288,K290,K292,K294,K298,K300,)</f>
        <v>5931</v>
      </c>
      <c r="L283" s="201">
        <f>SUM(L284,L286,L288,L290,L292,L294,L298,L300,)</f>
        <v>0</v>
      </c>
      <c r="M283" s="201">
        <f>SUM(M284,M286,M288,M290,M292,M294,M298,M300,)</f>
        <v>5931</v>
      </c>
      <c r="N283" s="201">
        <f>SUM(N284,N286,N288,N290,N292,N294,N298,N300,)</f>
        <v>0</v>
      </c>
      <c r="O283" s="201">
        <f>SUM(O284,O286,O288,O290,O292,O294,O298,O300,)</f>
        <v>5931</v>
      </c>
      <c r="P283" s="201">
        <f>SUM(P284,P286,P288,P290,P292,P294,P298,P300,)</f>
        <v>5876</v>
      </c>
      <c r="Q283" s="201">
        <f>SUM(Q284,Q286,Q288,Q290,Q292,Q294,Q298,Q300,)</f>
        <v>6001</v>
      </c>
    </row>
    <row r="284" spans="1:17" ht="96.75" customHeight="1" outlineLevel="3">
      <c r="A284" s="200" t="s">
        <v>672</v>
      </c>
      <c r="B284" s="199" t="s">
        <v>653</v>
      </c>
      <c r="C284" s="199" t="s">
        <v>664</v>
      </c>
      <c r="D284" s="199" t="s">
        <v>554</v>
      </c>
      <c r="E284" s="199" t="s">
        <v>190</v>
      </c>
      <c r="F284" s="199"/>
      <c r="G284" s="199"/>
      <c r="H284" s="199"/>
      <c r="I284" s="199"/>
      <c r="J284" s="198">
        <f>SUM(J285)</f>
        <v>10</v>
      </c>
      <c r="K284" s="198">
        <f>SUM(K285)</f>
        <v>10</v>
      </c>
      <c r="L284" s="198">
        <f>SUM(L285)</f>
        <v>0</v>
      </c>
      <c r="M284" s="198">
        <f>SUM(M285)</f>
        <v>10</v>
      </c>
      <c r="N284" s="198">
        <f>SUM(N285)</f>
        <v>0</v>
      </c>
      <c r="O284" s="198">
        <f>SUM(O285)</f>
        <v>10</v>
      </c>
      <c r="P284" s="198">
        <f>SUM(P285)</f>
        <v>5</v>
      </c>
      <c r="Q284" s="198">
        <f>SUM(Q285)</f>
        <v>10</v>
      </c>
    </row>
    <row r="285" spans="1:17" ht="47.25" outlineLevel="4">
      <c r="A285" s="200" t="s">
        <v>643</v>
      </c>
      <c r="B285" s="199" t="s">
        <v>653</v>
      </c>
      <c r="C285" s="199" t="s">
        <v>664</v>
      </c>
      <c r="D285" s="199" t="s">
        <v>554</v>
      </c>
      <c r="E285" s="199" t="s">
        <v>301</v>
      </c>
      <c r="F285" s="199"/>
      <c r="G285" s="199"/>
      <c r="H285" s="199"/>
      <c r="I285" s="199"/>
      <c r="J285" s="198">
        <v>10</v>
      </c>
      <c r="K285" s="198">
        <v>10</v>
      </c>
      <c r="L285" s="198">
        <v>0</v>
      </c>
      <c r="M285" s="198">
        <v>10</v>
      </c>
      <c r="N285" s="198">
        <v>0</v>
      </c>
      <c r="O285" s="198">
        <v>10</v>
      </c>
      <c r="P285" s="198">
        <v>5</v>
      </c>
      <c r="Q285" s="198">
        <v>10</v>
      </c>
    </row>
    <row r="286" spans="1:17" ht="126.75" customHeight="1" outlineLevel="3">
      <c r="A286" s="200" t="s">
        <v>671</v>
      </c>
      <c r="B286" s="199" t="s">
        <v>653</v>
      </c>
      <c r="C286" s="199" t="s">
        <v>664</v>
      </c>
      <c r="D286" s="199" t="s">
        <v>552</v>
      </c>
      <c r="E286" s="199" t="s">
        <v>190</v>
      </c>
      <c r="F286" s="199"/>
      <c r="G286" s="199"/>
      <c r="H286" s="199"/>
      <c r="I286" s="199"/>
      <c r="J286" s="198">
        <f>SUM(J287)</f>
        <v>50</v>
      </c>
      <c r="K286" s="198">
        <f>SUM(K287)</f>
        <v>50</v>
      </c>
      <c r="L286" s="198">
        <f>SUM(L287)</f>
        <v>0</v>
      </c>
      <c r="M286" s="198">
        <f>SUM(M287)</f>
        <v>50</v>
      </c>
      <c r="N286" s="198">
        <f>SUM(N287)</f>
        <v>0</v>
      </c>
      <c r="O286" s="198">
        <f>SUM(O287)</f>
        <v>50</v>
      </c>
      <c r="P286" s="198">
        <f>SUM(P287)</f>
        <v>15</v>
      </c>
      <c r="Q286" s="198">
        <f>SUM(Q287)</f>
        <v>50</v>
      </c>
    </row>
    <row r="287" spans="1:17" ht="47.25" outlineLevel="4">
      <c r="A287" s="200" t="s">
        <v>643</v>
      </c>
      <c r="B287" s="199" t="s">
        <v>653</v>
      </c>
      <c r="C287" s="199" t="s">
        <v>664</v>
      </c>
      <c r="D287" s="199" t="s">
        <v>552</v>
      </c>
      <c r="E287" s="199" t="s">
        <v>301</v>
      </c>
      <c r="F287" s="199"/>
      <c r="G287" s="199"/>
      <c r="H287" s="199"/>
      <c r="I287" s="199"/>
      <c r="J287" s="198">
        <v>50</v>
      </c>
      <c r="K287" s="198">
        <v>50</v>
      </c>
      <c r="L287" s="198">
        <v>0</v>
      </c>
      <c r="M287" s="198">
        <v>50</v>
      </c>
      <c r="N287" s="198">
        <v>0</v>
      </c>
      <c r="O287" s="198">
        <v>50</v>
      </c>
      <c r="P287" s="198">
        <v>15</v>
      </c>
      <c r="Q287" s="198">
        <v>50</v>
      </c>
    </row>
    <row r="288" spans="1:17" ht="109.5" customHeight="1" outlineLevel="3">
      <c r="A288" s="200" t="s">
        <v>670</v>
      </c>
      <c r="B288" s="199" t="s">
        <v>653</v>
      </c>
      <c r="C288" s="199" t="s">
        <v>664</v>
      </c>
      <c r="D288" s="199" t="s">
        <v>550</v>
      </c>
      <c r="E288" s="199" t="s">
        <v>190</v>
      </c>
      <c r="F288" s="199"/>
      <c r="G288" s="199"/>
      <c r="H288" s="199"/>
      <c r="I288" s="199"/>
      <c r="J288" s="198">
        <f>SUM(J289)</f>
        <v>5</v>
      </c>
      <c r="K288" s="198">
        <f>SUM(K289)</f>
        <v>5</v>
      </c>
      <c r="L288" s="198">
        <f>SUM(L289)</f>
        <v>0</v>
      </c>
      <c r="M288" s="198">
        <f>SUM(M289)</f>
        <v>5</v>
      </c>
      <c r="N288" s="198">
        <f>SUM(N289)</f>
        <v>0</v>
      </c>
      <c r="O288" s="198">
        <f>SUM(O289)</f>
        <v>5</v>
      </c>
      <c r="P288" s="198">
        <f>SUM(P289)</f>
        <v>5</v>
      </c>
      <c r="Q288" s="198">
        <f>SUM(Q289)</f>
        <v>5</v>
      </c>
    </row>
    <row r="289" spans="1:17" ht="31.5" outlineLevel="4">
      <c r="A289" s="200" t="s">
        <v>654</v>
      </c>
      <c r="B289" s="199" t="s">
        <v>653</v>
      </c>
      <c r="C289" s="199" t="s">
        <v>664</v>
      </c>
      <c r="D289" s="199" t="s">
        <v>550</v>
      </c>
      <c r="E289" s="199" t="s">
        <v>375</v>
      </c>
      <c r="F289" s="199"/>
      <c r="G289" s="199"/>
      <c r="H289" s="199"/>
      <c r="I289" s="199"/>
      <c r="J289" s="198">
        <v>5</v>
      </c>
      <c r="K289" s="198">
        <v>5</v>
      </c>
      <c r="L289" s="198">
        <v>0</v>
      </c>
      <c r="M289" s="198">
        <v>5</v>
      </c>
      <c r="N289" s="198">
        <v>0</v>
      </c>
      <c r="O289" s="198">
        <v>5</v>
      </c>
      <c r="P289" s="198">
        <v>5</v>
      </c>
      <c r="Q289" s="198">
        <v>5</v>
      </c>
    </row>
    <row r="290" spans="1:17" ht="109.5" customHeight="1" outlineLevel="3">
      <c r="A290" s="200" t="s">
        <v>669</v>
      </c>
      <c r="B290" s="199" t="s">
        <v>653</v>
      </c>
      <c r="C290" s="199" t="s">
        <v>664</v>
      </c>
      <c r="D290" s="199" t="s">
        <v>548</v>
      </c>
      <c r="E290" s="199" t="s">
        <v>190</v>
      </c>
      <c r="F290" s="199"/>
      <c r="G290" s="199"/>
      <c r="H290" s="199"/>
      <c r="I290" s="199"/>
      <c r="J290" s="198">
        <f>SUM(J291)</f>
        <v>10</v>
      </c>
      <c r="K290" s="198">
        <f>SUM(K291)</f>
        <v>10</v>
      </c>
      <c r="L290" s="198">
        <f>SUM(L291)</f>
        <v>0</v>
      </c>
      <c r="M290" s="198">
        <f>SUM(M291)</f>
        <v>10</v>
      </c>
      <c r="N290" s="198">
        <f>SUM(N291)</f>
        <v>0</v>
      </c>
      <c r="O290" s="198">
        <f>SUM(O291)</f>
        <v>10</v>
      </c>
      <c r="P290" s="198">
        <f>SUM(P291)</f>
        <v>5</v>
      </c>
      <c r="Q290" s="198">
        <f>SUM(Q291)</f>
        <v>10</v>
      </c>
    </row>
    <row r="291" spans="1:17" ht="31.5" outlineLevel="4">
      <c r="A291" s="200" t="s">
        <v>654</v>
      </c>
      <c r="B291" s="199" t="s">
        <v>653</v>
      </c>
      <c r="C291" s="199" t="s">
        <v>664</v>
      </c>
      <c r="D291" s="199" t="s">
        <v>548</v>
      </c>
      <c r="E291" s="199" t="s">
        <v>375</v>
      </c>
      <c r="F291" s="199"/>
      <c r="G291" s="199"/>
      <c r="H291" s="199"/>
      <c r="I291" s="199"/>
      <c r="J291" s="198">
        <v>10</v>
      </c>
      <c r="K291" s="198">
        <v>10</v>
      </c>
      <c r="L291" s="198">
        <v>0</v>
      </c>
      <c r="M291" s="198">
        <v>10</v>
      </c>
      <c r="N291" s="198">
        <v>0</v>
      </c>
      <c r="O291" s="198">
        <v>10</v>
      </c>
      <c r="P291" s="198">
        <v>5</v>
      </c>
      <c r="Q291" s="198">
        <v>10</v>
      </c>
    </row>
    <row r="292" spans="1:17" ht="171.75" customHeight="1" outlineLevel="3">
      <c r="A292" s="200" t="s">
        <v>668</v>
      </c>
      <c r="B292" s="199" t="s">
        <v>653</v>
      </c>
      <c r="C292" s="199" t="s">
        <v>664</v>
      </c>
      <c r="D292" s="199" t="s">
        <v>544</v>
      </c>
      <c r="E292" s="199" t="s">
        <v>190</v>
      </c>
      <c r="F292" s="199"/>
      <c r="G292" s="199"/>
      <c r="H292" s="199"/>
      <c r="I292" s="199"/>
      <c r="J292" s="198">
        <f>SUM(J293)</f>
        <v>1512.8</v>
      </c>
      <c r="K292" s="198">
        <f>SUM(K293)</f>
        <v>1512.8</v>
      </c>
      <c r="L292" s="198">
        <f>SUM(L293)</f>
        <v>0</v>
      </c>
      <c r="M292" s="198">
        <f>SUM(M293)</f>
        <v>1512.8</v>
      </c>
      <c r="N292" s="198">
        <f>SUM(N293)</f>
        <v>0</v>
      </c>
      <c r="O292" s="198">
        <f>SUM(O293)</f>
        <v>1512.8</v>
      </c>
      <c r="P292" s="198">
        <f>SUM(P293)</f>
        <v>1512.8</v>
      </c>
      <c r="Q292" s="198">
        <f>SUM(Q293)</f>
        <v>1512.8</v>
      </c>
    </row>
    <row r="293" spans="1:17" ht="112.5" customHeight="1" outlineLevel="4">
      <c r="A293" s="200" t="s">
        <v>644</v>
      </c>
      <c r="B293" s="199" t="s">
        <v>653</v>
      </c>
      <c r="C293" s="199" t="s">
        <v>664</v>
      </c>
      <c r="D293" s="199" t="s">
        <v>544</v>
      </c>
      <c r="E293" s="199" t="s">
        <v>346</v>
      </c>
      <c r="F293" s="199"/>
      <c r="G293" s="199"/>
      <c r="H293" s="199"/>
      <c r="I293" s="199"/>
      <c r="J293" s="198">
        <v>1512.8</v>
      </c>
      <c r="K293" s="198">
        <v>1512.8</v>
      </c>
      <c r="L293" s="198">
        <v>0</v>
      </c>
      <c r="M293" s="198">
        <v>1512.8</v>
      </c>
      <c r="N293" s="198">
        <v>0</v>
      </c>
      <c r="O293" s="198">
        <v>1512.8</v>
      </c>
      <c r="P293" s="198">
        <v>1512.8</v>
      </c>
      <c r="Q293" s="198">
        <v>1512.8</v>
      </c>
    </row>
    <row r="294" spans="1:17" ht="190.5" customHeight="1" outlineLevel="3">
      <c r="A294" s="200" t="s">
        <v>667</v>
      </c>
      <c r="B294" s="199" t="s">
        <v>653</v>
      </c>
      <c r="C294" s="199" t="s">
        <v>664</v>
      </c>
      <c r="D294" s="199" t="s">
        <v>542</v>
      </c>
      <c r="E294" s="199" t="s">
        <v>190</v>
      </c>
      <c r="F294" s="199"/>
      <c r="G294" s="199"/>
      <c r="H294" s="199"/>
      <c r="I294" s="199"/>
      <c r="J294" s="198">
        <f>SUM(J295:J297)</f>
        <v>4318.2</v>
      </c>
      <c r="K294" s="198">
        <f>SUM(K295:K297)</f>
        <v>4318.2</v>
      </c>
      <c r="L294" s="198">
        <f>SUM(L295:L297)</f>
        <v>0</v>
      </c>
      <c r="M294" s="198">
        <f>SUM(M295:M297)</f>
        <v>4318.2</v>
      </c>
      <c r="N294" s="198">
        <f>SUM(N295:N297)</f>
        <v>0</v>
      </c>
      <c r="O294" s="198">
        <f>SUM(O295:O297)</f>
        <v>4318.2</v>
      </c>
      <c r="P294" s="198">
        <f>SUM(P295:P297)</f>
        <v>4318.2</v>
      </c>
      <c r="Q294" s="198">
        <f>SUM(Q295:Q297)</f>
        <v>4388.2</v>
      </c>
    </row>
    <row r="295" spans="1:17" ht="111.75" customHeight="1" outlineLevel="4">
      <c r="A295" s="200" t="s">
        <v>644</v>
      </c>
      <c r="B295" s="199" t="s">
        <v>653</v>
      </c>
      <c r="C295" s="199" t="s">
        <v>664</v>
      </c>
      <c r="D295" s="199" t="s">
        <v>542</v>
      </c>
      <c r="E295" s="199" t="s">
        <v>346</v>
      </c>
      <c r="F295" s="199"/>
      <c r="G295" s="199"/>
      <c r="H295" s="199"/>
      <c r="I295" s="199"/>
      <c r="J295" s="198">
        <v>3780.7</v>
      </c>
      <c r="K295" s="198">
        <v>3780.7</v>
      </c>
      <c r="L295" s="198">
        <v>0</v>
      </c>
      <c r="M295" s="198">
        <v>3780.7</v>
      </c>
      <c r="N295" s="198">
        <v>0</v>
      </c>
      <c r="O295" s="198">
        <v>3780.7</v>
      </c>
      <c r="P295" s="198">
        <v>3780.7</v>
      </c>
      <c r="Q295" s="198">
        <v>3780.7</v>
      </c>
    </row>
    <row r="296" spans="1:17" ht="47.25" outlineLevel="4">
      <c r="A296" s="200" t="s">
        <v>643</v>
      </c>
      <c r="B296" s="199" t="s">
        <v>653</v>
      </c>
      <c r="C296" s="199" t="s">
        <v>664</v>
      </c>
      <c r="D296" s="199" t="s">
        <v>542</v>
      </c>
      <c r="E296" s="199" t="s">
        <v>301</v>
      </c>
      <c r="F296" s="199"/>
      <c r="G296" s="199"/>
      <c r="H296" s="199"/>
      <c r="I296" s="199"/>
      <c r="J296" s="198">
        <v>522.5</v>
      </c>
      <c r="K296" s="198">
        <v>522.5</v>
      </c>
      <c r="L296" s="198">
        <v>0</v>
      </c>
      <c r="M296" s="198">
        <v>522.5</v>
      </c>
      <c r="N296" s="198">
        <v>0</v>
      </c>
      <c r="O296" s="198">
        <v>522.5</v>
      </c>
      <c r="P296" s="198">
        <v>522.5</v>
      </c>
      <c r="Q296" s="198">
        <v>592.5</v>
      </c>
    </row>
    <row r="297" spans="1:17" ht="15.75" outlineLevel="4">
      <c r="A297" s="200" t="s">
        <v>642</v>
      </c>
      <c r="B297" s="199" t="s">
        <v>653</v>
      </c>
      <c r="C297" s="199" t="s">
        <v>664</v>
      </c>
      <c r="D297" s="199" t="s">
        <v>542</v>
      </c>
      <c r="E297" s="199" t="s">
        <v>343</v>
      </c>
      <c r="F297" s="199"/>
      <c r="G297" s="199"/>
      <c r="H297" s="199"/>
      <c r="I297" s="199"/>
      <c r="J297" s="198">
        <v>15</v>
      </c>
      <c r="K297" s="198">
        <v>15</v>
      </c>
      <c r="L297" s="198">
        <v>0</v>
      </c>
      <c r="M297" s="198">
        <v>15</v>
      </c>
      <c r="N297" s="198">
        <v>0</v>
      </c>
      <c r="O297" s="198">
        <v>15</v>
      </c>
      <c r="P297" s="198">
        <v>15</v>
      </c>
      <c r="Q297" s="198">
        <v>15</v>
      </c>
    </row>
    <row r="298" spans="1:17" ht="174.75" customHeight="1" outlineLevel="3">
      <c r="A298" s="200" t="s">
        <v>666</v>
      </c>
      <c r="B298" s="199" t="s">
        <v>653</v>
      </c>
      <c r="C298" s="199" t="s">
        <v>664</v>
      </c>
      <c r="D298" s="199" t="s">
        <v>522</v>
      </c>
      <c r="E298" s="199" t="s">
        <v>190</v>
      </c>
      <c r="F298" s="199"/>
      <c r="G298" s="199"/>
      <c r="H298" s="199"/>
      <c r="I298" s="199"/>
      <c r="J298" s="198">
        <f>SUM(J299)</f>
        <v>15</v>
      </c>
      <c r="K298" s="198">
        <f>SUM(K299)</f>
        <v>15</v>
      </c>
      <c r="L298" s="198">
        <f>SUM(L299)</f>
        <v>0</v>
      </c>
      <c r="M298" s="198">
        <f>SUM(M299)</f>
        <v>15</v>
      </c>
      <c r="N298" s="198">
        <f>SUM(N299)</f>
        <v>0</v>
      </c>
      <c r="O298" s="198">
        <f>SUM(O299)</f>
        <v>15</v>
      </c>
      <c r="P298" s="198">
        <f>SUM(P299)</f>
        <v>15</v>
      </c>
      <c r="Q298" s="198">
        <f>SUM(Q299)</f>
        <v>15</v>
      </c>
    </row>
    <row r="299" spans="1:17" ht="47.25" outlineLevel="4">
      <c r="A299" s="200" t="s">
        <v>643</v>
      </c>
      <c r="B299" s="199" t="s">
        <v>653</v>
      </c>
      <c r="C299" s="199" t="s">
        <v>664</v>
      </c>
      <c r="D299" s="199" t="s">
        <v>522</v>
      </c>
      <c r="E299" s="199" t="s">
        <v>301</v>
      </c>
      <c r="F299" s="199"/>
      <c r="G299" s="199"/>
      <c r="H299" s="199"/>
      <c r="I299" s="199"/>
      <c r="J299" s="198">
        <v>15</v>
      </c>
      <c r="K299" s="198">
        <v>15</v>
      </c>
      <c r="L299" s="198">
        <v>0</v>
      </c>
      <c r="M299" s="198">
        <v>15</v>
      </c>
      <c r="N299" s="198">
        <v>0</v>
      </c>
      <c r="O299" s="198">
        <v>15</v>
      </c>
      <c r="P299" s="198">
        <v>15</v>
      </c>
      <c r="Q299" s="198">
        <v>15</v>
      </c>
    </row>
    <row r="300" spans="1:17" ht="174" customHeight="1" outlineLevel="3">
      <c r="A300" s="200" t="s">
        <v>665</v>
      </c>
      <c r="B300" s="199" t="s">
        <v>653</v>
      </c>
      <c r="C300" s="199" t="s">
        <v>664</v>
      </c>
      <c r="D300" s="199" t="s">
        <v>520</v>
      </c>
      <c r="E300" s="199" t="s">
        <v>190</v>
      </c>
      <c r="F300" s="199"/>
      <c r="G300" s="199"/>
      <c r="H300" s="199"/>
      <c r="I300" s="199"/>
      <c r="J300" s="198">
        <f>SUM(J301)</f>
        <v>10</v>
      </c>
      <c r="K300" s="198">
        <f>SUM(K301)</f>
        <v>10</v>
      </c>
      <c r="L300" s="198">
        <f>SUM(L301)</f>
        <v>0</v>
      </c>
      <c r="M300" s="198">
        <f>SUM(M301)</f>
        <v>10</v>
      </c>
      <c r="N300" s="198">
        <f>SUM(N301)</f>
        <v>0</v>
      </c>
      <c r="O300" s="198">
        <f>SUM(O301)</f>
        <v>10</v>
      </c>
      <c r="P300" s="198">
        <f>SUM(P301)</f>
        <v>0</v>
      </c>
      <c r="Q300" s="198">
        <f>SUM(Q301)</f>
        <v>10</v>
      </c>
    </row>
    <row r="301" spans="1:17" ht="47.25" outlineLevel="4">
      <c r="A301" s="200" t="s">
        <v>643</v>
      </c>
      <c r="B301" s="199" t="s">
        <v>653</v>
      </c>
      <c r="C301" s="199" t="s">
        <v>664</v>
      </c>
      <c r="D301" s="199" t="s">
        <v>520</v>
      </c>
      <c r="E301" s="199" t="s">
        <v>301</v>
      </c>
      <c r="F301" s="199"/>
      <c r="G301" s="199"/>
      <c r="H301" s="199"/>
      <c r="I301" s="199"/>
      <c r="J301" s="198">
        <v>10</v>
      </c>
      <c r="K301" s="198">
        <v>10</v>
      </c>
      <c r="L301" s="198">
        <v>0</v>
      </c>
      <c r="M301" s="198">
        <v>10</v>
      </c>
      <c r="N301" s="198">
        <v>0</v>
      </c>
      <c r="O301" s="198">
        <v>10</v>
      </c>
      <c r="P301" s="198">
        <v>0</v>
      </c>
      <c r="Q301" s="198">
        <v>10</v>
      </c>
    </row>
    <row r="302" spans="1:17" ht="15.75" outlineLevel="1">
      <c r="A302" s="203" t="s">
        <v>663</v>
      </c>
      <c r="B302" s="202" t="s">
        <v>653</v>
      </c>
      <c r="C302" s="202" t="s">
        <v>662</v>
      </c>
      <c r="D302" s="202" t="s">
        <v>646</v>
      </c>
      <c r="E302" s="202" t="s">
        <v>190</v>
      </c>
      <c r="F302" s="199"/>
      <c r="G302" s="199"/>
      <c r="H302" s="199"/>
      <c r="I302" s="199"/>
      <c r="J302" s="201">
        <f>SUM(J303,J309)</f>
        <v>1561.6</v>
      </c>
      <c r="K302" s="201">
        <f>SUM(K303,K309)</f>
        <v>53</v>
      </c>
      <c r="L302" s="201">
        <f>SUM(L303,L309)</f>
        <v>0</v>
      </c>
      <c r="M302" s="201">
        <f>SUM(M303,M309)</f>
        <v>53</v>
      </c>
      <c r="N302" s="201">
        <f>SUM(N303,N309)</f>
        <v>0</v>
      </c>
      <c r="O302" s="201">
        <f>SUM(O303,O309)</f>
        <v>53</v>
      </c>
      <c r="P302" s="201">
        <f>SUM(P303,P309)</f>
        <v>1577.2</v>
      </c>
      <c r="Q302" s="201">
        <f>SUM(Q303,Q309)</f>
        <v>1570</v>
      </c>
    </row>
    <row r="303" spans="1:17" ht="31.5" outlineLevel="2">
      <c r="A303" s="203" t="s">
        <v>661</v>
      </c>
      <c r="B303" s="202" t="s">
        <v>653</v>
      </c>
      <c r="C303" s="202" t="s">
        <v>657</v>
      </c>
      <c r="D303" s="202" t="s">
        <v>646</v>
      </c>
      <c r="E303" s="202" t="s">
        <v>190</v>
      </c>
      <c r="F303" s="199"/>
      <c r="G303" s="199"/>
      <c r="H303" s="199"/>
      <c r="I303" s="199"/>
      <c r="J303" s="201">
        <f>SUM(J304,J307)</f>
        <v>53</v>
      </c>
      <c r="K303" s="201">
        <f>SUM(K304,K307)</f>
        <v>53</v>
      </c>
      <c r="L303" s="201">
        <f>SUM(L304,L307)</f>
        <v>0</v>
      </c>
      <c r="M303" s="201">
        <f>SUM(M304,M307)</f>
        <v>53</v>
      </c>
      <c r="N303" s="201">
        <f>SUM(N304,N307)</f>
        <v>0</v>
      </c>
      <c r="O303" s="201">
        <f>SUM(O304,O307)</f>
        <v>53</v>
      </c>
      <c r="P303" s="201">
        <f>SUM(P304,P307)</f>
        <v>56</v>
      </c>
      <c r="Q303" s="201">
        <f>SUM(Q304,Q307)</f>
        <v>56</v>
      </c>
    </row>
    <row r="304" spans="1:17" ht="222" customHeight="1" outlineLevel="3">
      <c r="A304" s="200" t="s">
        <v>660</v>
      </c>
      <c r="B304" s="199" t="s">
        <v>653</v>
      </c>
      <c r="C304" s="199" t="s">
        <v>657</v>
      </c>
      <c r="D304" s="199" t="s">
        <v>435</v>
      </c>
      <c r="E304" s="199" t="s">
        <v>190</v>
      </c>
      <c r="F304" s="199"/>
      <c r="G304" s="199"/>
      <c r="H304" s="199"/>
      <c r="I304" s="199"/>
      <c r="J304" s="198">
        <f>SUM(J305:J306)</f>
        <v>36</v>
      </c>
      <c r="K304" s="198">
        <f>SUM(K305:K306)</f>
        <v>36</v>
      </c>
      <c r="L304" s="198">
        <f>SUM(L305:L306)</f>
        <v>0</v>
      </c>
      <c r="M304" s="198">
        <f>SUM(M305:M306)</f>
        <v>36</v>
      </c>
      <c r="N304" s="198">
        <f>SUM(N305:N306)</f>
        <v>0</v>
      </c>
      <c r="O304" s="198">
        <f>SUM(O305:O306)</f>
        <v>36</v>
      </c>
      <c r="P304" s="198">
        <f>SUM(P305:P306)</f>
        <v>36</v>
      </c>
      <c r="Q304" s="198">
        <f>SUM(Q305:Q306)</f>
        <v>36</v>
      </c>
    </row>
    <row r="305" spans="1:17" ht="31.5" outlineLevel="4">
      <c r="A305" s="200" t="s">
        <v>654</v>
      </c>
      <c r="B305" s="199" t="s">
        <v>653</v>
      </c>
      <c r="C305" s="199" t="s">
        <v>657</v>
      </c>
      <c r="D305" s="199" t="s">
        <v>435</v>
      </c>
      <c r="E305" s="199" t="s">
        <v>375</v>
      </c>
      <c r="F305" s="199"/>
      <c r="G305" s="199"/>
      <c r="H305" s="199"/>
      <c r="I305" s="199"/>
      <c r="J305" s="198">
        <v>18</v>
      </c>
      <c r="K305" s="198">
        <v>36</v>
      </c>
      <c r="L305" s="198">
        <v>0</v>
      </c>
      <c r="M305" s="198">
        <v>36</v>
      </c>
      <c r="N305" s="198">
        <v>0</v>
      </c>
      <c r="O305" s="198">
        <v>36</v>
      </c>
      <c r="P305" s="198">
        <v>36</v>
      </c>
      <c r="Q305" s="198">
        <v>36</v>
      </c>
    </row>
    <row r="306" spans="1:17" ht="63.75" customHeight="1" outlineLevel="4">
      <c r="A306" s="200" t="s">
        <v>659</v>
      </c>
      <c r="B306" s="199" t="s">
        <v>653</v>
      </c>
      <c r="C306" s="199" t="s">
        <v>657</v>
      </c>
      <c r="D306" s="199" t="s">
        <v>435</v>
      </c>
      <c r="E306" s="199" t="s">
        <v>298</v>
      </c>
      <c r="F306" s="199"/>
      <c r="G306" s="199"/>
      <c r="H306" s="199"/>
      <c r="I306" s="199"/>
      <c r="J306" s="198">
        <v>18</v>
      </c>
      <c r="K306" s="198"/>
      <c r="L306" s="198"/>
      <c r="M306" s="198"/>
      <c r="N306" s="198"/>
      <c r="O306" s="198"/>
      <c r="P306" s="198"/>
      <c r="Q306" s="198"/>
    </row>
    <row r="307" spans="1:17" ht="223.5" customHeight="1" outlineLevel="3">
      <c r="A307" s="200" t="s">
        <v>658</v>
      </c>
      <c r="B307" s="199" t="s">
        <v>653</v>
      </c>
      <c r="C307" s="199" t="s">
        <v>657</v>
      </c>
      <c r="D307" s="199" t="s">
        <v>433</v>
      </c>
      <c r="E307" s="199" t="s">
        <v>190</v>
      </c>
      <c r="F307" s="199"/>
      <c r="G307" s="199"/>
      <c r="H307" s="199"/>
      <c r="I307" s="199"/>
      <c r="J307" s="198">
        <f>SUM(J308)</f>
        <v>17</v>
      </c>
      <c r="K307" s="198">
        <f>SUM(K308)</f>
        <v>17</v>
      </c>
      <c r="L307" s="198">
        <f>SUM(L308)</f>
        <v>0</v>
      </c>
      <c r="M307" s="198">
        <f>SUM(M308)</f>
        <v>17</v>
      </c>
      <c r="N307" s="198">
        <f>SUM(N308)</f>
        <v>0</v>
      </c>
      <c r="O307" s="198">
        <f>SUM(O308)</f>
        <v>17</v>
      </c>
      <c r="P307" s="198">
        <f>SUM(P308)</f>
        <v>20</v>
      </c>
      <c r="Q307" s="198">
        <f>SUM(Q308)</f>
        <v>20</v>
      </c>
    </row>
    <row r="308" spans="1:17" ht="31.5" outlineLevel="4">
      <c r="A308" s="200" t="s">
        <v>654</v>
      </c>
      <c r="B308" s="199" t="s">
        <v>653</v>
      </c>
      <c r="C308" s="199" t="s">
        <v>657</v>
      </c>
      <c r="D308" s="199" t="s">
        <v>433</v>
      </c>
      <c r="E308" s="199" t="s">
        <v>375</v>
      </c>
      <c r="F308" s="199"/>
      <c r="G308" s="199"/>
      <c r="H308" s="199"/>
      <c r="I308" s="199"/>
      <c r="J308" s="198">
        <v>17</v>
      </c>
      <c r="K308" s="198">
        <v>17</v>
      </c>
      <c r="L308" s="198">
        <v>0</v>
      </c>
      <c r="M308" s="198">
        <v>17</v>
      </c>
      <c r="N308" s="198">
        <v>0</v>
      </c>
      <c r="O308" s="198">
        <v>17</v>
      </c>
      <c r="P308" s="198">
        <v>20</v>
      </c>
      <c r="Q308" s="198">
        <v>20</v>
      </c>
    </row>
    <row r="309" spans="1:17" ht="15.75" outlineLevel="4">
      <c r="A309" s="203" t="s">
        <v>656</v>
      </c>
      <c r="B309" s="202" t="s">
        <v>653</v>
      </c>
      <c r="C309" s="202" t="s">
        <v>652</v>
      </c>
      <c r="D309" s="202" t="s">
        <v>646</v>
      </c>
      <c r="E309" s="202" t="s">
        <v>190</v>
      </c>
      <c r="F309" s="199"/>
      <c r="G309" s="199"/>
      <c r="H309" s="199"/>
      <c r="I309" s="199"/>
      <c r="J309" s="201">
        <f>SUM(J310)</f>
        <v>1508.6</v>
      </c>
      <c r="K309" s="201">
        <f>SUM(K310)</f>
        <v>0</v>
      </c>
      <c r="L309" s="201">
        <f>SUM(L310)</f>
        <v>0</v>
      </c>
      <c r="M309" s="201">
        <f>SUM(M310)</f>
        <v>0</v>
      </c>
      <c r="N309" s="201">
        <f>SUM(N310)</f>
        <v>0</v>
      </c>
      <c r="O309" s="201">
        <f>SUM(O310)</f>
        <v>0</v>
      </c>
      <c r="P309" s="201">
        <f>SUM(P310)</f>
        <v>1521.2</v>
      </c>
      <c r="Q309" s="201">
        <f>SUM(Q310)</f>
        <v>1514</v>
      </c>
    </row>
    <row r="310" spans="1:17" ht="222" customHeight="1" outlineLevel="4">
      <c r="A310" s="200" t="s">
        <v>655</v>
      </c>
      <c r="B310" s="199" t="s">
        <v>653</v>
      </c>
      <c r="C310" s="199" t="s">
        <v>652</v>
      </c>
      <c r="D310" s="199" t="s">
        <v>621</v>
      </c>
      <c r="E310" s="199" t="s">
        <v>190</v>
      </c>
      <c r="F310" s="199"/>
      <c r="G310" s="199"/>
      <c r="H310" s="199"/>
      <c r="I310" s="199"/>
      <c r="J310" s="198">
        <f>SUM(J311)</f>
        <v>1508.6</v>
      </c>
      <c r="K310" s="198">
        <f>SUM(K311)</f>
        <v>0</v>
      </c>
      <c r="L310" s="198">
        <f>SUM(L311)</f>
        <v>0</v>
      </c>
      <c r="M310" s="198">
        <f>SUM(M311)</f>
        <v>0</v>
      </c>
      <c r="N310" s="198">
        <f>SUM(N311)</f>
        <v>0</v>
      </c>
      <c r="O310" s="198">
        <f>SUM(O311)</f>
        <v>0</v>
      </c>
      <c r="P310" s="198">
        <f>SUM(P311)</f>
        <v>1521.2</v>
      </c>
      <c r="Q310" s="198">
        <f>SUM(Q311)</f>
        <v>1514</v>
      </c>
    </row>
    <row r="311" spans="1:17" ht="31.5" outlineLevel="4">
      <c r="A311" s="200" t="s">
        <v>654</v>
      </c>
      <c r="B311" s="199" t="s">
        <v>653</v>
      </c>
      <c r="C311" s="199" t="s">
        <v>652</v>
      </c>
      <c r="D311" s="199" t="s">
        <v>621</v>
      </c>
      <c r="E311" s="199" t="s">
        <v>375</v>
      </c>
      <c r="F311" s="199"/>
      <c r="G311" s="199"/>
      <c r="H311" s="199"/>
      <c r="I311" s="199"/>
      <c r="J311" s="198">
        <v>1508.6</v>
      </c>
      <c r="K311" s="198"/>
      <c r="L311" s="198"/>
      <c r="M311" s="198"/>
      <c r="N311" s="198"/>
      <c r="O311" s="198"/>
      <c r="P311" s="198">
        <v>1521.2</v>
      </c>
      <c r="Q311" s="198">
        <v>1514</v>
      </c>
    </row>
    <row r="312" spans="1:17" ht="78.75">
      <c r="A312" s="203" t="s">
        <v>651</v>
      </c>
      <c r="B312" s="202" t="s">
        <v>641</v>
      </c>
      <c r="C312" s="202" t="s">
        <v>650</v>
      </c>
      <c r="D312" s="202" t="s">
        <v>646</v>
      </c>
      <c r="E312" s="202" t="s">
        <v>190</v>
      </c>
      <c r="F312" s="199"/>
      <c r="G312" s="199"/>
      <c r="H312" s="199"/>
      <c r="I312" s="199"/>
      <c r="J312" s="201">
        <f>SUM(J313)</f>
        <v>1793.9</v>
      </c>
      <c r="K312" s="201">
        <f>SUM(K313)</f>
        <v>1793.9</v>
      </c>
      <c r="L312" s="201">
        <f>SUM(L313)</f>
        <v>0</v>
      </c>
      <c r="M312" s="201">
        <f>SUM(M313)</f>
        <v>1793.9</v>
      </c>
      <c r="N312" s="201">
        <f>SUM(N313)</f>
        <v>0</v>
      </c>
      <c r="O312" s="201">
        <f>SUM(O313)</f>
        <v>1793.9</v>
      </c>
      <c r="P312" s="201">
        <f>SUM(P313)</f>
        <v>1769.5</v>
      </c>
      <c r="Q312" s="201">
        <f>SUM(Q313)</f>
        <v>1804.8</v>
      </c>
    </row>
    <row r="313" spans="1:17" ht="32.25" customHeight="1" outlineLevel="1">
      <c r="A313" s="203" t="s">
        <v>649</v>
      </c>
      <c r="B313" s="202" t="s">
        <v>641</v>
      </c>
      <c r="C313" s="202" t="s">
        <v>648</v>
      </c>
      <c r="D313" s="202" t="s">
        <v>646</v>
      </c>
      <c r="E313" s="202" t="s">
        <v>190</v>
      </c>
      <c r="F313" s="199"/>
      <c r="G313" s="199"/>
      <c r="H313" s="199"/>
      <c r="I313" s="199"/>
      <c r="J313" s="201">
        <f>SUM(J314)</f>
        <v>1793.9</v>
      </c>
      <c r="K313" s="201">
        <f>SUM(K314)</f>
        <v>1793.9</v>
      </c>
      <c r="L313" s="201">
        <f>SUM(L314)</f>
        <v>0</v>
      </c>
      <c r="M313" s="201">
        <f>SUM(M314)</f>
        <v>1793.9</v>
      </c>
      <c r="N313" s="201">
        <f>SUM(N314)</f>
        <v>0</v>
      </c>
      <c r="O313" s="201">
        <f>SUM(O314)</f>
        <v>1793.9</v>
      </c>
      <c r="P313" s="201">
        <f>SUM(P314)</f>
        <v>1769.5</v>
      </c>
      <c r="Q313" s="201">
        <f>SUM(Q314)</f>
        <v>1804.8</v>
      </c>
    </row>
    <row r="314" spans="1:17" ht="31.5" outlineLevel="2">
      <c r="A314" s="203" t="s">
        <v>647</v>
      </c>
      <c r="B314" s="202" t="s">
        <v>641</v>
      </c>
      <c r="C314" s="202" t="s">
        <v>640</v>
      </c>
      <c r="D314" s="202" t="s">
        <v>646</v>
      </c>
      <c r="E314" s="202" t="s">
        <v>190</v>
      </c>
      <c r="F314" s="199"/>
      <c r="G314" s="199"/>
      <c r="H314" s="199"/>
      <c r="I314" s="199"/>
      <c r="J314" s="201">
        <f>SUM(J315)</f>
        <v>1793.9</v>
      </c>
      <c r="K314" s="201">
        <f>SUM(K315)</f>
        <v>1793.9</v>
      </c>
      <c r="L314" s="201">
        <f>SUM(L315)</f>
        <v>0</v>
      </c>
      <c r="M314" s="201">
        <f>SUM(M315)</f>
        <v>1793.9</v>
      </c>
      <c r="N314" s="201">
        <f>SUM(N315)</f>
        <v>0</v>
      </c>
      <c r="O314" s="201">
        <f>SUM(O315)</f>
        <v>1793.9</v>
      </c>
      <c r="P314" s="201">
        <f>SUM(P315)</f>
        <v>1769.5</v>
      </c>
      <c r="Q314" s="201">
        <f>SUM(Q315)</f>
        <v>1804.8</v>
      </c>
    </row>
    <row r="315" spans="1:17" ht="222.75" customHeight="1" outlineLevel="3">
      <c r="A315" s="200" t="s">
        <v>645</v>
      </c>
      <c r="B315" s="199" t="s">
        <v>641</v>
      </c>
      <c r="C315" s="199" t="s">
        <v>640</v>
      </c>
      <c r="D315" s="199" t="s">
        <v>401</v>
      </c>
      <c r="E315" s="199" t="s">
        <v>190</v>
      </c>
      <c r="F315" s="199"/>
      <c r="G315" s="199"/>
      <c r="H315" s="199"/>
      <c r="I315" s="199"/>
      <c r="J315" s="198">
        <f>SUM(J316:J318)</f>
        <v>1793.9</v>
      </c>
      <c r="K315" s="198">
        <f>SUM(K316:K318)</f>
        <v>1793.9</v>
      </c>
      <c r="L315" s="198">
        <f>SUM(L316:L318)</f>
        <v>0</v>
      </c>
      <c r="M315" s="198">
        <f>SUM(M316:M318)</f>
        <v>1793.9</v>
      </c>
      <c r="N315" s="198">
        <f>SUM(N316:N318)</f>
        <v>0</v>
      </c>
      <c r="O315" s="198">
        <f>SUM(O316:O318)</f>
        <v>1793.9</v>
      </c>
      <c r="P315" s="198">
        <f>SUM(P316:P318)</f>
        <v>1769.5</v>
      </c>
      <c r="Q315" s="198">
        <f>SUM(Q316:Q318)</f>
        <v>1804.8</v>
      </c>
    </row>
    <row r="316" spans="1:17" ht="112.5" customHeight="1" outlineLevel="4">
      <c r="A316" s="200" t="s">
        <v>644</v>
      </c>
      <c r="B316" s="199" t="s">
        <v>641</v>
      </c>
      <c r="C316" s="199" t="s">
        <v>640</v>
      </c>
      <c r="D316" s="199" t="s">
        <v>401</v>
      </c>
      <c r="E316" s="199" t="s">
        <v>346</v>
      </c>
      <c r="F316" s="199"/>
      <c r="G316" s="199"/>
      <c r="H316" s="199"/>
      <c r="I316" s="199"/>
      <c r="J316" s="198">
        <v>1643</v>
      </c>
      <c r="K316" s="198">
        <v>1643</v>
      </c>
      <c r="L316" s="198">
        <v>0</v>
      </c>
      <c r="M316" s="198">
        <v>1643</v>
      </c>
      <c r="N316" s="198">
        <v>0</v>
      </c>
      <c r="O316" s="198">
        <v>1643</v>
      </c>
      <c r="P316" s="198">
        <v>1643</v>
      </c>
      <c r="Q316" s="198">
        <v>1643</v>
      </c>
    </row>
    <row r="317" spans="1:17" ht="48" customHeight="1" outlineLevel="4">
      <c r="A317" s="200" t="s">
        <v>643</v>
      </c>
      <c r="B317" s="199" t="s">
        <v>641</v>
      </c>
      <c r="C317" s="199" t="s">
        <v>640</v>
      </c>
      <c r="D317" s="199" t="s">
        <v>401</v>
      </c>
      <c r="E317" s="199" t="s">
        <v>301</v>
      </c>
      <c r="F317" s="199"/>
      <c r="G317" s="199"/>
      <c r="H317" s="199"/>
      <c r="I317" s="199"/>
      <c r="J317" s="198">
        <v>148.9</v>
      </c>
      <c r="K317" s="198">
        <v>148.9</v>
      </c>
      <c r="L317" s="198">
        <v>0</v>
      </c>
      <c r="M317" s="198">
        <v>148.9</v>
      </c>
      <c r="N317" s="198">
        <v>0</v>
      </c>
      <c r="O317" s="198">
        <v>148.9</v>
      </c>
      <c r="P317" s="198">
        <v>124.5</v>
      </c>
      <c r="Q317" s="198">
        <v>159.8</v>
      </c>
    </row>
    <row r="318" spans="1:17" ht="20.25" customHeight="1" outlineLevel="4">
      <c r="A318" s="200" t="s">
        <v>642</v>
      </c>
      <c r="B318" s="199" t="s">
        <v>641</v>
      </c>
      <c r="C318" s="199" t="s">
        <v>640</v>
      </c>
      <c r="D318" s="199" t="s">
        <v>401</v>
      </c>
      <c r="E318" s="199" t="s">
        <v>343</v>
      </c>
      <c r="F318" s="199"/>
      <c r="G318" s="199"/>
      <c r="H318" s="199"/>
      <c r="I318" s="199"/>
      <c r="J318" s="198">
        <v>2</v>
      </c>
      <c r="K318" s="198">
        <v>2</v>
      </c>
      <c r="L318" s="198">
        <v>0</v>
      </c>
      <c r="M318" s="198">
        <v>2</v>
      </c>
      <c r="N318" s="198">
        <v>0</v>
      </c>
      <c r="O318" s="198">
        <v>2</v>
      </c>
      <c r="P318" s="198">
        <v>2</v>
      </c>
      <c r="Q318" s="198">
        <v>2</v>
      </c>
    </row>
    <row r="319" spans="1:17" ht="15.75">
      <c r="A319" s="197" t="s">
        <v>297</v>
      </c>
      <c r="B319" s="197"/>
      <c r="C319" s="197"/>
      <c r="D319" s="197"/>
      <c r="E319" s="197"/>
      <c r="F319" s="197"/>
      <c r="G319" s="221"/>
      <c r="H319" s="221"/>
      <c r="I319" s="221"/>
      <c r="J319" s="220">
        <f>SUM(J13,J144,J166,J312)</f>
        <v>169724.17246</v>
      </c>
      <c r="K319" s="195">
        <f>SUM(K13,K144,K166,K312)</f>
        <v>141757.6</v>
      </c>
      <c r="L319" s="195">
        <f>SUM(L13,L144,L166,L312)</f>
        <v>0</v>
      </c>
      <c r="M319" s="195">
        <f>SUM(M13,M144,M166,M312)</f>
        <v>141757.6</v>
      </c>
      <c r="N319" s="195">
        <f>SUM(N13,N144,N166,N312)</f>
        <v>0</v>
      </c>
      <c r="O319" s="195">
        <f>SUM(O13,O144,O166,O312)</f>
        <v>141757.6</v>
      </c>
      <c r="P319" s="195">
        <f>SUM(P13,P144,P166,P312)</f>
        <v>142409.1</v>
      </c>
      <c r="Q319" s="195">
        <f>SUM(Q13,Q144,Q166,Q312)</f>
        <v>140533.4</v>
      </c>
    </row>
    <row r="320" spans="1:17" ht="15">
      <c r="A320" s="194"/>
      <c r="B320" s="194"/>
      <c r="C320" s="194"/>
      <c r="D320" s="194"/>
      <c r="E320" s="194"/>
      <c r="F320" s="194"/>
      <c r="G320" s="194"/>
      <c r="H320" s="194"/>
      <c r="I320" s="194"/>
      <c r="J320" s="194"/>
      <c r="K320" s="194"/>
      <c r="L320" s="194"/>
      <c r="M320" s="194"/>
      <c r="N320" s="194"/>
      <c r="O320" s="194"/>
      <c r="P320" s="194"/>
      <c r="Q320" s="194"/>
    </row>
  </sheetData>
  <sheetProtection/>
  <mergeCells count="8">
    <mergeCell ref="A319:F319"/>
    <mergeCell ref="A8:Q8"/>
    <mergeCell ref="J10:Q10"/>
    <mergeCell ref="A10:A11"/>
    <mergeCell ref="B10:B11"/>
    <mergeCell ref="C10:C11"/>
    <mergeCell ref="D10:D11"/>
    <mergeCell ref="E10:E11"/>
  </mergeCells>
  <printOptions/>
  <pageMargins left="0.7874015748031497" right="0" top="0.3937007874015748" bottom="0.3937007874015748" header="0" footer="0"/>
  <pageSetup fitToHeight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7"/>
  <sheetViews>
    <sheetView showGridLines="0" zoomScalePageLayoutView="0" workbookViewId="0" topLeftCell="A146">
      <selection activeCell="A147" sqref="A147"/>
    </sheetView>
  </sheetViews>
  <sheetFormatPr defaultColWidth="9.140625" defaultRowHeight="15" outlineLevelRow="6"/>
  <cols>
    <col min="1" max="1" width="43.421875" style="0" customWidth="1"/>
    <col min="2" max="2" width="9.7109375" style="0" customWidth="1"/>
    <col min="3" max="3" width="10.28125" style="0" customWidth="1"/>
    <col min="4" max="6" width="11.140625" style="0" customWidth="1"/>
  </cols>
  <sheetData>
    <row r="1" ht="15.75">
      <c r="F1" s="218" t="s">
        <v>277</v>
      </c>
    </row>
    <row r="2" ht="15.75">
      <c r="F2" s="218" t="s">
        <v>1</v>
      </c>
    </row>
    <row r="3" ht="15.75">
      <c r="F3" s="218" t="s">
        <v>251</v>
      </c>
    </row>
    <row r="4" spans="1:6" ht="15.75">
      <c r="A4" s="217"/>
      <c r="B4" s="219"/>
      <c r="C4" s="219"/>
      <c r="F4" s="218" t="s">
        <v>639</v>
      </c>
    </row>
    <row r="5" spans="1:6" ht="15.75">
      <c r="A5" s="217"/>
      <c r="B5" s="193"/>
      <c r="C5" s="193"/>
      <c r="F5" s="218" t="s">
        <v>1</v>
      </c>
    </row>
    <row r="6" spans="1:6" ht="15.75">
      <c r="A6" s="217"/>
      <c r="B6" s="193"/>
      <c r="C6" s="193"/>
      <c r="F6" s="218" t="s">
        <v>249</v>
      </c>
    </row>
    <row r="7" spans="1:3" ht="15.75">
      <c r="A7" s="217"/>
      <c r="B7" s="193"/>
      <c r="C7" s="193"/>
    </row>
    <row r="8" spans="1:6" ht="128.25" customHeight="1">
      <c r="A8" s="216" t="s">
        <v>638</v>
      </c>
      <c r="B8" s="216"/>
      <c r="C8" s="216"/>
      <c r="D8" s="216"/>
      <c r="E8" s="216"/>
      <c r="F8" s="216"/>
    </row>
    <row r="10" spans="1:6" ht="22.5" customHeight="1">
      <c r="A10" s="215" t="s">
        <v>637</v>
      </c>
      <c r="B10" s="215" t="s">
        <v>636</v>
      </c>
      <c r="C10" s="215" t="s">
        <v>635</v>
      </c>
      <c r="D10" s="214" t="s">
        <v>4</v>
      </c>
      <c r="E10" s="213"/>
      <c r="F10" s="212"/>
    </row>
    <row r="11" spans="1:6" ht="21.75" customHeight="1">
      <c r="A11" s="211"/>
      <c r="B11" s="211"/>
      <c r="C11" s="211"/>
      <c r="D11" s="209" t="s">
        <v>151</v>
      </c>
      <c r="E11" s="209" t="s">
        <v>152</v>
      </c>
      <c r="F11" s="209" t="s">
        <v>153</v>
      </c>
    </row>
    <row r="12" spans="1:6" ht="14.25" customHeight="1">
      <c r="A12" s="210">
        <v>1</v>
      </c>
      <c r="B12" s="210">
        <v>2</v>
      </c>
      <c r="C12" s="210">
        <v>3</v>
      </c>
      <c r="D12" s="209">
        <v>4</v>
      </c>
      <c r="E12" s="209">
        <v>5</v>
      </c>
      <c r="F12" s="209">
        <v>6</v>
      </c>
    </row>
    <row r="13" spans="1:6" ht="63" customHeight="1">
      <c r="A13" s="205" t="s">
        <v>634</v>
      </c>
      <c r="B13" s="202" t="s">
        <v>633</v>
      </c>
      <c r="C13" s="202" t="s">
        <v>190</v>
      </c>
      <c r="D13" s="201">
        <f>SUM(D14,D29,D47,D61,D78,D82,D90,D96,D105,D112,D123,D129)</f>
        <v>113048.59999999999</v>
      </c>
      <c r="E13" s="201">
        <f>SUM(E14,E29,E47,E61,E78,E82,E90,E96,E105,E112,E123,E129)</f>
        <v>108051.5</v>
      </c>
      <c r="F13" s="201">
        <f>SUM(F14,F29,F47,F61,F78,F82,F90,F96,F105,F112,F123,F129)</f>
        <v>104307.90000000001</v>
      </c>
    </row>
    <row r="14" spans="1:6" ht="77.25" customHeight="1" outlineLevel="1">
      <c r="A14" s="205" t="s">
        <v>632</v>
      </c>
      <c r="B14" s="202" t="s">
        <v>631</v>
      </c>
      <c r="C14" s="202" t="s">
        <v>190</v>
      </c>
      <c r="D14" s="201">
        <f>SUM(D15,D19,D21)</f>
        <v>34654.1</v>
      </c>
      <c r="E14" s="201">
        <f>SUM(E15,E19,E21)</f>
        <v>33730.6</v>
      </c>
      <c r="F14" s="201">
        <f>SUM(F15,F19,F21)</f>
        <v>31772</v>
      </c>
    </row>
    <row r="15" spans="1:6" ht="188.25" customHeight="1" outlineLevel="5">
      <c r="A15" s="204" t="s">
        <v>630</v>
      </c>
      <c r="B15" s="199" t="s">
        <v>628</v>
      </c>
      <c r="C15" s="199" t="s">
        <v>190</v>
      </c>
      <c r="D15" s="198">
        <f>SUM(D16:D18)</f>
        <v>20805.8</v>
      </c>
      <c r="E15" s="198">
        <f>SUM(E16:E18)</f>
        <v>20447.8</v>
      </c>
      <c r="F15" s="198">
        <f>SUM(F16:F18)</f>
        <v>22079.1</v>
      </c>
    </row>
    <row r="16" spans="1:6" ht="91.5" customHeight="1" outlineLevel="6">
      <c r="A16" s="204" t="s">
        <v>629</v>
      </c>
      <c r="B16" s="199" t="s">
        <v>628</v>
      </c>
      <c r="C16" s="199" t="s">
        <v>346</v>
      </c>
      <c r="D16" s="198">
        <v>9250.5</v>
      </c>
      <c r="E16" s="198">
        <v>9250.5</v>
      </c>
      <c r="F16" s="198">
        <v>9250.5</v>
      </c>
    </row>
    <row r="17" spans="1:6" ht="33" customHeight="1" outlineLevel="6">
      <c r="A17" s="204" t="s">
        <v>302</v>
      </c>
      <c r="B17" s="199" t="s">
        <v>628</v>
      </c>
      <c r="C17" s="199" t="s">
        <v>301</v>
      </c>
      <c r="D17" s="198">
        <v>11180.8</v>
      </c>
      <c r="E17" s="198">
        <v>10822.8</v>
      </c>
      <c r="F17" s="198">
        <v>12454.1</v>
      </c>
    </row>
    <row r="18" spans="1:6" ht="22.5" customHeight="1" outlineLevel="6">
      <c r="A18" s="204" t="s">
        <v>345</v>
      </c>
      <c r="B18" s="199" t="s">
        <v>628</v>
      </c>
      <c r="C18" s="199" t="s">
        <v>343</v>
      </c>
      <c r="D18" s="198">
        <v>374.5</v>
      </c>
      <c r="E18" s="198">
        <v>374.5</v>
      </c>
      <c r="F18" s="198">
        <v>374.5</v>
      </c>
    </row>
    <row r="19" spans="1:6" ht="172.5" customHeight="1" outlineLevel="6">
      <c r="A19" s="200" t="s">
        <v>627</v>
      </c>
      <c r="B19" s="199" t="s">
        <v>626</v>
      </c>
      <c r="C19" s="199" t="s">
        <v>190</v>
      </c>
      <c r="D19" s="198">
        <f>SUM(D20)</f>
        <v>30</v>
      </c>
      <c r="E19" s="198">
        <f>SUM(E20)</f>
        <v>0</v>
      </c>
      <c r="F19" s="198">
        <f>SUM(F20)</f>
        <v>0</v>
      </c>
    </row>
    <row r="20" spans="1:6" ht="32.25" customHeight="1" outlineLevel="6">
      <c r="A20" s="200" t="s">
        <v>302</v>
      </c>
      <c r="B20" s="199" t="s">
        <v>626</v>
      </c>
      <c r="C20" s="199" t="s">
        <v>301</v>
      </c>
      <c r="D20" s="198">
        <v>30</v>
      </c>
      <c r="E20" s="198"/>
      <c r="F20" s="198"/>
    </row>
    <row r="21" spans="1:6" ht="31.5" outlineLevel="2">
      <c r="A21" s="204" t="s">
        <v>450</v>
      </c>
      <c r="B21" s="199" t="s">
        <v>625</v>
      </c>
      <c r="C21" s="199" t="s">
        <v>190</v>
      </c>
      <c r="D21" s="198">
        <f>SUM(D22,D24,D26)</f>
        <v>13818.3</v>
      </c>
      <c r="E21" s="198">
        <f>SUM(E22,E24,E26)</f>
        <v>13282.800000000001</v>
      </c>
      <c r="F21" s="198">
        <f>SUM(F22,F24,F26)</f>
        <v>9692.900000000001</v>
      </c>
    </row>
    <row r="22" spans="1:6" ht="267.75" customHeight="1" outlineLevel="4">
      <c r="A22" s="200" t="s">
        <v>624</v>
      </c>
      <c r="B22" s="199" t="s">
        <v>623</v>
      </c>
      <c r="C22" s="199" t="s">
        <v>190</v>
      </c>
      <c r="D22" s="198">
        <f>SUM(D23)</f>
        <v>585.8</v>
      </c>
      <c r="E22" s="198">
        <f>SUM(E23)</f>
        <v>709.9</v>
      </c>
      <c r="F22" s="198">
        <f>SUM(F23)</f>
        <v>784.8</v>
      </c>
    </row>
    <row r="23" spans="1:6" ht="35.25" customHeight="1" outlineLevel="6">
      <c r="A23" s="204" t="s">
        <v>302</v>
      </c>
      <c r="B23" s="199" t="s">
        <v>623</v>
      </c>
      <c r="C23" s="199" t="s">
        <v>301</v>
      </c>
      <c r="D23" s="198">
        <v>585.8</v>
      </c>
      <c r="E23" s="198">
        <v>709.9</v>
      </c>
      <c r="F23" s="198">
        <v>784.8</v>
      </c>
    </row>
    <row r="24" spans="1:6" ht="204.75" customHeight="1" outlineLevel="5">
      <c r="A24" s="200" t="s">
        <v>622</v>
      </c>
      <c r="B24" s="199" t="s">
        <v>621</v>
      </c>
      <c r="C24" s="199" t="s">
        <v>190</v>
      </c>
      <c r="D24" s="198">
        <f>SUM(D25)</f>
        <v>1508.6</v>
      </c>
      <c r="E24" s="198">
        <f>SUM(E25)</f>
        <v>1521.2</v>
      </c>
      <c r="F24" s="198">
        <f>SUM(F25)</f>
        <v>1514</v>
      </c>
    </row>
    <row r="25" spans="1:6" ht="31.5" outlineLevel="6">
      <c r="A25" s="204" t="s">
        <v>377</v>
      </c>
      <c r="B25" s="199" t="s">
        <v>621</v>
      </c>
      <c r="C25" s="199" t="s">
        <v>375</v>
      </c>
      <c r="D25" s="198">
        <v>1508.6</v>
      </c>
      <c r="E25" s="198">
        <v>1521.2</v>
      </c>
      <c r="F25" s="198">
        <v>1514</v>
      </c>
    </row>
    <row r="26" spans="1:6" ht="332.25" customHeight="1" outlineLevel="5">
      <c r="A26" s="200" t="s">
        <v>620</v>
      </c>
      <c r="B26" s="199" t="s">
        <v>619</v>
      </c>
      <c r="C26" s="199" t="s">
        <v>190</v>
      </c>
      <c r="D26" s="198">
        <f>SUM(D27,D28)</f>
        <v>11723.9</v>
      </c>
      <c r="E26" s="198">
        <f>SUM(E27,E28)</f>
        <v>11051.7</v>
      </c>
      <c r="F26" s="198">
        <f>SUM(F27,F28)</f>
        <v>7394.1</v>
      </c>
    </row>
    <row r="27" spans="1:6" ht="90.75" customHeight="1" outlineLevel="6">
      <c r="A27" s="204" t="s">
        <v>347</v>
      </c>
      <c r="B27" s="199" t="s">
        <v>619</v>
      </c>
      <c r="C27" s="199" t="s">
        <v>346</v>
      </c>
      <c r="D27" s="198">
        <v>11316.4</v>
      </c>
      <c r="E27" s="198">
        <v>10644.2</v>
      </c>
      <c r="F27" s="198">
        <v>6986.6</v>
      </c>
    </row>
    <row r="28" spans="1:6" ht="33" customHeight="1" outlineLevel="6">
      <c r="A28" s="204" t="s">
        <v>302</v>
      </c>
      <c r="B28" s="199" t="s">
        <v>619</v>
      </c>
      <c r="C28" s="199" t="s">
        <v>301</v>
      </c>
      <c r="D28" s="198">
        <v>407.5</v>
      </c>
      <c r="E28" s="198">
        <v>407.5</v>
      </c>
      <c r="F28" s="198">
        <v>407.5</v>
      </c>
    </row>
    <row r="29" spans="1:6" ht="78.75" customHeight="1" outlineLevel="1">
      <c r="A29" s="205" t="s">
        <v>618</v>
      </c>
      <c r="B29" s="202" t="s">
        <v>617</v>
      </c>
      <c r="C29" s="202" t="s">
        <v>190</v>
      </c>
      <c r="D29" s="201">
        <f>SUM(D30,D35,D37,D39)</f>
        <v>62677.799999999996</v>
      </c>
      <c r="E29" s="201">
        <f>SUM(E30,E35,E37,E39)</f>
        <v>60992.4</v>
      </c>
      <c r="F29" s="201">
        <f>SUM(F30,F35,F37,F39)</f>
        <v>59916.9</v>
      </c>
    </row>
    <row r="30" spans="1:6" ht="171.75" customHeight="1" outlineLevel="5">
      <c r="A30" s="204" t="s">
        <v>616</v>
      </c>
      <c r="B30" s="199" t="s">
        <v>615</v>
      </c>
      <c r="C30" s="199" t="s">
        <v>190</v>
      </c>
      <c r="D30" s="198">
        <f>SUM(D31:D34)</f>
        <v>16044.800000000001</v>
      </c>
      <c r="E30" s="198">
        <f>SUM(E31:E34)</f>
        <v>15136.900000000001</v>
      </c>
      <c r="F30" s="198">
        <f>SUM(F31:F34)</f>
        <v>16589</v>
      </c>
    </row>
    <row r="31" spans="1:6" ht="94.5" outlineLevel="6">
      <c r="A31" s="204" t="s">
        <v>347</v>
      </c>
      <c r="B31" s="199" t="s">
        <v>615</v>
      </c>
      <c r="C31" s="199" t="s">
        <v>346</v>
      </c>
      <c r="D31" s="198">
        <v>741.1</v>
      </c>
      <c r="E31" s="198">
        <v>741.1</v>
      </c>
      <c r="F31" s="198">
        <v>741.1</v>
      </c>
    </row>
    <row r="32" spans="1:6" ht="30" customHeight="1" outlineLevel="6">
      <c r="A32" s="204" t="s">
        <v>302</v>
      </c>
      <c r="B32" s="199" t="s">
        <v>615</v>
      </c>
      <c r="C32" s="199" t="s">
        <v>301</v>
      </c>
      <c r="D32" s="198">
        <v>9377.4</v>
      </c>
      <c r="E32" s="198">
        <v>8669.5</v>
      </c>
      <c r="F32" s="198">
        <v>9602.8</v>
      </c>
    </row>
    <row r="33" spans="1:6" ht="63" outlineLevel="6">
      <c r="A33" s="204" t="s">
        <v>300</v>
      </c>
      <c r="B33" s="199" t="s">
        <v>615</v>
      </c>
      <c r="C33" s="199" t="s">
        <v>298</v>
      </c>
      <c r="D33" s="198">
        <v>5292.6</v>
      </c>
      <c r="E33" s="198">
        <v>5092.6</v>
      </c>
      <c r="F33" s="198">
        <v>5611.4</v>
      </c>
    </row>
    <row r="34" spans="1:6" ht="15.75" outlineLevel="6">
      <c r="A34" s="204" t="s">
        <v>345</v>
      </c>
      <c r="B34" s="199" t="s">
        <v>615</v>
      </c>
      <c r="C34" s="199" t="s">
        <v>343</v>
      </c>
      <c r="D34" s="198">
        <v>633.7</v>
      </c>
      <c r="E34" s="198">
        <v>633.7</v>
      </c>
      <c r="F34" s="198">
        <v>633.7</v>
      </c>
    </row>
    <row r="35" spans="1:6" ht="126" outlineLevel="6">
      <c r="A35" s="200" t="s">
        <v>614</v>
      </c>
      <c r="B35" s="199" t="s">
        <v>613</v>
      </c>
      <c r="C35" s="199" t="s">
        <v>190</v>
      </c>
      <c r="D35" s="198">
        <f>SUM(D36)</f>
        <v>98</v>
      </c>
      <c r="E35" s="198">
        <f>SUM(E36)</f>
        <v>0</v>
      </c>
      <c r="F35" s="198">
        <f>SUM(F36)</f>
        <v>0</v>
      </c>
    </row>
    <row r="36" spans="1:6" ht="63" outlineLevel="6">
      <c r="A36" s="200" t="s">
        <v>300</v>
      </c>
      <c r="B36" s="199" t="s">
        <v>613</v>
      </c>
      <c r="C36" s="199" t="s">
        <v>298</v>
      </c>
      <c r="D36" s="198">
        <v>98</v>
      </c>
      <c r="E36" s="198"/>
      <c r="F36" s="198"/>
    </row>
    <row r="37" spans="1:6" ht="127.5" customHeight="1" outlineLevel="6">
      <c r="A37" s="200" t="s">
        <v>612</v>
      </c>
      <c r="B37" s="199" t="s">
        <v>611</v>
      </c>
      <c r="C37" s="199" t="s">
        <v>190</v>
      </c>
      <c r="D37" s="198">
        <f>SUM(D38)</f>
        <v>13.5</v>
      </c>
      <c r="E37" s="198">
        <f>SUM(E38)</f>
        <v>0</v>
      </c>
      <c r="F37" s="198">
        <f>SUM(F38)</f>
        <v>0</v>
      </c>
    </row>
    <row r="38" spans="1:6" ht="31.5" customHeight="1" outlineLevel="6">
      <c r="A38" s="200" t="s">
        <v>302</v>
      </c>
      <c r="B38" s="199" t="s">
        <v>611</v>
      </c>
      <c r="C38" s="199" t="s">
        <v>301</v>
      </c>
      <c r="D38" s="198">
        <v>13.5</v>
      </c>
      <c r="E38" s="198"/>
      <c r="F38" s="198"/>
    </row>
    <row r="39" spans="1:6" ht="31.5" outlineLevel="2">
      <c r="A39" s="204" t="s">
        <v>450</v>
      </c>
      <c r="B39" s="199" t="s">
        <v>610</v>
      </c>
      <c r="C39" s="199" t="s">
        <v>190</v>
      </c>
      <c r="D39" s="198">
        <f>SUM(D40,D43)</f>
        <v>46521.49999999999</v>
      </c>
      <c r="E39" s="198">
        <f>SUM(E40,E43)</f>
        <v>45855.5</v>
      </c>
      <c r="F39" s="198">
        <f>SUM(F40,F43)</f>
        <v>43327.9</v>
      </c>
    </row>
    <row r="40" spans="1:6" ht="126" outlineLevel="2">
      <c r="A40" s="200" t="s">
        <v>609</v>
      </c>
      <c r="B40" s="199" t="s">
        <v>608</v>
      </c>
      <c r="C40" s="199" t="s">
        <v>190</v>
      </c>
      <c r="D40" s="198">
        <f>SUM(D41:D42)</f>
        <v>1323.6</v>
      </c>
      <c r="E40" s="198">
        <f>SUM(E41:E42)</f>
        <v>1274.7</v>
      </c>
      <c r="F40" s="198">
        <f>SUM(F41:F42)</f>
        <v>1271.4</v>
      </c>
    </row>
    <row r="41" spans="1:6" ht="33" customHeight="1" outlineLevel="2">
      <c r="A41" s="200" t="s">
        <v>302</v>
      </c>
      <c r="B41" s="199" t="s">
        <v>608</v>
      </c>
      <c r="C41" s="199" t="s">
        <v>301</v>
      </c>
      <c r="D41" s="198">
        <v>632.8</v>
      </c>
      <c r="E41" s="198">
        <v>655.7</v>
      </c>
      <c r="F41" s="198">
        <v>649</v>
      </c>
    </row>
    <row r="42" spans="1:6" ht="63" outlineLevel="2">
      <c r="A42" s="200" t="s">
        <v>300</v>
      </c>
      <c r="B42" s="199" t="s">
        <v>608</v>
      </c>
      <c r="C42" s="199" t="s">
        <v>298</v>
      </c>
      <c r="D42" s="198">
        <v>690.8</v>
      </c>
      <c r="E42" s="198">
        <v>619</v>
      </c>
      <c r="F42" s="198">
        <v>622.4</v>
      </c>
    </row>
    <row r="43" spans="1:6" ht="315" customHeight="1" outlineLevel="5">
      <c r="A43" s="200" t="s">
        <v>607</v>
      </c>
      <c r="B43" s="199" t="s">
        <v>606</v>
      </c>
      <c r="C43" s="199" t="s">
        <v>190</v>
      </c>
      <c r="D43" s="198">
        <f>SUM(D44:D46)</f>
        <v>45197.899999999994</v>
      </c>
      <c r="E43" s="198">
        <f>SUM(E44:E46)</f>
        <v>44580.8</v>
      </c>
      <c r="F43" s="198">
        <f>SUM(F44:F46)</f>
        <v>42056.5</v>
      </c>
    </row>
    <row r="44" spans="1:6" ht="94.5" outlineLevel="6">
      <c r="A44" s="204" t="s">
        <v>347</v>
      </c>
      <c r="B44" s="199" t="s">
        <v>606</v>
      </c>
      <c r="C44" s="199" t="s">
        <v>346</v>
      </c>
      <c r="D44" s="198">
        <v>24031</v>
      </c>
      <c r="E44" s="198">
        <v>23428.8</v>
      </c>
      <c r="F44" s="198">
        <v>22139.1</v>
      </c>
    </row>
    <row r="45" spans="1:6" ht="32.25" customHeight="1" outlineLevel="6">
      <c r="A45" s="204" t="s">
        <v>302</v>
      </c>
      <c r="B45" s="199" t="s">
        <v>606</v>
      </c>
      <c r="C45" s="199" t="s">
        <v>301</v>
      </c>
      <c r="D45" s="198">
        <v>552.3</v>
      </c>
      <c r="E45" s="198">
        <v>537.4</v>
      </c>
      <c r="F45" s="198">
        <v>476.9</v>
      </c>
    </row>
    <row r="46" spans="1:6" ht="63" outlineLevel="6">
      <c r="A46" s="204" t="s">
        <v>300</v>
      </c>
      <c r="B46" s="199" t="s">
        <v>606</v>
      </c>
      <c r="C46" s="199" t="s">
        <v>298</v>
      </c>
      <c r="D46" s="198">
        <v>20614.6</v>
      </c>
      <c r="E46" s="198">
        <v>20614.6</v>
      </c>
      <c r="F46" s="198">
        <v>19440.5</v>
      </c>
    </row>
    <row r="47" spans="1:6" ht="94.5" outlineLevel="1">
      <c r="A47" s="205" t="s">
        <v>605</v>
      </c>
      <c r="B47" s="202" t="s">
        <v>604</v>
      </c>
      <c r="C47" s="202" t="s">
        <v>190</v>
      </c>
      <c r="D47" s="201">
        <f>SUM(D48,D52,D54,D56,D58)</f>
        <v>5071.9</v>
      </c>
      <c r="E47" s="201">
        <f>SUM(E48,E52,E54,E56,E58)</f>
        <v>4587.799999999999</v>
      </c>
      <c r="F47" s="201">
        <f>SUM(F48,F52,F54,F56,F58)</f>
        <v>4740.299999999999</v>
      </c>
    </row>
    <row r="48" spans="1:6" ht="139.5" customHeight="1" outlineLevel="5">
      <c r="A48" s="204" t="s">
        <v>603</v>
      </c>
      <c r="B48" s="199" t="s">
        <v>602</v>
      </c>
      <c r="C48" s="199" t="s">
        <v>190</v>
      </c>
      <c r="D48" s="198">
        <f>SUM(D49:D51)</f>
        <v>3602.2999999999997</v>
      </c>
      <c r="E48" s="198">
        <f>SUM(E49:E51)</f>
        <v>3472.2999999999997</v>
      </c>
      <c r="F48" s="198">
        <f>SUM(F49:F51)</f>
        <v>3692.2999999999997</v>
      </c>
    </row>
    <row r="49" spans="1:6" ht="94.5" outlineLevel="6">
      <c r="A49" s="204" t="s">
        <v>347</v>
      </c>
      <c r="B49" s="199" t="s">
        <v>602</v>
      </c>
      <c r="C49" s="199" t="s">
        <v>346</v>
      </c>
      <c r="D49" s="198">
        <v>2602.7</v>
      </c>
      <c r="E49" s="198">
        <v>2602.7</v>
      </c>
      <c r="F49" s="198">
        <v>2602.7</v>
      </c>
    </row>
    <row r="50" spans="1:6" ht="33.75" customHeight="1" outlineLevel="6">
      <c r="A50" s="204" t="s">
        <v>302</v>
      </c>
      <c r="B50" s="199" t="s">
        <v>602</v>
      </c>
      <c r="C50" s="199" t="s">
        <v>301</v>
      </c>
      <c r="D50" s="198">
        <v>951.6</v>
      </c>
      <c r="E50" s="198">
        <v>821.6</v>
      </c>
      <c r="F50" s="198">
        <v>1041.6</v>
      </c>
    </row>
    <row r="51" spans="1:6" ht="15.75" outlineLevel="6">
      <c r="A51" s="204" t="s">
        <v>345</v>
      </c>
      <c r="B51" s="199" t="s">
        <v>602</v>
      </c>
      <c r="C51" s="199" t="s">
        <v>343</v>
      </c>
      <c r="D51" s="198">
        <v>48</v>
      </c>
      <c r="E51" s="198">
        <v>48</v>
      </c>
      <c r="F51" s="198">
        <v>48</v>
      </c>
    </row>
    <row r="52" spans="1:6" ht="202.5" customHeight="1" outlineLevel="5">
      <c r="A52" s="204" t="s">
        <v>601</v>
      </c>
      <c r="B52" s="199" t="s">
        <v>600</v>
      </c>
      <c r="C52" s="199" t="s">
        <v>190</v>
      </c>
      <c r="D52" s="198">
        <f>SUM(D53)</f>
        <v>609</v>
      </c>
      <c r="E52" s="198">
        <f>SUM(E53)</f>
        <v>609</v>
      </c>
      <c r="F52" s="198">
        <f>SUM(F53)</f>
        <v>609</v>
      </c>
    </row>
    <row r="53" spans="1:6" ht="94.5" outlineLevel="6">
      <c r="A53" s="204" t="s">
        <v>347</v>
      </c>
      <c r="B53" s="199" t="s">
        <v>600</v>
      </c>
      <c r="C53" s="199" t="s">
        <v>346</v>
      </c>
      <c r="D53" s="198">
        <v>609</v>
      </c>
      <c r="E53" s="198">
        <v>609</v>
      </c>
      <c r="F53" s="198">
        <v>609</v>
      </c>
    </row>
    <row r="54" spans="1:6" ht="220.5" customHeight="1" outlineLevel="5">
      <c r="A54" s="204" t="s">
        <v>599</v>
      </c>
      <c r="B54" s="199" t="s">
        <v>598</v>
      </c>
      <c r="C54" s="199" t="s">
        <v>190</v>
      </c>
      <c r="D54" s="198">
        <f>SUM(D55)</f>
        <v>359</v>
      </c>
      <c r="E54" s="198">
        <f>SUM(E55)</f>
        <v>359</v>
      </c>
      <c r="F54" s="198">
        <f>SUM(F55)</f>
        <v>359</v>
      </c>
    </row>
    <row r="55" spans="1:6" ht="94.5" outlineLevel="6">
      <c r="A55" s="204" t="s">
        <v>347</v>
      </c>
      <c r="B55" s="199" t="s">
        <v>598</v>
      </c>
      <c r="C55" s="199" t="s">
        <v>346</v>
      </c>
      <c r="D55" s="198">
        <v>359</v>
      </c>
      <c r="E55" s="198">
        <v>359</v>
      </c>
      <c r="F55" s="198">
        <v>359</v>
      </c>
    </row>
    <row r="56" spans="1:6" ht="110.25" outlineLevel="5">
      <c r="A56" s="204" t="s">
        <v>597</v>
      </c>
      <c r="B56" s="199" t="s">
        <v>596</v>
      </c>
      <c r="C56" s="199" t="s">
        <v>190</v>
      </c>
      <c r="D56" s="198">
        <f>SUM(D57)</f>
        <v>50</v>
      </c>
      <c r="E56" s="198">
        <f>SUM(E57)</f>
        <v>0</v>
      </c>
      <c r="F56" s="198">
        <f>SUM(F57)</f>
        <v>80</v>
      </c>
    </row>
    <row r="57" spans="1:6" ht="30" customHeight="1" outlineLevel="6">
      <c r="A57" s="204" t="s">
        <v>302</v>
      </c>
      <c r="B57" s="199" t="s">
        <v>596</v>
      </c>
      <c r="C57" s="199" t="s">
        <v>301</v>
      </c>
      <c r="D57" s="198">
        <v>50</v>
      </c>
      <c r="E57" s="198">
        <v>0</v>
      </c>
      <c r="F57" s="198">
        <v>80</v>
      </c>
    </row>
    <row r="58" spans="1:6" ht="35.25" customHeight="1" outlineLevel="6">
      <c r="A58" s="200" t="s">
        <v>595</v>
      </c>
      <c r="B58" s="199" t="s">
        <v>594</v>
      </c>
      <c r="C58" s="199" t="s">
        <v>190</v>
      </c>
      <c r="D58" s="198">
        <f>SUM(D59)</f>
        <v>451.6</v>
      </c>
      <c r="E58" s="198">
        <f>SUM(E59)</f>
        <v>147.5</v>
      </c>
      <c r="F58" s="198">
        <f>SUM(F59)</f>
        <v>0</v>
      </c>
    </row>
    <row r="59" spans="1:6" ht="188.25" customHeight="1" outlineLevel="6">
      <c r="A59" s="200" t="s">
        <v>593</v>
      </c>
      <c r="B59" s="199" t="s">
        <v>592</v>
      </c>
      <c r="C59" s="199" t="s">
        <v>190</v>
      </c>
      <c r="D59" s="198">
        <f>SUM(D60)</f>
        <v>451.6</v>
      </c>
      <c r="E59" s="198">
        <f>SUM(E60)</f>
        <v>147.5</v>
      </c>
      <c r="F59" s="198">
        <f>SUM(F60)</f>
        <v>0</v>
      </c>
    </row>
    <row r="60" spans="1:6" ht="96.75" customHeight="1" outlineLevel="6">
      <c r="A60" s="200" t="s">
        <v>347</v>
      </c>
      <c r="B60" s="199" t="s">
        <v>592</v>
      </c>
      <c r="C60" s="199" t="s">
        <v>346</v>
      </c>
      <c r="D60" s="198">
        <v>451.6</v>
      </c>
      <c r="E60" s="198">
        <v>147.5</v>
      </c>
      <c r="F60" s="198"/>
    </row>
    <row r="61" spans="1:6" ht="76.5" customHeight="1" outlineLevel="1">
      <c r="A61" s="205" t="s">
        <v>591</v>
      </c>
      <c r="B61" s="202" t="s">
        <v>590</v>
      </c>
      <c r="C61" s="202" t="s">
        <v>190</v>
      </c>
      <c r="D61" s="201">
        <f>SUM(D62,D64,D67,D70,D73)</f>
        <v>1171.6</v>
      </c>
      <c r="E61" s="201">
        <f>SUM(E62,E64,E67,E70,E73)</f>
        <v>835.6</v>
      </c>
      <c r="F61" s="201">
        <f>SUM(F62,F64,F67,F70,F73)</f>
        <v>835.6</v>
      </c>
    </row>
    <row r="62" spans="1:6" ht="112.5" customHeight="1" outlineLevel="5">
      <c r="A62" s="204" t="s">
        <v>589</v>
      </c>
      <c r="B62" s="199" t="s">
        <v>588</v>
      </c>
      <c r="C62" s="199" t="s">
        <v>190</v>
      </c>
      <c r="D62" s="198">
        <f>SUM(D63)</f>
        <v>402</v>
      </c>
      <c r="E62" s="198">
        <f>SUM(E63)</f>
        <v>402</v>
      </c>
      <c r="F62" s="198">
        <f>SUM(F63)</f>
        <v>402</v>
      </c>
    </row>
    <row r="63" spans="1:6" ht="31.5" customHeight="1" outlineLevel="6">
      <c r="A63" s="204" t="s">
        <v>302</v>
      </c>
      <c r="B63" s="199" t="s">
        <v>588</v>
      </c>
      <c r="C63" s="199" t="s">
        <v>301</v>
      </c>
      <c r="D63" s="198">
        <v>402</v>
      </c>
      <c r="E63" s="198">
        <v>402</v>
      </c>
      <c r="F63" s="198">
        <v>402</v>
      </c>
    </row>
    <row r="64" spans="1:6" ht="94.5" outlineLevel="5">
      <c r="A64" s="204" t="s">
        <v>587</v>
      </c>
      <c r="B64" s="199" t="s">
        <v>586</v>
      </c>
      <c r="C64" s="199" t="s">
        <v>190</v>
      </c>
      <c r="D64" s="198">
        <f>SUM(D65:D66)</f>
        <v>315.2</v>
      </c>
      <c r="E64" s="198">
        <f>SUM(E65:E66)</f>
        <v>315.2</v>
      </c>
      <c r="F64" s="198">
        <f>SUM(F65:F66)</f>
        <v>315.2</v>
      </c>
    </row>
    <row r="65" spans="1:6" ht="27" customHeight="1" outlineLevel="6">
      <c r="A65" s="204" t="s">
        <v>302</v>
      </c>
      <c r="B65" s="199" t="s">
        <v>586</v>
      </c>
      <c r="C65" s="199" t="s">
        <v>301</v>
      </c>
      <c r="D65" s="198">
        <v>267.2</v>
      </c>
      <c r="E65" s="198">
        <v>267.2</v>
      </c>
      <c r="F65" s="198">
        <v>267.2</v>
      </c>
    </row>
    <row r="66" spans="1:6" ht="63" outlineLevel="6">
      <c r="A66" s="204" t="s">
        <v>300</v>
      </c>
      <c r="B66" s="199" t="s">
        <v>586</v>
      </c>
      <c r="C66" s="199" t="s">
        <v>298</v>
      </c>
      <c r="D66" s="198">
        <v>48</v>
      </c>
      <c r="E66" s="198">
        <v>48</v>
      </c>
      <c r="F66" s="198">
        <v>48</v>
      </c>
    </row>
    <row r="67" spans="1:6" ht="110.25" outlineLevel="5">
      <c r="A67" s="204" t="s">
        <v>585</v>
      </c>
      <c r="B67" s="199" t="s">
        <v>584</v>
      </c>
      <c r="C67" s="199" t="s">
        <v>190</v>
      </c>
      <c r="D67" s="198">
        <f>SUM(D68:D69)</f>
        <v>110</v>
      </c>
      <c r="E67" s="198">
        <f>SUM(E68:E69)</f>
        <v>110</v>
      </c>
      <c r="F67" s="198">
        <f>SUM(F68:F69)</f>
        <v>110</v>
      </c>
    </row>
    <row r="68" spans="1:6" ht="32.25" customHeight="1" outlineLevel="6">
      <c r="A68" s="204" t="s">
        <v>302</v>
      </c>
      <c r="B68" s="199" t="s">
        <v>584</v>
      </c>
      <c r="C68" s="199" t="s">
        <v>301</v>
      </c>
      <c r="D68" s="198">
        <v>70</v>
      </c>
      <c r="E68" s="198">
        <v>70</v>
      </c>
      <c r="F68" s="198">
        <v>70</v>
      </c>
    </row>
    <row r="69" spans="1:6" ht="63" outlineLevel="6">
      <c r="A69" s="204" t="s">
        <v>300</v>
      </c>
      <c r="B69" s="199" t="s">
        <v>584</v>
      </c>
      <c r="C69" s="199" t="s">
        <v>298</v>
      </c>
      <c r="D69" s="198">
        <v>40</v>
      </c>
      <c r="E69" s="198">
        <v>40</v>
      </c>
      <c r="F69" s="198">
        <v>40</v>
      </c>
    </row>
    <row r="70" spans="1:6" ht="31.5" outlineLevel="6">
      <c r="A70" s="204" t="s">
        <v>450</v>
      </c>
      <c r="B70" s="199" t="s">
        <v>583</v>
      </c>
      <c r="C70" s="199" t="s">
        <v>190</v>
      </c>
      <c r="D70" s="198">
        <f>SUM(D71)</f>
        <v>92.4</v>
      </c>
      <c r="E70" s="198">
        <f>SUM(E71)</f>
        <v>0</v>
      </c>
      <c r="F70" s="198">
        <f>SUM(F71)</f>
        <v>0</v>
      </c>
    </row>
    <row r="71" spans="1:6" ht="138.75" customHeight="1" outlineLevel="5">
      <c r="A71" s="204" t="s">
        <v>582</v>
      </c>
      <c r="B71" s="199" t="s">
        <v>581</v>
      </c>
      <c r="C71" s="199" t="s">
        <v>190</v>
      </c>
      <c r="D71" s="198">
        <f>SUM(D72)</f>
        <v>92.4</v>
      </c>
      <c r="E71" s="198">
        <f>SUM(E72)</f>
        <v>0</v>
      </c>
      <c r="F71" s="198">
        <f>SUM(F72)</f>
        <v>0</v>
      </c>
    </row>
    <row r="72" spans="1:6" ht="32.25" customHeight="1" outlineLevel="6">
      <c r="A72" s="204" t="s">
        <v>302</v>
      </c>
      <c r="B72" s="199" t="s">
        <v>581</v>
      </c>
      <c r="C72" s="199" t="s">
        <v>301</v>
      </c>
      <c r="D72" s="198">
        <v>92.4</v>
      </c>
      <c r="E72" s="198">
        <v>0</v>
      </c>
      <c r="F72" s="198">
        <v>0</v>
      </c>
    </row>
    <row r="73" spans="1:6" ht="31.5" outlineLevel="2">
      <c r="A73" s="204" t="s">
        <v>450</v>
      </c>
      <c r="B73" s="199" t="s">
        <v>580</v>
      </c>
      <c r="C73" s="199" t="s">
        <v>190</v>
      </c>
      <c r="D73" s="198">
        <f>SUM(D74,D76)</f>
        <v>252</v>
      </c>
      <c r="E73" s="198">
        <f>SUM(E74,E76)</f>
        <v>8.4</v>
      </c>
      <c r="F73" s="198">
        <f>SUM(F74,F76)</f>
        <v>8.4</v>
      </c>
    </row>
    <row r="74" spans="1:6" ht="141.75" outlineLevel="2">
      <c r="A74" s="200" t="s">
        <v>579</v>
      </c>
      <c r="B74" s="199" t="s">
        <v>578</v>
      </c>
      <c r="C74" s="199" t="s">
        <v>190</v>
      </c>
      <c r="D74" s="198">
        <f>SUM(D75)</f>
        <v>243.6</v>
      </c>
      <c r="E74" s="198">
        <f>SUM(E75)</f>
        <v>0</v>
      </c>
      <c r="F74" s="198">
        <f>SUM(F75)</f>
        <v>0</v>
      </c>
    </row>
    <row r="75" spans="1:6" ht="36.75" customHeight="1" outlineLevel="2">
      <c r="A75" s="200" t="s">
        <v>302</v>
      </c>
      <c r="B75" s="199" t="s">
        <v>578</v>
      </c>
      <c r="C75" s="199" t="s">
        <v>301</v>
      </c>
      <c r="D75" s="198">
        <v>243.6</v>
      </c>
      <c r="E75" s="198"/>
      <c r="F75" s="198"/>
    </row>
    <row r="76" spans="1:6" ht="174.75" customHeight="1" outlineLevel="4">
      <c r="A76" s="200" t="s">
        <v>577</v>
      </c>
      <c r="B76" s="199" t="s">
        <v>576</v>
      </c>
      <c r="C76" s="199" t="s">
        <v>190</v>
      </c>
      <c r="D76" s="198">
        <f>SUM(D77)</f>
        <v>8.4</v>
      </c>
      <c r="E76" s="198">
        <f>SUM(E77)</f>
        <v>8.4</v>
      </c>
      <c r="F76" s="198">
        <f>SUM(F77)</f>
        <v>8.4</v>
      </c>
    </row>
    <row r="77" spans="1:6" ht="30.75" customHeight="1" outlineLevel="6">
      <c r="A77" s="204" t="s">
        <v>302</v>
      </c>
      <c r="B77" s="199" t="s">
        <v>576</v>
      </c>
      <c r="C77" s="199" t="s">
        <v>301</v>
      </c>
      <c r="D77" s="198">
        <v>8.4</v>
      </c>
      <c r="E77" s="198">
        <v>8.4</v>
      </c>
      <c r="F77" s="198">
        <v>8.4</v>
      </c>
    </row>
    <row r="78" spans="1:6" ht="141.75" outlineLevel="1">
      <c r="A78" s="205" t="s">
        <v>575</v>
      </c>
      <c r="B78" s="202" t="s">
        <v>574</v>
      </c>
      <c r="C78" s="202" t="s">
        <v>190</v>
      </c>
      <c r="D78" s="201">
        <f>SUM(D79)</f>
        <v>1276.7</v>
      </c>
      <c r="E78" s="201">
        <f>SUM(E79)</f>
        <v>671.7</v>
      </c>
      <c r="F78" s="201">
        <f>SUM(F79)</f>
        <v>95.1</v>
      </c>
    </row>
    <row r="79" spans="1:6" ht="171.75" customHeight="1" outlineLevel="5">
      <c r="A79" s="204" t="s">
        <v>573</v>
      </c>
      <c r="B79" s="199" t="s">
        <v>572</v>
      </c>
      <c r="C79" s="199" t="s">
        <v>190</v>
      </c>
      <c r="D79" s="198">
        <f>SUM(D80:D81)</f>
        <v>1276.7</v>
      </c>
      <c r="E79" s="198">
        <f>SUM(E80:E81)</f>
        <v>671.7</v>
      </c>
      <c r="F79" s="198">
        <f>SUM(F80:F81)</f>
        <v>95.1</v>
      </c>
    </row>
    <row r="80" spans="1:6" ht="32.25" customHeight="1" outlineLevel="6">
      <c r="A80" s="204" t="s">
        <v>302</v>
      </c>
      <c r="B80" s="199" t="s">
        <v>572</v>
      </c>
      <c r="C80" s="199" t="s">
        <v>301</v>
      </c>
      <c r="D80" s="198">
        <v>1136.7</v>
      </c>
      <c r="E80" s="198">
        <v>531.7</v>
      </c>
      <c r="F80" s="198">
        <v>95.1</v>
      </c>
    </row>
    <row r="81" spans="1:6" ht="63" outlineLevel="6">
      <c r="A81" s="204" t="s">
        <v>300</v>
      </c>
      <c r="B81" s="199" t="s">
        <v>572</v>
      </c>
      <c r="C81" s="199" t="s">
        <v>298</v>
      </c>
      <c r="D81" s="198">
        <v>140</v>
      </c>
      <c r="E81" s="198">
        <v>140</v>
      </c>
      <c r="F81" s="198">
        <v>0</v>
      </c>
    </row>
    <row r="82" spans="1:6" ht="111.75" customHeight="1" outlineLevel="1">
      <c r="A82" s="205" t="s">
        <v>571</v>
      </c>
      <c r="B82" s="202" t="s">
        <v>570</v>
      </c>
      <c r="C82" s="202" t="s">
        <v>190</v>
      </c>
      <c r="D82" s="201">
        <f>SUM(D83,D85,D87)</f>
        <v>176</v>
      </c>
      <c r="E82" s="201">
        <f>SUM(E83,E85,E87)</f>
        <v>126</v>
      </c>
      <c r="F82" s="201">
        <f>SUM(F83,F85,F87)</f>
        <v>176</v>
      </c>
    </row>
    <row r="83" spans="1:6" ht="157.5" outlineLevel="5">
      <c r="A83" s="204" t="s">
        <v>569</v>
      </c>
      <c r="B83" s="199" t="s">
        <v>568</v>
      </c>
      <c r="C83" s="199" t="s">
        <v>190</v>
      </c>
      <c r="D83" s="198">
        <f>SUM(D84)</f>
        <v>56</v>
      </c>
      <c r="E83" s="198">
        <f>SUM(E84)</f>
        <v>56</v>
      </c>
      <c r="F83" s="198">
        <f>SUM(F84)</f>
        <v>56</v>
      </c>
    </row>
    <row r="84" spans="1:6" ht="33" customHeight="1" outlineLevel="6">
      <c r="A84" s="204" t="s">
        <v>302</v>
      </c>
      <c r="B84" s="199" t="s">
        <v>568</v>
      </c>
      <c r="C84" s="199" t="s">
        <v>301</v>
      </c>
      <c r="D84" s="198">
        <v>56</v>
      </c>
      <c r="E84" s="198">
        <v>56</v>
      </c>
      <c r="F84" s="198">
        <v>56</v>
      </c>
    </row>
    <row r="85" spans="1:6" ht="157.5" outlineLevel="5">
      <c r="A85" s="204" t="s">
        <v>567</v>
      </c>
      <c r="B85" s="199" t="s">
        <v>566</v>
      </c>
      <c r="C85" s="199" t="s">
        <v>190</v>
      </c>
      <c r="D85" s="198">
        <f>SUM(D86)</f>
        <v>80</v>
      </c>
      <c r="E85" s="198">
        <f>SUM(E86)</f>
        <v>30</v>
      </c>
      <c r="F85" s="198">
        <f>SUM(F86)</f>
        <v>80</v>
      </c>
    </row>
    <row r="86" spans="1:6" ht="35.25" customHeight="1" outlineLevel="6">
      <c r="A86" s="204" t="s">
        <v>302</v>
      </c>
      <c r="B86" s="199" t="s">
        <v>566</v>
      </c>
      <c r="C86" s="199" t="s">
        <v>301</v>
      </c>
      <c r="D86" s="198">
        <v>80</v>
      </c>
      <c r="E86" s="198">
        <v>30</v>
      </c>
      <c r="F86" s="198">
        <v>80</v>
      </c>
    </row>
    <row r="87" spans="1:6" ht="138.75" customHeight="1" outlineLevel="5">
      <c r="A87" s="204" t="s">
        <v>565</v>
      </c>
      <c r="B87" s="199" t="s">
        <v>564</v>
      </c>
      <c r="C87" s="199" t="s">
        <v>190</v>
      </c>
      <c r="D87" s="198">
        <f>SUM(D88:D89)</f>
        <v>40</v>
      </c>
      <c r="E87" s="198">
        <f>SUM(E88:E89)</f>
        <v>40</v>
      </c>
      <c r="F87" s="198">
        <f>SUM(F88:F89)</f>
        <v>40</v>
      </c>
    </row>
    <row r="88" spans="1:6" ht="33" customHeight="1" outlineLevel="6">
      <c r="A88" s="204" t="s">
        <v>302</v>
      </c>
      <c r="B88" s="199" t="s">
        <v>564</v>
      </c>
      <c r="C88" s="199" t="s">
        <v>301</v>
      </c>
      <c r="D88" s="198">
        <v>20</v>
      </c>
      <c r="E88" s="198">
        <v>20</v>
      </c>
      <c r="F88" s="198">
        <v>20</v>
      </c>
    </row>
    <row r="89" spans="1:6" ht="63" outlineLevel="6">
      <c r="A89" s="204" t="s">
        <v>300</v>
      </c>
      <c r="B89" s="199" t="s">
        <v>564</v>
      </c>
      <c r="C89" s="199" t="s">
        <v>298</v>
      </c>
      <c r="D89" s="198">
        <v>20</v>
      </c>
      <c r="E89" s="198">
        <v>20</v>
      </c>
      <c r="F89" s="198">
        <v>20</v>
      </c>
    </row>
    <row r="90" spans="1:6" ht="110.25" outlineLevel="1">
      <c r="A90" s="205" t="s">
        <v>563</v>
      </c>
      <c r="B90" s="202" t="s">
        <v>562</v>
      </c>
      <c r="C90" s="202" t="s">
        <v>190</v>
      </c>
      <c r="D90" s="201">
        <f>SUM(D91,D94)</f>
        <v>38.5</v>
      </c>
      <c r="E90" s="201">
        <f>SUM(E91,E94)</f>
        <v>30</v>
      </c>
      <c r="F90" s="201">
        <f>SUM(F91,F94)</f>
        <v>180</v>
      </c>
    </row>
    <row r="91" spans="1:6" ht="152.25" customHeight="1" outlineLevel="5">
      <c r="A91" s="204" t="s">
        <v>561</v>
      </c>
      <c r="B91" s="199" t="s">
        <v>560</v>
      </c>
      <c r="C91" s="199" t="s">
        <v>190</v>
      </c>
      <c r="D91" s="198">
        <f>SUM(D92:D93)</f>
        <v>30</v>
      </c>
      <c r="E91" s="198">
        <f>SUM(E92:E93)</f>
        <v>30</v>
      </c>
      <c r="F91" s="198">
        <f>SUM(F92:F93)</f>
        <v>30</v>
      </c>
    </row>
    <row r="92" spans="1:6" ht="31.5" customHeight="1" outlineLevel="6">
      <c r="A92" s="204" t="s">
        <v>302</v>
      </c>
      <c r="B92" s="199" t="s">
        <v>560</v>
      </c>
      <c r="C92" s="199" t="s">
        <v>301</v>
      </c>
      <c r="D92" s="198">
        <v>26</v>
      </c>
      <c r="E92" s="198">
        <v>26</v>
      </c>
      <c r="F92" s="198">
        <v>26</v>
      </c>
    </row>
    <row r="93" spans="1:6" ht="63" outlineLevel="6">
      <c r="A93" s="204" t="s">
        <v>300</v>
      </c>
      <c r="B93" s="199" t="s">
        <v>560</v>
      </c>
      <c r="C93" s="199" t="s">
        <v>298</v>
      </c>
      <c r="D93" s="198">
        <v>4</v>
      </c>
      <c r="E93" s="198">
        <v>4</v>
      </c>
      <c r="F93" s="198">
        <v>4</v>
      </c>
    </row>
    <row r="94" spans="1:6" ht="124.5" customHeight="1" outlineLevel="5">
      <c r="A94" s="204" t="s">
        <v>559</v>
      </c>
      <c r="B94" s="199" t="s">
        <v>558</v>
      </c>
      <c r="C94" s="199" t="s">
        <v>190</v>
      </c>
      <c r="D94" s="198">
        <f>SUM(D95)</f>
        <v>8.5</v>
      </c>
      <c r="E94" s="198">
        <f>SUM(E95)</f>
        <v>0</v>
      </c>
      <c r="F94" s="198">
        <f>SUM(F95)</f>
        <v>150</v>
      </c>
    </row>
    <row r="95" spans="1:6" ht="32.25" customHeight="1" outlineLevel="6">
      <c r="A95" s="204" t="s">
        <v>302</v>
      </c>
      <c r="B95" s="199" t="s">
        <v>558</v>
      </c>
      <c r="C95" s="199" t="s">
        <v>301</v>
      </c>
      <c r="D95" s="198">
        <v>8.5</v>
      </c>
      <c r="E95" s="198">
        <v>0</v>
      </c>
      <c r="F95" s="198">
        <v>150</v>
      </c>
    </row>
    <row r="96" spans="1:6" ht="65.25" customHeight="1" outlineLevel="1">
      <c r="A96" s="205" t="s">
        <v>557</v>
      </c>
      <c r="B96" s="202" t="s">
        <v>556</v>
      </c>
      <c r="C96" s="202" t="s">
        <v>190</v>
      </c>
      <c r="D96" s="201">
        <f>SUM(D97,D99,D101,D103)</f>
        <v>75</v>
      </c>
      <c r="E96" s="201">
        <f>SUM(E97,E99,E101,E103)</f>
        <v>30</v>
      </c>
      <c r="F96" s="201">
        <f>SUM(F97,F99,F101,F103)</f>
        <v>75</v>
      </c>
    </row>
    <row r="97" spans="1:6" ht="94.5" outlineLevel="4">
      <c r="A97" s="204" t="s">
        <v>555</v>
      </c>
      <c r="B97" s="199" t="s">
        <v>554</v>
      </c>
      <c r="C97" s="199" t="s">
        <v>190</v>
      </c>
      <c r="D97" s="198">
        <f>SUM(D98)</f>
        <v>10</v>
      </c>
      <c r="E97" s="198">
        <f>SUM(E98)</f>
        <v>5</v>
      </c>
      <c r="F97" s="198">
        <f>SUM(F98)</f>
        <v>10</v>
      </c>
    </row>
    <row r="98" spans="1:6" ht="31.5" customHeight="1" outlineLevel="6">
      <c r="A98" s="204" t="s">
        <v>302</v>
      </c>
      <c r="B98" s="199" t="s">
        <v>554</v>
      </c>
      <c r="C98" s="199" t="s">
        <v>301</v>
      </c>
      <c r="D98" s="198">
        <v>10</v>
      </c>
      <c r="E98" s="198">
        <v>5</v>
      </c>
      <c r="F98" s="198">
        <v>10</v>
      </c>
    </row>
    <row r="99" spans="1:6" ht="110.25" outlineLevel="5">
      <c r="A99" s="204" t="s">
        <v>553</v>
      </c>
      <c r="B99" s="199" t="s">
        <v>552</v>
      </c>
      <c r="C99" s="199" t="s">
        <v>190</v>
      </c>
      <c r="D99" s="198">
        <f>SUM(D100)</f>
        <v>50</v>
      </c>
      <c r="E99" s="198">
        <f>SUM(E100)</f>
        <v>15</v>
      </c>
      <c r="F99" s="198">
        <f>SUM(F100)</f>
        <v>50</v>
      </c>
    </row>
    <row r="100" spans="1:6" ht="30" customHeight="1" outlineLevel="6">
      <c r="A100" s="204" t="s">
        <v>302</v>
      </c>
      <c r="B100" s="199" t="s">
        <v>552</v>
      </c>
      <c r="C100" s="199" t="s">
        <v>301</v>
      </c>
      <c r="D100" s="198">
        <v>50</v>
      </c>
      <c r="E100" s="198">
        <v>15</v>
      </c>
      <c r="F100" s="198">
        <v>50</v>
      </c>
    </row>
    <row r="101" spans="1:6" ht="94.5" outlineLevel="5">
      <c r="A101" s="204" t="s">
        <v>551</v>
      </c>
      <c r="B101" s="199" t="s">
        <v>550</v>
      </c>
      <c r="C101" s="199" t="s">
        <v>190</v>
      </c>
      <c r="D101" s="198">
        <f>SUM(D102)</f>
        <v>5</v>
      </c>
      <c r="E101" s="198">
        <f>SUM(E102)</f>
        <v>5</v>
      </c>
      <c r="F101" s="198">
        <f>SUM(F102)</f>
        <v>5</v>
      </c>
    </row>
    <row r="102" spans="1:6" ht="31.5" outlineLevel="6">
      <c r="A102" s="204" t="s">
        <v>377</v>
      </c>
      <c r="B102" s="199" t="s">
        <v>550</v>
      </c>
      <c r="C102" s="199" t="s">
        <v>375</v>
      </c>
      <c r="D102" s="198">
        <v>5</v>
      </c>
      <c r="E102" s="198">
        <v>5</v>
      </c>
      <c r="F102" s="198">
        <v>5</v>
      </c>
    </row>
    <row r="103" spans="1:6" ht="94.5" outlineLevel="5">
      <c r="A103" s="204" t="s">
        <v>549</v>
      </c>
      <c r="B103" s="199" t="s">
        <v>548</v>
      </c>
      <c r="C103" s="199" t="s">
        <v>190</v>
      </c>
      <c r="D103" s="198">
        <f>SUM(D104)</f>
        <v>10</v>
      </c>
      <c r="E103" s="198">
        <f>SUM(E104)</f>
        <v>5</v>
      </c>
      <c r="F103" s="198">
        <f>SUM(F104)</f>
        <v>10</v>
      </c>
    </row>
    <row r="104" spans="1:6" ht="31.5" outlineLevel="6">
      <c r="A104" s="204" t="s">
        <v>377</v>
      </c>
      <c r="B104" s="199" t="s">
        <v>548</v>
      </c>
      <c r="C104" s="199" t="s">
        <v>375</v>
      </c>
      <c r="D104" s="198">
        <v>10</v>
      </c>
      <c r="E104" s="198">
        <v>5</v>
      </c>
      <c r="F104" s="198">
        <v>10</v>
      </c>
    </row>
    <row r="105" spans="1:6" ht="126" outlineLevel="1">
      <c r="A105" s="205" t="s">
        <v>547</v>
      </c>
      <c r="B105" s="202" t="s">
        <v>546</v>
      </c>
      <c r="C105" s="202" t="s">
        <v>190</v>
      </c>
      <c r="D105" s="201">
        <f>SUM(D106,D108)</f>
        <v>5831</v>
      </c>
      <c r="E105" s="201">
        <f>SUM(E106,E108)</f>
        <v>5831</v>
      </c>
      <c r="F105" s="201">
        <f>SUM(F106,F108)</f>
        <v>5901</v>
      </c>
    </row>
    <row r="106" spans="1:6" ht="157.5" outlineLevel="5">
      <c r="A106" s="204" t="s">
        <v>545</v>
      </c>
      <c r="B106" s="199" t="s">
        <v>544</v>
      </c>
      <c r="C106" s="199" t="s">
        <v>190</v>
      </c>
      <c r="D106" s="198">
        <f>SUM(D107)</f>
        <v>1512.8</v>
      </c>
      <c r="E106" s="198">
        <f>SUM(E107)</f>
        <v>1512.8</v>
      </c>
      <c r="F106" s="198">
        <f>SUM(F107)</f>
        <v>1512.8</v>
      </c>
    </row>
    <row r="107" spans="1:6" ht="94.5" outlineLevel="6">
      <c r="A107" s="204" t="s">
        <v>347</v>
      </c>
      <c r="B107" s="199" t="s">
        <v>544</v>
      </c>
      <c r="C107" s="199" t="s">
        <v>346</v>
      </c>
      <c r="D107" s="198">
        <v>1512.8</v>
      </c>
      <c r="E107" s="198">
        <v>1512.8</v>
      </c>
      <c r="F107" s="198">
        <v>1512.8</v>
      </c>
    </row>
    <row r="108" spans="1:6" ht="171.75" customHeight="1" outlineLevel="5">
      <c r="A108" s="204" t="s">
        <v>543</v>
      </c>
      <c r="B108" s="199" t="s">
        <v>542</v>
      </c>
      <c r="C108" s="199" t="s">
        <v>190</v>
      </c>
      <c r="D108" s="198">
        <f>SUM(D109:D111)</f>
        <v>4318.2</v>
      </c>
      <c r="E108" s="198">
        <f>SUM(E109:E111)</f>
        <v>4318.2</v>
      </c>
      <c r="F108" s="198">
        <f>SUM(F109:F111)</f>
        <v>4388.2</v>
      </c>
    </row>
    <row r="109" spans="1:6" ht="94.5" outlineLevel="6">
      <c r="A109" s="204" t="s">
        <v>347</v>
      </c>
      <c r="B109" s="199" t="s">
        <v>542</v>
      </c>
      <c r="C109" s="199" t="s">
        <v>346</v>
      </c>
      <c r="D109" s="198">
        <v>3780.7</v>
      </c>
      <c r="E109" s="198">
        <v>3780.7</v>
      </c>
      <c r="F109" s="198">
        <v>3780.7</v>
      </c>
    </row>
    <row r="110" spans="1:6" ht="33.75" customHeight="1" outlineLevel="6">
      <c r="A110" s="204" t="s">
        <v>302</v>
      </c>
      <c r="B110" s="199" t="s">
        <v>542</v>
      </c>
      <c r="C110" s="199" t="s">
        <v>301</v>
      </c>
      <c r="D110" s="198">
        <v>522.5</v>
      </c>
      <c r="E110" s="198">
        <v>522.5</v>
      </c>
      <c r="F110" s="198">
        <v>592.5</v>
      </c>
    </row>
    <row r="111" spans="1:6" ht="15.75" outlineLevel="6">
      <c r="A111" s="204" t="s">
        <v>345</v>
      </c>
      <c r="B111" s="199" t="s">
        <v>542</v>
      </c>
      <c r="C111" s="199" t="s">
        <v>343</v>
      </c>
      <c r="D111" s="198">
        <v>15</v>
      </c>
      <c r="E111" s="198">
        <v>15</v>
      </c>
      <c r="F111" s="198">
        <v>15</v>
      </c>
    </row>
    <row r="112" spans="1:6" ht="78.75" outlineLevel="1">
      <c r="A112" s="205" t="s">
        <v>541</v>
      </c>
      <c r="B112" s="202" t="s">
        <v>540</v>
      </c>
      <c r="C112" s="202" t="s">
        <v>190</v>
      </c>
      <c r="D112" s="201">
        <v>581</v>
      </c>
      <c r="E112" s="201">
        <v>420.9</v>
      </c>
      <c r="F112" s="201">
        <v>581</v>
      </c>
    </row>
    <row r="113" spans="1:6" ht="110.25" outlineLevel="5">
      <c r="A113" s="204" t="s">
        <v>539</v>
      </c>
      <c r="B113" s="199" t="s">
        <v>538</v>
      </c>
      <c r="C113" s="199" t="s">
        <v>190</v>
      </c>
      <c r="D113" s="198">
        <f>SUM(D114:D115)</f>
        <v>351</v>
      </c>
      <c r="E113" s="198">
        <f>SUM(E114:E115)</f>
        <v>300.9</v>
      </c>
      <c r="F113" s="198">
        <f>SUM(F114:F115)</f>
        <v>351</v>
      </c>
    </row>
    <row r="114" spans="1:6" ht="94.5" outlineLevel="6">
      <c r="A114" s="204" t="s">
        <v>347</v>
      </c>
      <c r="B114" s="199" t="s">
        <v>538</v>
      </c>
      <c r="C114" s="199" t="s">
        <v>346</v>
      </c>
      <c r="D114" s="198">
        <v>25.5</v>
      </c>
      <c r="E114" s="198">
        <v>25.5</v>
      </c>
      <c r="F114" s="198">
        <v>25.5</v>
      </c>
    </row>
    <row r="115" spans="1:6" ht="31.5" customHeight="1" outlineLevel="6">
      <c r="A115" s="204" t="s">
        <v>302</v>
      </c>
      <c r="B115" s="199" t="s">
        <v>538</v>
      </c>
      <c r="C115" s="199" t="s">
        <v>301</v>
      </c>
      <c r="D115" s="198">
        <v>325.5</v>
      </c>
      <c r="E115" s="198">
        <v>275.4</v>
      </c>
      <c r="F115" s="198">
        <v>325.5</v>
      </c>
    </row>
    <row r="116" spans="1:6" ht="110.25" outlineLevel="5">
      <c r="A116" s="204" t="s">
        <v>537</v>
      </c>
      <c r="B116" s="199" t="s">
        <v>536</v>
      </c>
      <c r="C116" s="199" t="s">
        <v>190</v>
      </c>
      <c r="D116" s="198">
        <f>SUM(D117)</f>
        <v>20</v>
      </c>
      <c r="E116" s="198">
        <f>SUM(E117)</f>
        <v>10</v>
      </c>
      <c r="F116" s="198">
        <f>SUM(F117)</f>
        <v>20</v>
      </c>
    </row>
    <row r="117" spans="1:6" ht="34.5" customHeight="1" outlineLevel="6">
      <c r="A117" s="204" t="s">
        <v>302</v>
      </c>
      <c r="B117" s="199" t="s">
        <v>536</v>
      </c>
      <c r="C117" s="199" t="s">
        <v>301</v>
      </c>
      <c r="D117" s="198">
        <v>20</v>
      </c>
      <c r="E117" s="198">
        <v>10</v>
      </c>
      <c r="F117" s="198">
        <v>20</v>
      </c>
    </row>
    <row r="118" spans="1:6" ht="110.25" outlineLevel="5">
      <c r="A118" s="204" t="s">
        <v>535</v>
      </c>
      <c r="B118" s="199" t="s">
        <v>534</v>
      </c>
      <c r="C118" s="199" t="s">
        <v>190</v>
      </c>
      <c r="D118" s="198">
        <f>SUM(D119)</f>
        <v>10</v>
      </c>
      <c r="E118" s="198">
        <f>SUM(E119)</f>
        <v>10</v>
      </c>
      <c r="F118" s="198">
        <f>SUM(F119)</f>
        <v>10</v>
      </c>
    </row>
    <row r="119" spans="1:6" ht="27.75" customHeight="1" outlineLevel="6">
      <c r="A119" s="204" t="s">
        <v>302</v>
      </c>
      <c r="B119" s="199" t="s">
        <v>534</v>
      </c>
      <c r="C119" s="199" t="s">
        <v>301</v>
      </c>
      <c r="D119" s="198">
        <v>10</v>
      </c>
      <c r="E119" s="198">
        <v>10</v>
      </c>
      <c r="F119" s="198">
        <v>10</v>
      </c>
    </row>
    <row r="120" spans="1:6" ht="91.5" customHeight="1" outlineLevel="5">
      <c r="A120" s="204" t="s">
        <v>533</v>
      </c>
      <c r="B120" s="199" t="s">
        <v>532</v>
      </c>
      <c r="C120" s="199" t="s">
        <v>190</v>
      </c>
      <c r="D120" s="198">
        <f>SUM(D121:D122)</f>
        <v>200</v>
      </c>
      <c r="E120" s="198">
        <f>SUM(E121:E122)</f>
        <v>100</v>
      </c>
      <c r="F120" s="198">
        <f>SUM(F121:F122)</f>
        <v>200</v>
      </c>
    </row>
    <row r="121" spans="1:6" ht="28.5" customHeight="1" outlineLevel="6">
      <c r="A121" s="204" t="s">
        <v>302</v>
      </c>
      <c r="B121" s="199" t="s">
        <v>532</v>
      </c>
      <c r="C121" s="199" t="s">
        <v>301</v>
      </c>
      <c r="D121" s="198">
        <v>160</v>
      </c>
      <c r="E121" s="198">
        <v>80</v>
      </c>
      <c r="F121" s="198">
        <v>160</v>
      </c>
    </row>
    <row r="122" spans="1:6" ht="60.75" customHeight="1" outlineLevel="6">
      <c r="A122" s="204" t="s">
        <v>300</v>
      </c>
      <c r="B122" s="199" t="s">
        <v>532</v>
      </c>
      <c r="C122" s="199" t="s">
        <v>298</v>
      </c>
      <c r="D122" s="198">
        <v>40</v>
      </c>
      <c r="E122" s="198">
        <v>20</v>
      </c>
      <c r="F122" s="198">
        <v>40</v>
      </c>
    </row>
    <row r="123" spans="1:6" ht="124.5" customHeight="1" outlineLevel="1">
      <c r="A123" s="205" t="s">
        <v>531</v>
      </c>
      <c r="B123" s="202" t="s">
        <v>530</v>
      </c>
      <c r="C123" s="202" t="s">
        <v>190</v>
      </c>
      <c r="D123" s="201">
        <f>SUM(D124,D126)</f>
        <v>1470</v>
      </c>
      <c r="E123" s="201">
        <f>SUM(E124,E126)</f>
        <v>780.5</v>
      </c>
      <c r="F123" s="201">
        <f>SUM(F124,F126)</f>
        <v>10</v>
      </c>
    </row>
    <row r="124" spans="1:6" ht="167.25" customHeight="1" outlineLevel="5">
      <c r="A124" s="204" t="s">
        <v>529</v>
      </c>
      <c r="B124" s="199" t="s">
        <v>528</v>
      </c>
      <c r="C124" s="199" t="s">
        <v>190</v>
      </c>
      <c r="D124" s="198">
        <f>SUM(D125)</f>
        <v>10</v>
      </c>
      <c r="E124" s="198">
        <f>SUM(E125)</f>
        <v>4</v>
      </c>
      <c r="F124" s="198">
        <f>SUM(F125)</f>
        <v>10</v>
      </c>
    </row>
    <row r="125" spans="1:6" ht="31.5" customHeight="1" outlineLevel="6">
      <c r="A125" s="204" t="s">
        <v>302</v>
      </c>
      <c r="B125" s="199" t="s">
        <v>528</v>
      </c>
      <c r="C125" s="199" t="s">
        <v>301</v>
      </c>
      <c r="D125" s="198">
        <v>10</v>
      </c>
      <c r="E125" s="198">
        <v>4</v>
      </c>
      <c r="F125" s="198">
        <v>10</v>
      </c>
    </row>
    <row r="126" spans="1:6" ht="141.75" outlineLevel="5">
      <c r="A126" s="204" t="s">
        <v>527</v>
      </c>
      <c r="B126" s="199" t="s">
        <v>526</v>
      </c>
      <c r="C126" s="199" t="s">
        <v>190</v>
      </c>
      <c r="D126" s="198">
        <f>SUM(D127:D128)</f>
        <v>1460</v>
      </c>
      <c r="E126" s="198">
        <f>SUM(E127:E128)</f>
        <v>776.5</v>
      </c>
      <c r="F126" s="198">
        <f>SUM(F127:F128)</f>
        <v>0</v>
      </c>
    </row>
    <row r="127" spans="1:6" ht="27.75" customHeight="1" outlineLevel="6">
      <c r="A127" s="204" t="s">
        <v>302</v>
      </c>
      <c r="B127" s="199" t="s">
        <v>526</v>
      </c>
      <c r="C127" s="199" t="s">
        <v>301</v>
      </c>
      <c r="D127" s="198">
        <v>760</v>
      </c>
      <c r="E127" s="198">
        <v>426.5</v>
      </c>
      <c r="F127" s="198">
        <v>0</v>
      </c>
    </row>
    <row r="128" spans="1:6" ht="63" outlineLevel="6">
      <c r="A128" s="204" t="s">
        <v>300</v>
      </c>
      <c r="B128" s="199" t="s">
        <v>526</v>
      </c>
      <c r="C128" s="199" t="s">
        <v>298</v>
      </c>
      <c r="D128" s="198">
        <v>700</v>
      </c>
      <c r="E128" s="198">
        <v>350</v>
      </c>
      <c r="F128" s="198">
        <v>0</v>
      </c>
    </row>
    <row r="129" spans="1:6" ht="108" customHeight="1" outlineLevel="1">
      <c r="A129" s="205" t="s">
        <v>525</v>
      </c>
      <c r="B129" s="202" t="s">
        <v>524</v>
      </c>
      <c r="C129" s="202" t="s">
        <v>190</v>
      </c>
      <c r="D129" s="201">
        <f>SUM(D130,D132)</f>
        <v>25</v>
      </c>
      <c r="E129" s="201">
        <f>SUM(E130,E132)</f>
        <v>15</v>
      </c>
      <c r="F129" s="201">
        <f>SUM(F130,F132)</f>
        <v>25</v>
      </c>
    </row>
    <row r="130" spans="1:6" ht="134.25" customHeight="1" outlineLevel="5">
      <c r="A130" s="204" t="s">
        <v>523</v>
      </c>
      <c r="B130" s="199" t="s">
        <v>522</v>
      </c>
      <c r="C130" s="199" t="s">
        <v>190</v>
      </c>
      <c r="D130" s="198">
        <f>SUM(D131)</f>
        <v>15</v>
      </c>
      <c r="E130" s="198">
        <f>SUM(E131)</f>
        <v>15</v>
      </c>
      <c r="F130" s="198">
        <f>SUM(F131)</f>
        <v>15</v>
      </c>
    </row>
    <row r="131" spans="1:6" ht="30" customHeight="1" outlineLevel="6">
      <c r="A131" s="204" t="s">
        <v>302</v>
      </c>
      <c r="B131" s="199" t="s">
        <v>522</v>
      </c>
      <c r="C131" s="199" t="s">
        <v>301</v>
      </c>
      <c r="D131" s="198">
        <v>15</v>
      </c>
      <c r="E131" s="198">
        <v>15</v>
      </c>
      <c r="F131" s="198">
        <v>15</v>
      </c>
    </row>
    <row r="132" spans="1:6" ht="157.5" outlineLevel="4">
      <c r="A132" s="204" t="s">
        <v>521</v>
      </c>
      <c r="B132" s="199" t="s">
        <v>520</v>
      </c>
      <c r="C132" s="199" t="s">
        <v>190</v>
      </c>
      <c r="D132" s="198">
        <f>SUM(D133)</f>
        <v>10</v>
      </c>
      <c r="E132" s="198">
        <f>SUM(E133)</f>
        <v>0</v>
      </c>
      <c r="F132" s="198">
        <f>SUM(F133)</f>
        <v>10</v>
      </c>
    </row>
    <row r="133" spans="1:6" ht="31.5" customHeight="1" outlineLevel="6">
      <c r="A133" s="204" t="s">
        <v>302</v>
      </c>
      <c r="B133" s="199" t="s">
        <v>520</v>
      </c>
      <c r="C133" s="199" t="s">
        <v>301</v>
      </c>
      <c r="D133" s="198">
        <v>10</v>
      </c>
      <c r="E133" s="198">
        <v>0</v>
      </c>
      <c r="F133" s="198">
        <v>10</v>
      </c>
    </row>
    <row r="134" spans="1:6" ht="109.5" customHeight="1">
      <c r="A134" s="205" t="s">
        <v>519</v>
      </c>
      <c r="B134" s="202" t="s">
        <v>518</v>
      </c>
      <c r="C134" s="202" t="s">
        <v>190</v>
      </c>
      <c r="D134" s="208">
        <f>SUM(D135,D138,D141)</f>
        <v>20403.17246</v>
      </c>
      <c r="E134" s="201">
        <f>SUM(E135,E138,E141)</f>
        <v>520</v>
      </c>
      <c r="F134" s="201">
        <f>SUM(F135,F138,F141)</f>
        <v>0</v>
      </c>
    </row>
    <row r="135" spans="1:6" ht="141.75" outlineLevel="1">
      <c r="A135" s="205" t="s">
        <v>517</v>
      </c>
      <c r="B135" s="202" t="s">
        <v>516</v>
      </c>
      <c r="C135" s="202" t="s">
        <v>190</v>
      </c>
      <c r="D135" s="208">
        <f>SUM(D136)</f>
        <v>739.57246</v>
      </c>
      <c r="E135" s="201">
        <f>SUM(E136)</f>
        <v>401.2</v>
      </c>
      <c r="F135" s="201">
        <f>SUM(F136)</f>
        <v>0</v>
      </c>
    </row>
    <row r="136" spans="1:6" ht="187.5" customHeight="1" outlineLevel="5">
      <c r="A136" s="204" t="s">
        <v>515</v>
      </c>
      <c r="B136" s="199" t="s">
        <v>514</v>
      </c>
      <c r="C136" s="199" t="s">
        <v>190</v>
      </c>
      <c r="D136" s="207">
        <f>SUM(D137)</f>
        <v>739.57246</v>
      </c>
      <c r="E136" s="198">
        <f>SUM(E137)</f>
        <v>401.2</v>
      </c>
      <c r="F136" s="198">
        <f>SUM(F137)</f>
        <v>0</v>
      </c>
    </row>
    <row r="137" spans="1:6" ht="31.5" outlineLevel="6">
      <c r="A137" s="204" t="s">
        <v>377</v>
      </c>
      <c r="B137" s="199" t="s">
        <v>514</v>
      </c>
      <c r="C137" s="199" t="s">
        <v>375</v>
      </c>
      <c r="D137" s="207">
        <v>739.57246</v>
      </c>
      <c r="E137" s="198">
        <v>401.2</v>
      </c>
      <c r="F137" s="198">
        <v>0</v>
      </c>
    </row>
    <row r="138" spans="1:6" ht="158.25" customHeight="1" outlineLevel="1">
      <c r="A138" s="205" t="s">
        <v>513</v>
      </c>
      <c r="B138" s="202" t="s">
        <v>512</v>
      </c>
      <c r="C138" s="202" t="s">
        <v>190</v>
      </c>
      <c r="D138" s="201">
        <f>SUM(D139)</f>
        <v>221.4</v>
      </c>
      <c r="E138" s="201">
        <f>SUM(E139)</f>
        <v>118.8</v>
      </c>
      <c r="F138" s="201">
        <f>SUM(F139)</f>
        <v>0</v>
      </c>
    </row>
    <row r="139" spans="1:6" ht="252.75" customHeight="1" outlineLevel="5">
      <c r="A139" s="204" t="s">
        <v>511</v>
      </c>
      <c r="B139" s="199" t="s">
        <v>510</v>
      </c>
      <c r="C139" s="199" t="s">
        <v>190</v>
      </c>
      <c r="D139" s="198">
        <f>SUM(D140)</f>
        <v>221.4</v>
      </c>
      <c r="E139" s="198">
        <f>SUM(E140)</f>
        <v>118.8</v>
      </c>
      <c r="F139" s="198">
        <f>SUM(F140)</f>
        <v>0</v>
      </c>
    </row>
    <row r="140" spans="1:6" ht="31.5" outlineLevel="6">
      <c r="A140" s="204" t="s">
        <v>377</v>
      </c>
      <c r="B140" s="199" t="s">
        <v>510</v>
      </c>
      <c r="C140" s="199" t="s">
        <v>375</v>
      </c>
      <c r="D140" s="198">
        <v>221.4</v>
      </c>
      <c r="E140" s="198">
        <v>118.8</v>
      </c>
      <c r="F140" s="198">
        <v>0</v>
      </c>
    </row>
    <row r="141" spans="1:6" ht="140.25" customHeight="1" outlineLevel="1">
      <c r="A141" s="205" t="s">
        <v>509</v>
      </c>
      <c r="B141" s="202" t="s">
        <v>508</v>
      </c>
      <c r="C141" s="202" t="s">
        <v>190</v>
      </c>
      <c r="D141" s="201">
        <f>SUM(D142,D144,D146)</f>
        <v>19442.2</v>
      </c>
      <c r="E141" s="201">
        <f>SUM(E142,E144,E146)</f>
        <v>0</v>
      </c>
      <c r="F141" s="201">
        <f>SUM(F142,F144,F146)</f>
        <v>0</v>
      </c>
    </row>
    <row r="142" spans="1:6" ht="186.75" customHeight="1" outlineLevel="5">
      <c r="A142" s="204" t="s">
        <v>507</v>
      </c>
      <c r="B142" s="199" t="s">
        <v>506</v>
      </c>
      <c r="C142" s="199" t="s">
        <v>190</v>
      </c>
      <c r="D142" s="198">
        <f>SUM(D143)</f>
        <v>44.5</v>
      </c>
      <c r="E142" s="198">
        <f>SUM(E143)</f>
        <v>0</v>
      </c>
      <c r="F142" s="198">
        <f>SUM(F143)</f>
        <v>0</v>
      </c>
    </row>
    <row r="143" spans="1:6" ht="31.5" customHeight="1" outlineLevel="6">
      <c r="A143" s="204" t="s">
        <v>302</v>
      </c>
      <c r="B143" s="199" t="s">
        <v>506</v>
      </c>
      <c r="C143" s="199" t="s">
        <v>301</v>
      </c>
      <c r="D143" s="198">
        <v>44.5</v>
      </c>
      <c r="E143" s="198">
        <v>0</v>
      </c>
      <c r="F143" s="198">
        <v>0</v>
      </c>
    </row>
    <row r="144" spans="1:6" ht="232.5" customHeight="1" outlineLevel="6">
      <c r="A144" s="206" t="s">
        <v>505</v>
      </c>
      <c r="B144" s="199" t="s">
        <v>504</v>
      </c>
      <c r="C144" s="199" t="s">
        <v>190</v>
      </c>
      <c r="D144" s="198">
        <f>SUM(D145)</f>
        <v>150</v>
      </c>
      <c r="E144" s="198">
        <f>SUM(E145)</f>
        <v>0</v>
      </c>
      <c r="F144" s="198">
        <f>SUM(F145)</f>
        <v>0</v>
      </c>
    </row>
    <row r="145" spans="1:6" ht="33" customHeight="1" outlineLevel="6">
      <c r="A145" s="200" t="s">
        <v>302</v>
      </c>
      <c r="B145" s="199" t="s">
        <v>504</v>
      </c>
      <c r="C145" s="199" t="s">
        <v>301</v>
      </c>
      <c r="D145" s="198">
        <v>150</v>
      </c>
      <c r="E145" s="198"/>
      <c r="F145" s="198"/>
    </row>
    <row r="146" spans="1:6" ht="187.5" customHeight="1" outlineLevel="6">
      <c r="A146" s="206" t="s">
        <v>503</v>
      </c>
      <c r="B146" s="199" t="s">
        <v>502</v>
      </c>
      <c r="C146" s="199" t="s">
        <v>190</v>
      </c>
      <c r="D146" s="198">
        <f>SUM(D147)</f>
        <v>19247.7</v>
      </c>
      <c r="E146" s="198">
        <f>SUM(E147)</f>
        <v>0</v>
      </c>
      <c r="F146" s="198">
        <f>SUM(F147)</f>
        <v>0</v>
      </c>
    </row>
    <row r="147" spans="1:6" ht="30" customHeight="1" outlineLevel="6">
      <c r="A147" s="206" t="s">
        <v>302</v>
      </c>
      <c r="B147" s="199" t="s">
        <v>502</v>
      </c>
      <c r="C147" s="199" t="s">
        <v>301</v>
      </c>
      <c r="D147" s="198">
        <v>19247.7</v>
      </c>
      <c r="E147" s="198"/>
      <c r="F147" s="198"/>
    </row>
    <row r="148" spans="1:6" ht="78" customHeight="1">
      <c r="A148" s="205" t="s">
        <v>501</v>
      </c>
      <c r="B148" s="202" t="s">
        <v>500</v>
      </c>
      <c r="C148" s="202" t="s">
        <v>190</v>
      </c>
      <c r="D148" s="201">
        <v>175</v>
      </c>
      <c r="E148" s="201">
        <v>175</v>
      </c>
      <c r="F148" s="201">
        <v>175</v>
      </c>
    </row>
    <row r="149" spans="1:6" ht="124.5" customHeight="1" outlineLevel="1">
      <c r="A149" s="205" t="s">
        <v>499</v>
      </c>
      <c r="B149" s="202" t="s">
        <v>498</v>
      </c>
      <c r="C149" s="202" t="s">
        <v>190</v>
      </c>
      <c r="D149" s="201">
        <f>SUM(D150,D152,D154)</f>
        <v>175</v>
      </c>
      <c r="E149" s="201">
        <f>SUM(E150,E152,E154)</f>
        <v>175</v>
      </c>
      <c r="F149" s="201">
        <f>SUM(F150,F152,F154)</f>
        <v>175</v>
      </c>
    </row>
    <row r="150" spans="1:6" ht="157.5" customHeight="1" outlineLevel="5">
      <c r="A150" s="204" t="s">
        <v>497</v>
      </c>
      <c r="B150" s="199" t="s">
        <v>496</v>
      </c>
      <c r="C150" s="199" t="s">
        <v>190</v>
      </c>
      <c r="D150" s="198">
        <f>SUM(D151)</f>
        <v>30</v>
      </c>
      <c r="E150" s="198">
        <f>SUM(E151)</f>
        <v>30</v>
      </c>
      <c r="F150" s="198">
        <f>SUM(F151)</f>
        <v>30</v>
      </c>
    </row>
    <row r="151" spans="1:6" ht="30.75" customHeight="1" outlineLevel="6">
      <c r="A151" s="204" t="s">
        <v>302</v>
      </c>
      <c r="B151" s="199" t="s">
        <v>496</v>
      </c>
      <c r="C151" s="199" t="s">
        <v>301</v>
      </c>
      <c r="D151" s="198">
        <v>30</v>
      </c>
      <c r="E151" s="198">
        <v>30</v>
      </c>
      <c r="F151" s="198">
        <v>30</v>
      </c>
    </row>
    <row r="152" spans="1:6" ht="141.75" outlineLevel="5">
      <c r="A152" s="204" t="s">
        <v>495</v>
      </c>
      <c r="B152" s="199" t="s">
        <v>494</v>
      </c>
      <c r="C152" s="199" t="s">
        <v>190</v>
      </c>
      <c r="D152" s="198">
        <f>SUM(D153)</f>
        <v>140</v>
      </c>
      <c r="E152" s="198">
        <f>SUM(E153)</f>
        <v>145</v>
      </c>
      <c r="F152" s="198">
        <f>SUM(F153)</f>
        <v>145</v>
      </c>
    </row>
    <row r="153" spans="1:6" ht="32.25" customHeight="1" outlineLevel="6">
      <c r="A153" s="204" t="s">
        <v>302</v>
      </c>
      <c r="B153" s="199" t="s">
        <v>494</v>
      </c>
      <c r="C153" s="199" t="s">
        <v>301</v>
      </c>
      <c r="D153" s="198">
        <v>140</v>
      </c>
      <c r="E153" s="198">
        <v>145</v>
      </c>
      <c r="F153" s="198">
        <v>145</v>
      </c>
    </row>
    <row r="154" spans="1:6" ht="143.25" customHeight="1" outlineLevel="6">
      <c r="A154" s="200" t="s">
        <v>493</v>
      </c>
      <c r="B154" s="199" t="s">
        <v>492</v>
      </c>
      <c r="C154" s="199" t="s">
        <v>190</v>
      </c>
      <c r="D154" s="198">
        <f>SUM(D155)</f>
        <v>5</v>
      </c>
      <c r="E154" s="198">
        <f>SUM(E155)</f>
        <v>0</v>
      </c>
      <c r="F154" s="198">
        <f>SUM(F155)</f>
        <v>0</v>
      </c>
    </row>
    <row r="155" spans="1:6" ht="32.25" customHeight="1" outlineLevel="6">
      <c r="A155" s="200" t="s">
        <v>302</v>
      </c>
      <c r="B155" s="199" t="s">
        <v>492</v>
      </c>
      <c r="C155" s="199" t="s">
        <v>301</v>
      </c>
      <c r="D155" s="198">
        <v>5</v>
      </c>
      <c r="E155" s="198"/>
      <c r="F155" s="198"/>
    </row>
    <row r="156" spans="1:6" ht="61.5" customHeight="1" outlineLevel="6">
      <c r="A156" s="203" t="s">
        <v>491</v>
      </c>
      <c r="B156" s="202" t="s">
        <v>490</v>
      </c>
      <c r="C156" s="202" t="s">
        <v>190</v>
      </c>
      <c r="D156" s="201">
        <f>SUM(D157,D161)</f>
        <v>83.3</v>
      </c>
      <c r="E156" s="201">
        <f>SUM(E157,E161)</f>
        <v>64.7</v>
      </c>
      <c r="F156" s="201">
        <f>SUM(F157,F161)</f>
        <v>15</v>
      </c>
    </row>
    <row r="157" spans="1:6" ht="97.5" customHeight="1" outlineLevel="6">
      <c r="A157" s="203" t="s">
        <v>489</v>
      </c>
      <c r="B157" s="202" t="s">
        <v>488</v>
      </c>
      <c r="C157" s="202" t="s">
        <v>190</v>
      </c>
      <c r="D157" s="201">
        <f>SUM(D158)</f>
        <v>28.5</v>
      </c>
      <c r="E157" s="201">
        <f>SUM(E158)</f>
        <v>28.5</v>
      </c>
      <c r="F157" s="201">
        <f>SUM(F158)</f>
        <v>15</v>
      </c>
    </row>
    <row r="158" spans="1:6" ht="31.5" customHeight="1" outlineLevel="6">
      <c r="A158" s="200" t="s">
        <v>450</v>
      </c>
      <c r="B158" s="199" t="s">
        <v>483</v>
      </c>
      <c r="C158" s="199" t="s">
        <v>190</v>
      </c>
      <c r="D158" s="198">
        <f>SUM(D159)</f>
        <v>28.5</v>
      </c>
      <c r="E158" s="198">
        <f>SUM(E159)</f>
        <v>28.5</v>
      </c>
      <c r="F158" s="198">
        <f>SUM(F159)</f>
        <v>15</v>
      </c>
    </row>
    <row r="159" spans="1:6" ht="268.5" customHeight="1" outlineLevel="6">
      <c r="A159" s="200" t="s">
        <v>487</v>
      </c>
      <c r="B159" s="199" t="s">
        <v>486</v>
      </c>
      <c r="C159" s="199" t="s">
        <v>190</v>
      </c>
      <c r="D159" s="198">
        <f>SUM(D160)</f>
        <v>28.5</v>
      </c>
      <c r="E159" s="198">
        <f>SUM(E160)</f>
        <v>28.5</v>
      </c>
      <c r="F159" s="198">
        <f>SUM(F160)</f>
        <v>15</v>
      </c>
    </row>
    <row r="160" spans="1:6" ht="32.25" customHeight="1" outlineLevel="6">
      <c r="A160" s="200" t="s">
        <v>302</v>
      </c>
      <c r="B160" s="199" t="s">
        <v>486</v>
      </c>
      <c r="C160" s="199" t="s">
        <v>301</v>
      </c>
      <c r="D160" s="198">
        <v>28.5</v>
      </c>
      <c r="E160" s="198">
        <v>28.5</v>
      </c>
      <c r="F160" s="198">
        <v>15</v>
      </c>
    </row>
    <row r="161" spans="1:6" ht="109.5" customHeight="1" outlineLevel="6">
      <c r="A161" s="203" t="s">
        <v>485</v>
      </c>
      <c r="B161" s="202" t="s">
        <v>484</v>
      </c>
      <c r="C161" s="202" t="s">
        <v>190</v>
      </c>
      <c r="D161" s="201">
        <f>SUM(D162)</f>
        <v>54.8</v>
      </c>
      <c r="E161" s="201">
        <f>SUM(E162)</f>
        <v>36.2</v>
      </c>
      <c r="F161" s="201">
        <f>SUM(F162)</f>
        <v>0</v>
      </c>
    </row>
    <row r="162" spans="1:6" ht="37.5" customHeight="1" outlineLevel="6">
      <c r="A162" s="200" t="s">
        <v>450</v>
      </c>
      <c r="B162" s="199" t="s">
        <v>483</v>
      </c>
      <c r="C162" s="199" t="s">
        <v>190</v>
      </c>
      <c r="D162" s="198">
        <f>SUM(D163)</f>
        <v>54.8</v>
      </c>
      <c r="E162" s="198">
        <f>SUM(E163)</f>
        <v>36.2</v>
      </c>
      <c r="F162" s="198">
        <f>SUM(F163)</f>
        <v>0</v>
      </c>
    </row>
    <row r="163" spans="1:6" ht="269.25" customHeight="1" outlineLevel="6">
      <c r="A163" s="200" t="s">
        <v>482</v>
      </c>
      <c r="B163" s="199" t="s">
        <v>481</v>
      </c>
      <c r="C163" s="199" t="s">
        <v>190</v>
      </c>
      <c r="D163" s="198">
        <f>SUM(D164)</f>
        <v>54.8</v>
      </c>
      <c r="E163" s="198">
        <f>SUM(E164)</f>
        <v>36.2</v>
      </c>
      <c r="F163" s="198">
        <f>SUM(F164)</f>
        <v>0</v>
      </c>
    </row>
    <row r="164" spans="1:6" ht="32.25" customHeight="1" outlineLevel="6">
      <c r="A164" s="200" t="s">
        <v>302</v>
      </c>
      <c r="B164" s="199" t="s">
        <v>481</v>
      </c>
      <c r="C164" s="199" t="s">
        <v>301</v>
      </c>
      <c r="D164" s="198">
        <v>54.8</v>
      </c>
      <c r="E164" s="198">
        <v>36.2</v>
      </c>
      <c r="F164" s="198"/>
    </row>
    <row r="165" spans="1:6" ht="66" customHeight="1">
      <c r="A165" s="205" t="s">
        <v>480</v>
      </c>
      <c r="B165" s="202" t="s">
        <v>479</v>
      </c>
      <c r="C165" s="202" t="s">
        <v>190</v>
      </c>
      <c r="D165" s="201">
        <v>2437.8</v>
      </c>
      <c r="E165" s="201">
        <v>2254.5</v>
      </c>
      <c r="F165" s="201">
        <v>2519.4</v>
      </c>
    </row>
    <row r="166" spans="1:6" ht="123.75" customHeight="1" outlineLevel="1">
      <c r="A166" s="205" t="s">
        <v>478</v>
      </c>
      <c r="B166" s="202" t="s">
        <v>477</v>
      </c>
      <c r="C166" s="202" t="s">
        <v>190</v>
      </c>
      <c r="D166" s="201">
        <f>SUM(D167,D169,D171,D173)</f>
        <v>2437.8</v>
      </c>
      <c r="E166" s="201">
        <f>SUM(E167,E169,E171,E173)</f>
        <v>2254.5</v>
      </c>
      <c r="F166" s="201">
        <f>SUM(F167,F169,F171,F173)</f>
        <v>2519.4</v>
      </c>
    </row>
    <row r="167" spans="1:6" ht="172.5" customHeight="1" outlineLevel="4">
      <c r="A167" s="204" t="s">
        <v>476</v>
      </c>
      <c r="B167" s="199" t="s">
        <v>475</v>
      </c>
      <c r="C167" s="199" t="s">
        <v>190</v>
      </c>
      <c r="D167" s="198">
        <f>SUM(D168)</f>
        <v>2042.8</v>
      </c>
      <c r="E167" s="198">
        <f>SUM(E168)</f>
        <v>1954.5</v>
      </c>
      <c r="F167" s="198">
        <f>SUM(F168)</f>
        <v>2103.4</v>
      </c>
    </row>
    <row r="168" spans="1:6" ht="63" outlineLevel="6">
      <c r="A168" s="204" t="s">
        <v>300</v>
      </c>
      <c r="B168" s="199" t="s">
        <v>475</v>
      </c>
      <c r="C168" s="199" t="s">
        <v>298</v>
      </c>
      <c r="D168" s="198">
        <v>2042.8</v>
      </c>
      <c r="E168" s="198">
        <v>1954.5</v>
      </c>
      <c r="F168" s="198">
        <v>2103.4</v>
      </c>
    </row>
    <row r="169" spans="1:6" ht="171.75" customHeight="1" outlineLevel="5">
      <c r="A169" s="204" t="s">
        <v>474</v>
      </c>
      <c r="B169" s="199" t="s">
        <v>473</v>
      </c>
      <c r="C169" s="199" t="s">
        <v>190</v>
      </c>
      <c r="D169" s="198">
        <f>SUM(D170)</f>
        <v>140</v>
      </c>
      <c r="E169" s="198">
        <f>SUM(E170)</f>
        <v>140</v>
      </c>
      <c r="F169" s="198">
        <f>SUM(F170)</f>
        <v>126</v>
      </c>
    </row>
    <row r="170" spans="1:6" ht="63" outlineLevel="6">
      <c r="A170" s="204" t="s">
        <v>300</v>
      </c>
      <c r="B170" s="199" t="s">
        <v>473</v>
      </c>
      <c r="C170" s="199" t="s">
        <v>298</v>
      </c>
      <c r="D170" s="198">
        <v>140</v>
      </c>
      <c r="E170" s="198">
        <v>140</v>
      </c>
      <c r="F170" s="198">
        <v>126</v>
      </c>
    </row>
    <row r="171" spans="1:6" ht="155.25" customHeight="1" outlineLevel="5">
      <c r="A171" s="204" t="s">
        <v>472</v>
      </c>
      <c r="B171" s="199" t="s">
        <v>471</v>
      </c>
      <c r="C171" s="199" t="s">
        <v>190</v>
      </c>
      <c r="D171" s="198">
        <f>SUM(D172)</f>
        <v>5</v>
      </c>
      <c r="E171" s="198">
        <f>SUM(E172)</f>
        <v>0</v>
      </c>
      <c r="F171" s="198">
        <f>SUM(F172)</f>
        <v>0</v>
      </c>
    </row>
    <row r="172" spans="1:6" ht="63" outlineLevel="6">
      <c r="A172" s="204" t="s">
        <v>300</v>
      </c>
      <c r="B172" s="199" t="s">
        <v>471</v>
      </c>
      <c r="C172" s="199" t="s">
        <v>298</v>
      </c>
      <c r="D172" s="198">
        <v>5</v>
      </c>
      <c r="E172" s="198">
        <v>0</v>
      </c>
      <c r="F172" s="198">
        <v>0</v>
      </c>
    </row>
    <row r="173" spans="1:6" ht="139.5" customHeight="1" outlineLevel="5">
      <c r="A173" s="204" t="s">
        <v>470</v>
      </c>
      <c r="B173" s="199" t="s">
        <v>469</v>
      </c>
      <c r="C173" s="199" t="s">
        <v>190</v>
      </c>
      <c r="D173" s="198">
        <f>SUM(D174)</f>
        <v>250</v>
      </c>
      <c r="E173" s="198">
        <f>SUM(E174)</f>
        <v>160</v>
      </c>
      <c r="F173" s="198">
        <f>SUM(F174)</f>
        <v>290</v>
      </c>
    </row>
    <row r="174" spans="1:6" ht="32.25" customHeight="1" outlineLevel="6">
      <c r="A174" s="204" t="s">
        <v>302</v>
      </c>
      <c r="B174" s="199" t="s">
        <v>469</v>
      </c>
      <c r="C174" s="199" t="s">
        <v>301</v>
      </c>
      <c r="D174" s="198">
        <v>250</v>
      </c>
      <c r="E174" s="198">
        <v>160</v>
      </c>
      <c r="F174" s="198">
        <v>290</v>
      </c>
    </row>
    <row r="175" spans="1:6" ht="49.5" customHeight="1">
      <c r="A175" s="205" t="s">
        <v>468</v>
      </c>
      <c r="B175" s="202" t="s">
        <v>467</v>
      </c>
      <c r="C175" s="202" t="s">
        <v>190</v>
      </c>
      <c r="D175" s="201">
        <f>SUM(D176,D195,D202)</f>
        <v>602.8</v>
      </c>
      <c r="E175" s="201">
        <f>SUM(E176,E195,E202)</f>
        <v>561.1</v>
      </c>
      <c r="F175" s="201">
        <f>SUM(F176,F195,F202)</f>
        <v>630</v>
      </c>
    </row>
    <row r="176" spans="1:6" ht="97.5" customHeight="1" outlineLevel="1">
      <c r="A176" s="205" t="s">
        <v>466</v>
      </c>
      <c r="B176" s="202" t="s">
        <v>465</v>
      </c>
      <c r="C176" s="202" t="s">
        <v>190</v>
      </c>
      <c r="D176" s="201">
        <f>SUM(D177,D179,D181,D183,D185,D187,D189,D191)</f>
        <v>499.8</v>
      </c>
      <c r="E176" s="201">
        <f>SUM(E177,E179,E181,E183,E185,E187,E189,E191)</f>
        <v>466.8</v>
      </c>
      <c r="F176" s="201">
        <f>SUM(F177,F179,F181,F183,F185,F187,F189,F191)</f>
        <v>522.8</v>
      </c>
    </row>
    <row r="177" spans="1:6" ht="157.5" outlineLevel="5">
      <c r="A177" s="204" t="s">
        <v>464</v>
      </c>
      <c r="B177" s="199" t="s">
        <v>463</v>
      </c>
      <c r="C177" s="199" t="s">
        <v>190</v>
      </c>
      <c r="D177" s="198">
        <f>SUM(D178)</f>
        <v>46</v>
      </c>
      <c r="E177" s="198">
        <f>SUM(E178)</f>
        <v>30</v>
      </c>
      <c r="F177" s="198">
        <f>SUM(F178)</f>
        <v>51</v>
      </c>
    </row>
    <row r="178" spans="1:6" ht="33" customHeight="1" outlineLevel="6">
      <c r="A178" s="204" t="s">
        <v>302</v>
      </c>
      <c r="B178" s="199" t="s">
        <v>463</v>
      </c>
      <c r="C178" s="199" t="s">
        <v>301</v>
      </c>
      <c r="D178" s="198">
        <v>46</v>
      </c>
      <c r="E178" s="198">
        <v>30</v>
      </c>
      <c r="F178" s="198">
        <v>51</v>
      </c>
    </row>
    <row r="179" spans="1:6" ht="141.75" outlineLevel="5">
      <c r="A179" s="204" t="s">
        <v>462</v>
      </c>
      <c r="B179" s="199" t="s">
        <v>461</v>
      </c>
      <c r="C179" s="199" t="s">
        <v>190</v>
      </c>
      <c r="D179" s="198">
        <f>SUM(D180)</f>
        <v>28</v>
      </c>
      <c r="E179" s="198">
        <f>SUM(E180)</f>
        <v>20</v>
      </c>
      <c r="F179" s="198">
        <f>SUM(F180)</f>
        <v>35</v>
      </c>
    </row>
    <row r="180" spans="1:6" ht="31.5" customHeight="1" outlineLevel="6">
      <c r="A180" s="204" t="s">
        <v>302</v>
      </c>
      <c r="B180" s="199" t="s">
        <v>461</v>
      </c>
      <c r="C180" s="199" t="s">
        <v>301</v>
      </c>
      <c r="D180" s="198">
        <v>28</v>
      </c>
      <c r="E180" s="198">
        <v>20</v>
      </c>
      <c r="F180" s="198">
        <v>35</v>
      </c>
    </row>
    <row r="181" spans="1:6" ht="173.25" customHeight="1" outlineLevel="5">
      <c r="A181" s="204" t="s">
        <v>460</v>
      </c>
      <c r="B181" s="199" t="s">
        <v>459</v>
      </c>
      <c r="C181" s="199" t="s">
        <v>190</v>
      </c>
      <c r="D181" s="198">
        <f>SUM(D182)</f>
        <v>15</v>
      </c>
      <c r="E181" s="198">
        <f>SUM(E182)</f>
        <v>10</v>
      </c>
      <c r="F181" s="198">
        <f>SUM(F182)</f>
        <v>17</v>
      </c>
    </row>
    <row r="182" spans="1:6" ht="33" customHeight="1" outlineLevel="6">
      <c r="A182" s="204" t="s">
        <v>302</v>
      </c>
      <c r="B182" s="199" t="s">
        <v>459</v>
      </c>
      <c r="C182" s="199" t="s">
        <v>301</v>
      </c>
      <c r="D182" s="198">
        <v>15</v>
      </c>
      <c r="E182" s="198">
        <v>10</v>
      </c>
      <c r="F182" s="198">
        <v>17</v>
      </c>
    </row>
    <row r="183" spans="1:6" ht="140.25" customHeight="1" outlineLevel="5">
      <c r="A183" s="204" t="s">
        <v>458</v>
      </c>
      <c r="B183" s="199" t="s">
        <v>457</v>
      </c>
      <c r="C183" s="199" t="s">
        <v>190</v>
      </c>
      <c r="D183" s="198">
        <f>SUM(D184)</f>
        <v>8</v>
      </c>
      <c r="E183" s="198">
        <f>SUM(E184)</f>
        <v>6</v>
      </c>
      <c r="F183" s="198">
        <f>SUM(F184)</f>
        <v>10</v>
      </c>
    </row>
    <row r="184" spans="1:6" ht="31.5" customHeight="1" outlineLevel="6">
      <c r="A184" s="204" t="s">
        <v>302</v>
      </c>
      <c r="B184" s="199" t="s">
        <v>457</v>
      </c>
      <c r="C184" s="199" t="s">
        <v>301</v>
      </c>
      <c r="D184" s="198">
        <v>8</v>
      </c>
      <c r="E184" s="198">
        <v>6</v>
      </c>
      <c r="F184" s="198">
        <v>10</v>
      </c>
    </row>
    <row r="185" spans="1:6" ht="160.5" customHeight="1" outlineLevel="5">
      <c r="A185" s="204" t="s">
        <v>456</v>
      </c>
      <c r="B185" s="199" t="s">
        <v>455</v>
      </c>
      <c r="C185" s="199" t="s">
        <v>190</v>
      </c>
      <c r="D185" s="198">
        <f>SUM(D186)</f>
        <v>17</v>
      </c>
      <c r="E185" s="198">
        <f>SUM(E186)</f>
        <v>12</v>
      </c>
      <c r="F185" s="198">
        <f>SUM(F186)</f>
        <v>20</v>
      </c>
    </row>
    <row r="186" spans="1:6" ht="31.5" customHeight="1" outlineLevel="6">
      <c r="A186" s="204" t="s">
        <v>302</v>
      </c>
      <c r="B186" s="199" t="s">
        <v>455</v>
      </c>
      <c r="C186" s="199" t="s">
        <v>301</v>
      </c>
      <c r="D186" s="198">
        <v>17</v>
      </c>
      <c r="E186" s="198">
        <v>12</v>
      </c>
      <c r="F186" s="198">
        <v>20</v>
      </c>
    </row>
    <row r="187" spans="1:6" ht="189" outlineLevel="5">
      <c r="A187" s="204" t="s">
        <v>454</v>
      </c>
      <c r="B187" s="199" t="s">
        <v>453</v>
      </c>
      <c r="C187" s="199" t="s">
        <v>190</v>
      </c>
      <c r="D187" s="198">
        <f>SUM(D188)</f>
        <v>1</v>
      </c>
      <c r="E187" s="198">
        <f>SUM(E188)</f>
        <v>1</v>
      </c>
      <c r="F187" s="198">
        <f>SUM(F188)</f>
        <v>2</v>
      </c>
    </row>
    <row r="188" spans="1:6" ht="27" customHeight="1" outlineLevel="6">
      <c r="A188" s="204" t="s">
        <v>302</v>
      </c>
      <c r="B188" s="199" t="s">
        <v>453</v>
      </c>
      <c r="C188" s="199" t="s">
        <v>301</v>
      </c>
      <c r="D188" s="198">
        <v>1</v>
      </c>
      <c r="E188" s="198">
        <v>1</v>
      </c>
      <c r="F188" s="198">
        <v>2</v>
      </c>
    </row>
    <row r="189" spans="1:6" ht="156" customHeight="1" outlineLevel="5">
      <c r="A189" s="204" t="s">
        <v>452</v>
      </c>
      <c r="B189" s="199" t="s">
        <v>451</v>
      </c>
      <c r="C189" s="199" t="s">
        <v>190</v>
      </c>
      <c r="D189" s="198">
        <f>SUM(D190)</f>
        <v>1</v>
      </c>
      <c r="E189" s="198">
        <f>SUM(E190)</f>
        <v>1</v>
      </c>
      <c r="F189" s="198">
        <f>SUM(F190)</f>
        <v>1</v>
      </c>
    </row>
    <row r="190" spans="1:6" ht="33.75" customHeight="1" outlineLevel="6">
      <c r="A190" s="204" t="s">
        <v>302</v>
      </c>
      <c r="B190" s="199" t="s">
        <v>451</v>
      </c>
      <c r="C190" s="199" t="s">
        <v>301</v>
      </c>
      <c r="D190" s="198">
        <v>1</v>
      </c>
      <c r="E190" s="198">
        <v>1</v>
      </c>
      <c r="F190" s="198">
        <v>1</v>
      </c>
    </row>
    <row r="191" spans="1:6" ht="31.5" outlineLevel="2">
      <c r="A191" s="204" t="s">
        <v>450</v>
      </c>
      <c r="B191" s="199" t="s">
        <v>449</v>
      </c>
      <c r="C191" s="199" t="s">
        <v>190</v>
      </c>
      <c r="D191" s="198">
        <f>SUM(D192)</f>
        <v>383.8</v>
      </c>
      <c r="E191" s="198">
        <f>SUM(E192)</f>
        <v>386.8</v>
      </c>
      <c r="F191" s="198">
        <f>SUM(F192)</f>
        <v>386.8</v>
      </c>
    </row>
    <row r="192" spans="1:6" ht="156.75" customHeight="1" outlineLevel="5">
      <c r="A192" s="200" t="s">
        <v>448</v>
      </c>
      <c r="B192" s="199" t="s">
        <v>447</v>
      </c>
      <c r="C192" s="199" t="s">
        <v>190</v>
      </c>
      <c r="D192" s="198">
        <f>SUM(D193:D194)</f>
        <v>383.8</v>
      </c>
      <c r="E192" s="198">
        <f>SUM(E193:E194)</f>
        <v>386.8</v>
      </c>
      <c r="F192" s="198">
        <f>SUM(F193:F194)</f>
        <v>386.8</v>
      </c>
    </row>
    <row r="193" spans="1:6" ht="94.5" outlineLevel="6">
      <c r="A193" s="204" t="s">
        <v>347</v>
      </c>
      <c r="B193" s="199" t="s">
        <v>447</v>
      </c>
      <c r="C193" s="199" t="s">
        <v>346</v>
      </c>
      <c r="D193" s="198">
        <v>304.1</v>
      </c>
      <c r="E193" s="198">
        <v>304.6</v>
      </c>
      <c r="F193" s="198">
        <v>304.6</v>
      </c>
    </row>
    <row r="194" spans="1:6" ht="33" customHeight="1" outlineLevel="6">
      <c r="A194" s="204" t="s">
        <v>302</v>
      </c>
      <c r="B194" s="199" t="s">
        <v>447</v>
      </c>
      <c r="C194" s="199" t="s">
        <v>301</v>
      </c>
      <c r="D194" s="198">
        <v>79.7</v>
      </c>
      <c r="E194" s="198">
        <v>82.2</v>
      </c>
      <c r="F194" s="198">
        <v>82.2</v>
      </c>
    </row>
    <row r="195" spans="1:6" ht="142.5" customHeight="1" outlineLevel="1">
      <c r="A195" s="205" t="s">
        <v>446</v>
      </c>
      <c r="B195" s="202" t="s">
        <v>445</v>
      </c>
      <c r="C195" s="202" t="s">
        <v>190</v>
      </c>
      <c r="D195" s="201">
        <f>SUM(D196,D198,D200)</f>
        <v>32</v>
      </c>
      <c r="E195" s="201">
        <f>SUM(E196,E198,E200)</f>
        <v>20.3</v>
      </c>
      <c r="F195" s="201">
        <f>SUM(F196,F198,F200)</f>
        <v>33.2</v>
      </c>
    </row>
    <row r="196" spans="1:6" ht="173.25" outlineLevel="5">
      <c r="A196" s="204" t="s">
        <v>444</v>
      </c>
      <c r="B196" s="199" t="s">
        <v>443</v>
      </c>
      <c r="C196" s="199" t="s">
        <v>190</v>
      </c>
      <c r="D196" s="198">
        <f>SUM(D197)</f>
        <v>6</v>
      </c>
      <c r="E196" s="198">
        <f>SUM(E197)</f>
        <v>4</v>
      </c>
      <c r="F196" s="198">
        <f>SUM(F197)</f>
        <v>6</v>
      </c>
    </row>
    <row r="197" spans="1:6" ht="30.75" customHeight="1" outlineLevel="6">
      <c r="A197" s="204" t="s">
        <v>302</v>
      </c>
      <c r="B197" s="199" t="s">
        <v>443</v>
      </c>
      <c r="C197" s="199" t="s">
        <v>301</v>
      </c>
      <c r="D197" s="198">
        <v>6</v>
      </c>
      <c r="E197" s="198">
        <v>4</v>
      </c>
      <c r="F197" s="198">
        <v>6</v>
      </c>
    </row>
    <row r="198" spans="1:6" ht="186.75" customHeight="1" outlineLevel="4">
      <c r="A198" s="204" t="s">
        <v>442</v>
      </c>
      <c r="B198" s="199" t="s">
        <v>441</v>
      </c>
      <c r="C198" s="199" t="s">
        <v>190</v>
      </c>
      <c r="D198" s="198">
        <f>SUM(D199)</f>
        <v>21</v>
      </c>
      <c r="E198" s="198">
        <f>SUM(E199)</f>
        <v>15</v>
      </c>
      <c r="F198" s="198">
        <f>SUM(F199)</f>
        <v>22</v>
      </c>
    </row>
    <row r="199" spans="1:6" ht="33" customHeight="1" outlineLevel="6">
      <c r="A199" s="204" t="s">
        <v>302</v>
      </c>
      <c r="B199" s="199" t="s">
        <v>441</v>
      </c>
      <c r="C199" s="199" t="s">
        <v>301</v>
      </c>
      <c r="D199" s="198">
        <v>21</v>
      </c>
      <c r="E199" s="198">
        <v>15</v>
      </c>
      <c r="F199" s="198">
        <v>22</v>
      </c>
    </row>
    <row r="200" spans="1:6" ht="216.75" customHeight="1" outlineLevel="5">
      <c r="A200" s="204" t="s">
        <v>440</v>
      </c>
      <c r="B200" s="199" t="s">
        <v>439</v>
      </c>
      <c r="C200" s="199" t="s">
        <v>190</v>
      </c>
      <c r="D200" s="198">
        <f>SUM(D201)</f>
        <v>5</v>
      </c>
      <c r="E200" s="198">
        <f>SUM(E201)</f>
        <v>1.3</v>
      </c>
      <c r="F200" s="198">
        <f>SUM(F201)</f>
        <v>5.2</v>
      </c>
    </row>
    <row r="201" spans="1:6" ht="33" customHeight="1" outlineLevel="6">
      <c r="A201" s="204" t="s">
        <v>302</v>
      </c>
      <c r="B201" s="199" t="s">
        <v>439</v>
      </c>
      <c r="C201" s="199" t="s">
        <v>301</v>
      </c>
      <c r="D201" s="198">
        <v>5</v>
      </c>
      <c r="E201" s="198">
        <v>1.3</v>
      </c>
      <c r="F201" s="198">
        <v>5.2</v>
      </c>
    </row>
    <row r="202" spans="1:6" ht="129" outlineLevel="1">
      <c r="A202" s="205" t="s">
        <v>438</v>
      </c>
      <c r="B202" s="202" t="s">
        <v>437</v>
      </c>
      <c r="C202" s="202" t="s">
        <v>190</v>
      </c>
      <c r="D202" s="201">
        <f>SUM(D203,D206)</f>
        <v>71</v>
      </c>
      <c r="E202" s="201">
        <f>SUM(E203,E206)</f>
        <v>74</v>
      </c>
      <c r="F202" s="201">
        <f>SUM(F203,F206)</f>
        <v>74</v>
      </c>
    </row>
    <row r="203" spans="1:6" ht="189.75" customHeight="1" outlineLevel="5">
      <c r="A203" s="204" t="s">
        <v>436</v>
      </c>
      <c r="B203" s="199" t="s">
        <v>435</v>
      </c>
      <c r="C203" s="199" t="s">
        <v>190</v>
      </c>
      <c r="D203" s="198">
        <f>SUM(D204:D205)</f>
        <v>54</v>
      </c>
      <c r="E203" s="198">
        <f>SUM(E204:E205)</f>
        <v>54</v>
      </c>
      <c r="F203" s="198">
        <f>SUM(F204:F205)</f>
        <v>54</v>
      </c>
    </row>
    <row r="204" spans="1:6" ht="31.5" outlineLevel="6">
      <c r="A204" s="204" t="s">
        <v>377</v>
      </c>
      <c r="B204" s="199" t="s">
        <v>435</v>
      </c>
      <c r="C204" s="199" t="s">
        <v>375</v>
      </c>
      <c r="D204" s="198">
        <v>36</v>
      </c>
      <c r="E204" s="198">
        <v>54</v>
      </c>
      <c r="F204" s="198">
        <v>54</v>
      </c>
    </row>
    <row r="205" spans="1:6" ht="63" outlineLevel="6">
      <c r="A205" s="200" t="s">
        <v>300</v>
      </c>
      <c r="B205" s="199" t="s">
        <v>435</v>
      </c>
      <c r="C205" s="199" t="s">
        <v>298</v>
      </c>
      <c r="D205" s="198">
        <v>18</v>
      </c>
      <c r="E205" s="198"/>
      <c r="F205" s="198"/>
    </row>
    <row r="206" spans="1:6" ht="189.75" customHeight="1" outlineLevel="5">
      <c r="A206" s="204" t="s">
        <v>434</v>
      </c>
      <c r="B206" s="199" t="s">
        <v>433</v>
      </c>
      <c r="C206" s="199" t="s">
        <v>190</v>
      </c>
      <c r="D206" s="198">
        <f>SUM(D207)</f>
        <v>17</v>
      </c>
      <c r="E206" s="198">
        <f>SUM(E207)</f>
        <v>20</v>
      </c>
      <c r="F206" s="198">
        <f>SUM(F207)</f>
        <v>20</v>
      </c>
    </row>
    <row r="207" spans="1:6" ht="31.5" outlineLevel="6">
      <c r="A207" s="204" t="s">
        <v>377</v>
      </c>
      <c r="B207" s="199" t="s">
        <v>433</v>
      </c>
      <c r="C207" s="199" t="s">
        <v>375</v>
      </c>
      <c r="D207" s="198">
        <v>17</v>
      </c>
      <c r="E207" s="198">
        <v>20</v>
      </c>
      <c r="F207" s="198">
        <v>20</v>
      </c>
    </row>
    <row r="208" spans="1:6" ht="63">
      <c r="A208" s="205" t="s">
        <v>432</v>
      </c>
      <c r="B208" s="202" t="s">
        <v>431</v>
      </c>
      <c r="C208" s="202" t="s">
        <v>190</v>
      </c>
      <c r="D208" s="201">
        <v>45</v>
      </c>
      <c r="E208" s="201">
        <v>45</v>
      </c>
      <c r="F208" s="201">
        <v>45</v>
      </c>
    </row>
    <row r="209" spans="1:6" ht="110.25" outlineLevel="1">
      <c r="A209" s="205" t="s">
        <v>430</v>
      </c>
      <c r="B209" s="202" t="s">
        <v>429</v>
      </c>
      <c r="C209" s="202" t="s">
        <v>190</v>
      </c>
      <c r="D209" s="201">
        <f>SUM(D210,D212,D214,D216)</f>
        <v>45</v>
      </c>
      <c r="E209" s="201">
        <f>SUM(E210,E212,E214,E216)</f>
        <v>45</v>
      </c>
      <c r="F209" s="201">
        <f>SUM(F210,F212,F214,F216)</f>
        <v>45</v>
      </c>
    </row>
    <row r="210" spans="1:6" ht="173.25" outlineLevel="5">
      <c r="A210" s="204" t="s">
        <v>428</v>
      </c>
      <c r="B210" s="199" t="s">
        <v>427</v>
      </c>
      <c r="C210" s="199" t="s">
        <v>190</v>
      </c>
      <c r="D210" s="198">
        <f>SUM(D211)</f>
        <v>5</v>
      </c>
      <c r="E210" s="198">
        <f>SUM(E211)</f>
        <v>5</v>
      </c>
      <c r="F210" s="198">
        <f>SUM(F211)</f>
        <v>5</v>
      </c>
    </row>
    <row r="211" spans="1:6" ht="33" customHeight="1" outlineLevel="6">
      <c r="A211" s="204" t="s">
        <v>302</v>
      </c>
      <c r="B211" s="199" t="s">
        <v>427</v>
      </c>
      <c r="C211" s="199" t="s">
        <v>301</v>
      </c>
      <c r="D211" s="198">
        <v>5</v>
      </c>
      <c r="E211" s="198">
        <v>5</v>
      </c>
      <c r="F211" s="198">
        <v>5</v>
      </c>
    </row>
    <row r="212" spans="1:6" ht="157.5" outlineLevel="5">
      <c r="A212" s="204" t="s">
        <v>426</v>
      </c>
      <c r="B212" s="199" t="s">
        <v>425</v>
      </c>
      <c r="C212" s="199" t="s">
        <v>190</v>
      </c>
      <c r="D212" s="198">
        <f>SUM(D213)</f>
        <v>10</v>
      </c>
      <c r="E212" s="198">
        <f>SUM(E213)</f>
        <v>10</v>
      </c>
      <c r="F212" s="198">
        <f>SUM(F213)</f>
        <v>10</v>
      </c>
    </row>
    <row r="213" spans="1:6" ht="32.25" customHeight="1" outlineLevel="6">
      <c r="A213" s="204" t="s">
        <v>302</v>
      </c>
      <c r="B213" s="199" t="s">
        <v>425</v>
      </c>
      <c r="C213" s="199" t="s">
        <v>301</v>
      </c>
      <c r="D213" s="198">
        <v>10</v>
      </c>
      <c r="E213" s="198">
        <v>10</v>
      </c>
      <c r="F213" s="198">
        <v>10</v>
      </c>
    </row>
    <row r="214" spans="1:6" ht="189" customHeight="1" outlineLevel="5">
      <c r="A214" s="204" t="s">
        <v>424</v>
      </c>
      <c r="B214" s="199" t="s">
        <v>423</v>
      </c>
      <c r="C214" s="199" t="s">
        <v>190</v>
      </c>
      <c r="D214" s="198">
        <f>SUM(D215)</f>
        <v>10</v>
      </c>
      <c r="E214" s="198">
        <f>SUM(E215)</f>
        <v>10</v>
      </c>
      <c r="F214" s="198">
        <f>SUM(F215)</f>
        <v>10</v>
      </c>
    </row>
    <row r="215" spans="1:6" ht="15.75" outlineLevel="6">
      <c r="A215" s="204" t="s">
        <v>345</v>
      </c>
      <c r="B215" s="199" t="s">
        <v>423</v>
      </c>
      <c r="C215" s="199" t="s">
        <v>343</v>
      </c>
      <c r="D215" s="198">
        <v>10</v>
      </c>
      <c r="E215" s="198">
        <v>10</v>
      </c>
      <c r="F215" s="198">
        <v>10</v>
      </c>
    </row>
    <row r="216" spans="1:6" ht="189" outlineLevel="5">
      <c r="A216" s="204" t="s">
        <v>422</v>
      </c>
      <c r="B216" s="199" t="s">
        <v>421</v>
      </c>
      <c r="C216" s="199" t="s">
        <v>190</v>
      </c>
      <c r="D216" s="198">
        <f>SUM(D217)</f>
        <v>20</v>
      </c>
      <c r="E216" s="198">
        <f>SUM(E217)</f>
        <v>20</v>
      </c>
      <c r="F216" s="198">
        <f>SUM(F217)</f>
        <v>20</v>
      </c>
    </row>
    <row r="217" spans="1:6" ht="15.75" outlineLevel="6">
      <c r="A217" s="204" t="s">
        <v>345</v>
      </c>
      <c r="B217" s="199" t="s">
        <v>421</v>
      </c>
      <c r="C217" s="199" t="s">
        <v>343</v>
      </c>
      <c r="D217" s="198">
        <v>20</v>
      </c>
      <c r="E217" s="198">
        <v>20</v>
      </c>
      <c r="F217" s="198">
        <v>20</v>
      </c>
    </row>
    <row r="218" spans="1:6" ht="63">
      <c r="A218" s="205" t="s">
        <v>420</v>
      </c>
      <c r="B218" s="202" t="s">
        <v>419</v>
      </c>
      <c r="C218" s="202" t="s">
        <v>190</v>
      </c>
      <c r="D218" s="201">
        <f>SUM(D219,D226)</f>
        <v>6401.400000000001</v>
      </c>
      <c r="E218" s="201">
        <f>SUM(E219,E226)</f>
        <v>6886.1</v>
      </c>
      <c r="F218" s="201">
        <f>SUM(F219,F226)</f>
        <v>7496.3</v>
      </c>
    </row>
    <row r="219" spans="1:6" ht="110.25" outlineLevel="1">
      <c r="A219" s="205" t="s">
        <v>418</v>
      </c>
      <c r="B219" s="202" t="s">
        <v>417</v>
      </c>
      <c r="C219" s="202" t="s">
        <v>190</v>
      </c>
      <c r="D219" s="201">
        <f>SUM(D220,D222,D224)</f>
        <v>5401.400000000001</v>
      </c>
      <c r="E219" s="201">
        <f>SUM(E220,E222,E224)</f>
        <v>5886.1</v>
      </c>
      <c r="F219" s="201">
        <f>SUM(F220,F222,F224)</f>
        <v>6496.3</v>
      </c>
    </row>
    <row r="220" spans="1:6" ht="142.5" customHeight="1" outlineLevel="5">
      <c r="A220" s="204" t="s">
        <v>416</v>
      </c>
      <c r="B220" s="199" t="s">
        <v>415</v>
      </c>
      <c r="C220" s="199" t="s">
        <v>190</v>
      </c>
      <c r="D220" s="198">
        <f>SUM(D221)</f>
        <v>249.8</v>
      </c>
      <c r="E220" s="198">
        <f>SUM(E221)</f>
        <v>0</v>
      </c>
      <c r="F220" s="198">
        <f>SUM(F221)</f>
        <v>0</v>
      </c>
    </row>
    <row r="221" spans="1:6" ht="33" customHeight="1" outlineLevel="6">
      <c r="A221" s="204" t="s">
        <v>302</v>
      </c>
      <c r="B221" s="199" t="s">
        <v>415</v>
      </c>
      <c r="C221" s="199" t="s">
        <v>301</v>
      </c>
      <c r="D221" s="198">
        <v>249.8</v>
      </c>
      <c r="E221" s="198">
        <v>0</v>
      </c>
      <c r="F221" s="198">
        <v>0</v>
      </c>
    </row>
    <row r="222" spans="1:6" ht="126.75" customHeight="1" outlineLevel="5">
      <c r="A222" s="204" t="s">
        <v>414</v>
      </c>
      <c r="B222" s="199" t="s">
        <v>413</v>
      </c>
      <c r="C222" s="199" t="s">
        <v>190</v>
      </c>
      <c r="D222" s="198">
        <f>SUM(D223)</f>
        <v>4336.6</v>
      </c>
      <c r="E222" s="198">
        <f>SUM(E223)</f>
        <v>5086.1</v>
      </c>
      <c r="F222" s="198">
        <f>SUM(F223)</f>
        <v>5696.3</v>
      </c>
    </row>
    <row r="223" spans="1:6" ht="31.5" customHeight="1" outlineLevel="6">
      <c r="A223" s="204" t="s">
        <v>302</v>
      </c>
      <c r="B223" s="199" t="s">
        <v>413</v>
      </c>
      <c r="C223" s="199" t="s">
        <v>301</v>
      </c>
      <c r="D223" s="198">
        <v>4336.6</v>
      </c>
      <c r="E223" s="198">
        <v>5086.1</v>
      </c>
      <c r="F223" s="198">
        <v>5696.3</v>
      </c>
    </row>
    <row r="224" spans="1:6" ht="159.75" customHeight="1" outlineLevel="5">
      <c r="A224" s="204" t="s">
        <v>412</v>
      </c>
      <c r="B224" s="199" t="s">
        <v>411</v>
      </c>
      <c r="C224" s="199" t="s">
        <v>190</v>
      </c>
      <c r="D224" s="198">
        <f>SUM(D225)</f>
        <v>815</v>
      </c>
      <c r="E224" s="198">
        <f>SUM(E225)</f>
        <v>800</v>
      </c>
      <c r="F224" s="198">
        <f>SUM(F225)</f>
        <v>800</v>
      </c>
    </row>
    <row r="225" spans="1:6" ht="32.25" customHeight="1" outlineLevel="6">
      <c r="A225" s="204" t="s">
        <v>302</v>
      </c>
      <c r="B225" s="199" t="s">
        <v>411</v>
      </c>
      <c r="C225" s="199" t="s">
        <v>301</v>
      </c>
      <c r="D225" s="198">
        <v>815</v>
      </c>
      <c r="E225" s="198">
        <v>800</v>
      </c>
      <c r="F225" s="198">
        <v>800</v>
      </c>
    </row>
    <row r="226" spans="1:6" ht="110.25" customHeight="1" outlineLevel="1">
      <c r="A226" s="205" t="s">
        <v>410</v>
      </c>
      <c r="B226" s="202" t="s">
        <v>409</v>
      </c>
      <c r="C226" s="202" t="s">
        <v>190</v>
      </c>
      <c r="D226" s="201">
        <f>SUM(D227)</f>
        <v>1000</v>
      </c>
      <c r="E226" s="201">
        <f>SUM(E227)</f>
        <v>1000</v>
      </c>
      <c r="F226" s="201">
        <f>SUM(F227)</f>
        <v>1000</v>
      </c>
    </row>
    <row r="227" spans="1:6" ht="186" customHeight="1" outlineLevel="5">
      <c r="A227" s="204" t="s">
        <v>408</v>
      </c>
      <c r="B227" s="199" t="s">
        <v>407</v>
      </c>
      <c r="C227" s="199" t="s">
        <v>190</v>
      </c>
      <c r="D227" s="198">
        <f>SUM(D228)</f>
        <v>1000</v>
      </c>
      <c r="E227" s="198">
        <f>SUM(E228)</f>
        <v>1000</v>
      </c>
      <c r="F227" s="198">
        <f>SUM(F228)</f>
        <v>1000</v>
      </c>
    </row>
    <row r="228" spans="1:6" ht="15.75" outlineLevel="6">
      <c r="A228" s="204" t="s">
        <v>345</v>
      </c>
      <c r="B228" s="199" t="s">
        <v>407</v>
      </c>
      <c r="C228" s="199" t="s">
        <v>343</v>
      </c>
      <c r="D228" s="198">
        <v>1000</v>
      </c>
      <c r="E228" s="198">
        <v>1000</v>
      </c>
      <c r="F228" s="198">
        <v>1000</v>
      </c>
    </row>
    <row r="229" spans="1:6" ht="78.75" customHeight="1">
      <c r="A229" s="205" t="s">
        <v>406</v>
      </c>
      <c r="B229" s="202" t="s">
        <v>405</v>
      </c>
      <c r="C229" s="202" t="s">
        <v>190</v>
      </c>
      <c r="D229" s="201">
        <f>SUM(D230)</f>
        <v>1793.9</v>
      </c>
      <c r="E229" s="201">
        <f>SUM(E230)</f>
        <v>1769.5</v>
      </c>
      <c r="F229" s="201">
        <f>SUM(F230)</f>
        <v>1804.8</v>
      </c>
    </row>
    <row r="230" spans="1:6" ht="158.25" customHeight="1" outlineLevel="1">
      <c r="A230" s="205" t="s">
        <v>404</v>
      </c>
      <c r="B230" s="202" t="s">
        <v>403</v>
      </c>
      <c r="C230" s="202" t="s">
        <v>190</v>
      </c>
      <c r="D230" s="201">
        <f>SUM(D231)</f>
        <v>1793.9</v>
      </c>
      <c r="E230" s="201">
        <f>SUM(E231)</f>
        <v>1769.5</v>
      </c>
      <c r="F230" s="201">
        <f>SUM(F231)</f>
        <v>1804.8</v>
      </c>
    </row>
    <row r="231" spans="1:6" ht="189.75" customHeight="1" outlineLevel="5">
      <c r="A231" s="204" t="s">
        <v>402</v>
      </c>
      <c r="B231" s="199" t="s">
        <v>401</v>
      </c>
      <c r="C231" s="199" t="s">
        <v>190</v>
      </c>
      <c r="D231" s="198">
        <f>SUM(D232:D234)</f>
        <v>1793.9</v>
      </c>
      <c r="E231" s="198">
        <f>SUM(E232:E234)</f>
        <v>1769.5</v>
      </c>
      <c r="F231" s="198">
        <f>SUM(F232:F234)</f>
        <v>1804.8</v>
      </c>
    </row>
    <row r="232" spans="1:6" ht="94.5" outlineLevel="6">
      <c r="A232" s="204" t="s">
        <v>347</v>
      </c>
      <c r="B232" s="199" t="s">
        <v>401</v>
      </c>
      <c r="C232" s="199" t="s">
        <v>346</v>
      </c>
      <c r="D232" s="198">
        <v>1643</v>
      </c>
      <c r="E232" s="198">
        <v>1643</v>
      </c>
      <c r="F232" s="198">
        <v>1643</v>
      </c>
    </row>
    <row r="233" spans="1:6" ht="33" customHeight="1" outlineLevel="6">
      <c r="A233" s="204" t="s">
        <v>302</v>
      </c>
      <c r="B233" s="199" t="s">
        <v>401</v>
      </c>
      <c r="C233" s="199" t="s">
        <v>301</v>
      </c>
      <c r="D233" s="198">
        <v>148.9</v>
      </c>
      <c r="E233" s="198">
        <v>124.5</v>
      </c>
      <c r="F233" s="198">
        <v>159.8</v>
      </c>
    </row>
    <row r="234" spans="1:6" ht="15.75" outlineLevel="6">
      <c r="A234" s="204" t="s">
        <v>345</v>
      </c>
      <c r="B234" s="199" t="s">
        <v>401</v>
      </c>
      <c r="C234" s="199" t="s">
        <v>343</v>
      </c>
      <c r="D234" s="198">
        <v>2</v>
      </c>
      <c r="E234" s="198">
        <v>2</v>
      </c>
      <c r="F234" s="198">
        <v>2</v>
      </c>
    </row>
    <row r="235" spans="1:6" ht="94.5">
      <c r="A235" s="205" t="s">
        <v>400</v>
      </c>
      <c r="B235" s="202" t="s">
        <v>399</v>
      </c>
      <c r="C235" s="202" t="s">
        <v>190</v>
      </c>
      <c r="D235" s="201">
        <f>SUM(D236,D239)</f>
        <v>3814.7</v>
      </c>
      <c r="E235" s="201">
        <f>SUM(E236,E239)</f>
        <v>3804.5</v>
      </c>
      <c r="F235" s="201">
        <f>SUM(F236,F239)</f>
        <v>3901.6</v>
      </c>
    </row>
    <row r="236" spans="1:6" ht="157.5" outlineLevel="1">
      <c r="A236" s="205" t="s">
        <v>398</v>
      </c>
      <c r="B236" s="202" t="s">
        <v>397</v>
      </c>
      <c r="C236" s="202" t="s">
        <v>190</v>
      </c>
      <c r="D236" s="201">
        <f>SUM(D237)</f>
        <v>143</v>
      </c>
      <c r="E236" s="201">
        <f>SUM(E237)</f>
        <v>200</v>
      </c>
      <c r="F236" s="201">
        <f>SUM(F237)</f>
        <v>200</v>
      </c>
    </row>
    <row r="237" spans="1:6" ht="174" customHeight="1" outlineLevel="5">
      <c r="A237" s="204" t="s">
        <v>396</v>
      </c>
      <c r="B237" s="199" t="s">
        <v>395</v>
      </c>
      <c r="C237" s="199" t="s">
        <v>190</v>
      </c>
      <c r="D237" s="198">
        <f>SUM(D238)</f>
        <v>143</v>
      </c>
      <c r="E237" s="198">
        <f>SUM(E238)</f>
        <v>200</v>
      </c>
      <c r="F237" s="198">
        <f>SUM(F238)</f>
        <v>200</v>
      </c>
    </row>
    <row r="238" spans="1:6" ht="15.75" outlineLevel="6">
      <c r="A238" s="204" t="s">
        <v>345</v>
      </c>
      <c r="B238" s="199" t="s">
        <v>395</v>
      </c>
      <c r="C238" s="199" t="s">
        <v>343</v>
      </c>
      <c r="D238" s="198">
        <v>143</v>
      </c>
      <c r="E238" s="198">
        <v>200</v>
      </c>
      <c r="F238" s="198">
        <v>200</v>
      </c>
    </row>
    <row r="239" spans="1:6" ht="157.5" outlineLevel="1">
      <c r="A239" s="205" t="s">
        <v>394</v>
      </c>
      <c r="B239" s="202" t="s">
        <v>393</v>
      </c>
      <c r="C239" s="202" t="s">
        <v>190</v>
      </c>
      <c r="D239" s="201">
        <v>3671.7</v>
      </c>
      <c r="E239" s="201">
        <v>3604.5</v>
      </c>
      <c r="F239" s="201">
        <v>3701.6</v>
      </c>
    </row>
    <row r="240" spans="1:6" ht="185.25" customHeight="1" outlineLevel="5">
      <c r="A240" s="204" t="s">
        <v>392</v>
      </c>
      <c r="B240" s="199" t="s">
        <v>391</v>
      </c>
      <c r="C240" s="199" t="s">
        <v>190</v>
      </c>
      <c r="D240" s="198">
        <f>SUM(D241:D243)</f>
        <v>3671.7</v>
      </c>
      <c r="E240" s="198">
        <f>SUM(E241:E243)</f>
        <v>3604.5</v>
      </c>
      <c r="F240" s="198">
        <f>SUM(F241:F243)</f>
        <v>3701.6</v>
      </c>
    </row>
    <row r="241" spans="1:6" ht="94.5" outlineLevel="6">
      <c r="A241" s="204" t="s">
        <v>347</v>
      </c>
      <c r="B241" s="199" t="s">
        <v>391</v>
      </c>
      <c r="C241" s="199" t="s">
        <v>346</v>
      </c>
      <c r="D241" s="198">
        <v>3354.5</v>
      </c>
      <c r="E241" s="198">
        <v>3351.5</v>
      </c>
      <c r="F241" s="198">
        <v>3354.5</v>
      </c>
    </row>
    <row r="242" spans="1:6" ht="33" customHeight="1" outlineLevel="6">
      <c r="A242" s="204" t="s">
        <v>302</v>
      </c>
      <c r="B242" s="199" t="s">
        <v>391</v>
      </c>
      <c r="C242" s="199" t="s">
        <v>301</v>
      </c>
      <c r="D242" s="198">
        <v>315.2</v>
      </c>
      <c r="E242" s="198">
        <v>251</v>
      </c>
      <c r="F242" s="198">
        <v>345.1</v>
      </c>
    </row>
    <row r="243" spans="1:6" ht="15.75" outlineLevel="6">
      <c r="A243" s="204" t="s">
        <v>345</v>
      </c>
      <c r="B243" s="199" t="s">
        <v>391</v>
      </c>
      <c r="C243" s="199" t="s">
        <v>343</v>
      </c>
      <c r="D243" s="198">
        <v>2</v>
      </c>
      <c r="E243" s="198">
        <v>2</v>
      </c>
      <c r="F243" s="198">
        <v>2</v>
      </c>
    </row>
    <row r="244" spans="1:6" ht="63">
      <c r="A244" s="205" t="s">
        <v>390</v>
      </c>
      <c r="B244" s="202" t="s">
        <v>389</v>
      </c>
      <c r="C244" s="202" t="s">
        <v>190</v>
      </c>
      <c r="D244" s="201">
        <v>18814.9</v>
      </c>
      <c r="E244" s="201">
        <v>17896.9</v>
      </c>
      <c r="F244" s="201">
        <v>19251.5</v>
      </c>
    </row>
    <row r="245" spans="1:6" ht="94.5" outlineLevel="1">
      <c r="A245" s="205" t="s">
        <v>388</v>
      </c>
      <c r="B245" s="202" t="s">
        <v>387</v>
      </c>
      <c r="C245" s="202" t="s">
        <v>190</v>
      </c>
      <c r="D245" s="201">
        <f>SUM(D246,D248,D250)</f>
        <v>144</v>
      </c>
      <c r="E245" s="201">
        <f>SUM(E246,E248,E250)</f>
        <v>144</v>
      </c>
      <c r="F245" s="201">
        <f>SUM(F246,F248,F250)</f>
        <v>144</v>
      </c>
    </row>
    <row r="246" spans="1:6" ht="144" customHeight="1" outlineLevel="5">
      <c r="A246" s="204" t="s">
        <v>386</v>
      </c>
      <c r="B246" s="199" t="s">
        <v>385</v>
      </c>
      <c r="C246" s="199" t="s">
        <v>190</v>
      </c>
      <c r="D246" s="198">
        <f>SUM(D247)</f>
        <v>60</v>
      </c>
      <c r="E246" s="198">
        <f>SUM(E247)</f>
        <v>60</v>
      </c>
      <c r="F246" s="198">
        <f>SUM(F247)</f>
        <v>60</v>
      </c>
    </row>
    <row r="247" spans="1:6" ht="31.5" customHeight="1" outlineLevel="6">
      <c r="A247" s="204" t="s">
        <v>302</v>
      </c>
      <c r="B247" s="199" t="s">
        <v>385</v>
      </c>
      <c r="C247" s="199" t="s">
        <v>301</v>
      </c>
      <c r="D247" s="198">
        <v>60</v>
      </c>
      <c r="E247" s="198">
        <v>60</v>
      </c>
      <c r="F247" s="198">
        <v>60</v>
      </c>
    </row>
    <row r="248" spans="1:6" ht="142.5" customHeight="1" outlineLevel="4">
      <c r="A248" s="204" t="s">
        <v>384</v>
      </c>
      <c r="B248" s="199" t="s">
        <v>383</v>
      </c>
      <c r="C248" s="199" t="s">
        <v>190</v>
      </c>
      <c r="D248" s="198">
        <f>SUM(D249)</f>
        <v>66</v>
      </c>
      <c r="E248" s="198">
        <f>SUM(E249)</f>
        <v>66</v>
      </c>
      <c r="F248" s="198">
        <f>SUM(F249)</f>
        <v>66</v>
      </c>
    </row>
    <row r="249" spans="1:6" ht="37.5" customHeight="1" outlineLevel="6">
      <c r="A249" s="204" t="s">
        <v>302</v>
      </c>
      <c r="B249" s="199" t="s">
        <v>383</v>
      </c>
      <c r="C249" s="199" t="s">
        <v>301</v>
      </c>
      <c r="D249" s="198">
        <v>66</v>
      </c>
      <c r="E249" s="198">
        <v>66</v>
      </c>
      <c r="F249" s="198">
        <v>66</v>
      </c>
    </row>
    <row r="250" spans="1:6" ht="124.5" customHeight="1" outlineLevel="5">
      <c r="A250" s="204" t="s">
        <v>382</v>
      </c>
      <c r="B250" s="199" t="s">
        <v>381</v>
      </c>
      <c r="C250" s="199" t="s">
        <v>190</v>
      </c>
      <c r="D250" s="198">
        <f>SUM(D251)</f>
        <v>18</v>
      </c>
      <c r="E250" s="198">
        <f>SUM(E251)</f>
        <v>18</v>
      </c>
      <c r="F250" s="198">
        <f>SUM(F251)</f>
        <v>18</v>
      </c>
    </row>
    <row r="251" spans="1:6" ht="33" customHeight="1" outlineLevel="6">
      <c r="A251" s="204" t="s">
        <v>302</v>
      </c>
      <c r="B251" s="199" t="s">
        <v>381</v>
      </c>
      <c r="C251" s="199" t="s">
        <v>343</v>
      </c>
      <c r="D251" s="198">
        <v>18</v>
      </c>
      <c r="E251" s="198">
        <v>18</v>
      </c>
      <c r="F251" s="198">
        <v>18</v>
      </c>
    </row>
    <row r="252" spans="1:6" ht="94.5" outlineLevel="1">
      <c r="A252" s="205" t="s">
        <v>380</v>
      </c>
      <c r="B252" s="202" t="s">
        <v>379</v>
      </c>
      <c r="C252" s="202" t="s">
        <v>190</v>
      </c>
      <c r="D252" s="201">
        <f>SUM(D253)</f>
        <v>572.5</v>
      </c>
      <c r="E252" s="201">
        <f>SUM(E253)</f>
        <v>572.5</v>
      </c>
      <c r="F252" s="201">
        <f>SUM(F253)</f>
        <v>572.5</v>
      </c>
    </row>
    <row r="253" spans="1:6" ht="156" customHeight="1" outlineLevel="5">
      <c r="A253" s="204" t="s">
        <v>378</v>
      </c>
      <c r="B253" s="199" t="s">
        <v>376</v>
      </c>
      <c r="C253" s="199" t="s">
        <v>190</v>
      </c>
      <c r="D253" s="198">
        <f>SUM(D254)</f>
        <v>572.5</v>
      </c>
      <c r="E253" s="198">
        <f>SUM(E254)</f>
        <v>572.5</v>
      </c>
      <c r="F253" s="198">
        <f>SUM(F254)</f>
        <v>572.5</v>
      </c>
    </row>
    <row r="254" spans="1:6" ht="31.5" outlineLevel="6">
      <c r="A254" s="204" t="s">
        <v>377</v>
      </c>
      <c r="B254" s="199" t="s">
        <v>376</v>
      </c>
      <c r="C254" s="199" t="s">
        <v>375</v>
      </c>
      <c r="D254" s="198">
        <v>572.5</v>
      </c>
      <c r="E254" s="198">
        <v>572.5</v>
      </c>
      <c r="F254" s="198">
        <v>572.5</v>
      </c>
    </row>
    <row r="255" spans="1:6" ht="110.25" outlineLevel="1">
      <c r="A255" s="205" t="s">
        <v>374</v>
      </c>
      <c r="B255" s="202" t="s">
        <v>373</v>
      </c>
      <c r="C255" s="202" t="s">
        <v>190</v>
      </c>
      <c r="D255" s="201">
        <f>SUM(D256,D258,D260)</f>
        <v>382.7</v>
      </c>
      <c r="E255" s="201">
        <f>SUM(E256,E258,E260)</f>
        <v>295.7</v>
      </c>
      <c r="F255" s="201">
        <f>SUM(F256,F258,F260)</f>
        <v>501.90000000000003</v>
      </c>
    </row>
    <row r="256" spans="1:6" ht="204.75" customHeight="1" outlineLevel="4">
      <c r="A256" s="204" t="s">
        <v>372</v>
      </c>
      <c r="B256" s="199" t="s">
        <v>371</v>
      </c>
      <c r="C256" s="199" t="s">
        <v>190</v>
      </c>
      <c r="D256" s="198">
        <f>SUM(D257)</f>
        <v>304.7</v>
      </c>
      <c r="E256" s="198">
        <f>SUM(E257)</f>
        <v>208.7</v>
      </c>
      <c r="F256" s="198">
        <f>SUM(F257)</f>
        <v>355.1</v>
      </c>
    </row>
    <row r="257" spans="1:6" ht="33" customHeight="1" outlineLevel="6">
      <c r="A257" s="204" t="s">
        <v>302</v>
      </c>
      <c r="B257" s="199" t="s">
        <v>371</v>
      </c>
      <c r="C257" s="199" t="s">
        <v>301</v>
      </c>
      <c r="D257" s="198">
        <v>304.7</v>
      </c>
      <c r="E257" s="198">
        <v>208.7</v>
      </c>
      <c r="F257" s="198">
        <v>355.1</v>
      </c>
    </row>
    <row r="258" spans="1:6" ht="138" customHeight="1" outlineLevel="5">
      <c r="A258" s="204" t="s">
        <v>370</v>
      </c>
      <c r="B258" s="199" t="s">
        <v>369</v>
      </c>
      <c r="C258" s="199" t="s">
        <v>190</v>
      </c>
      <c r="D258" s="198">
        <f>SUM(D259)</f>
        <v>70</v>
      </c>
      <c r="E258" s="198">
        <f>SUM(E259)</f>
        <v>80</v>
      </c>
      <c r="F258" s="198">
        <f>SUM(F259)</f>
        <v>90</v>
      </c>
    </row>
    <row r="259" spans="1:6" ht="33" customHeight="1" outlineLevel="6">
      <c r="A259" s="204" t="s">
        <v>302</v>
      </c>
      <c r="B259" s="199" t="s">
        <v>369</v>
      </c>
      <c r="C259" s="199" t="s">
        <v>301</v>
      </c>
      <c r="D259" s="198">
        <v>70</v>
      </c>
      <c r="E259" s="198">
        <v>80</v>
      </c>
      <c r="F259" s="198">
        <v>90</v>
      </c>
    </row>
    <row r="260" spans="1:6" ht="124.5" customHeight="1" outlineLevel="5">
      <c r="A260" s="204" t="s">
        <v>368</v>
      </c>
      <c r="B260" s="199" t="s">
        <v>367</v>
      </c>
      <c r="C260" s="199" t="s">
        <v>190</v>
      </c>
      <c r="D260" s="198">
        <f>SUM(D261)</f>
        <v>8</v>
      </c>
      <c r="E260" s="198">
        <f>SUM(E261)</f>
        <v>7</v>
      </c>
      <c r="F260" s="198">
        <f>SUM(F261)</f>
        <v>56.8</v>
      </c>
    </row>
    <row r="261" spans="1:6" ht="33.75" customHeight="1" outlineLevel="6">
      <c r="A261" s="204" t="s">
        <v>302</v>
      </c>
      <c r="B261" s="199" t="s">
        <v>367</v>
      </c>
      <c r="C261" s="199" t="s">
        <v>301</v>
      </c>
      <c r="D261" s="198">
        <v>8</v>
      </c>
      <c r="E261" s="198">
        <v>7</v>
      </c>
      <c r="F261" s="198">
        <v>56.8</v>
      </c>
    </row>
    <row r="262" spans="1:6" ht="139.5" customHeight="1" outlineLevel="1">
      <c r="A262" s="205" t="s">
        <v>366</v>
      </c>
      <c r="B262" s="202" t="s">
        <v>365</v>
      </c>
      <c r="C262" s="202" t="s">
        <v>190</v>
      </c>
      <c r="D262" s="201">
        <f>SUM(D263,D265,D267)</f>
        <v>317</v>
      </c>
      <c r="E262" s="201">
        <f>SUM(E263,E265,E267)</f>
        <v>246</v>
      </c>
      <c r="F262" s="201">
        <f>SUM(F263,F265,F267)</f>
        <v>348.7</v>
      </c>
    </row>
    <row r="263" spans="1:6" ht="156.75" customHeight="1" outlineLevel="5">
      <c r="A263" s="204" t="s">
        <v>364</v>
      </c>
      <c r="B263" s="199" t="s">
        <v>363</v>
      </c>
      <c r="C263" s="199" t="s">
        <v>190</v>
      </c>
      <c r="D263" s="198">
        <f>SUM(D264)</f>
        <v>87</v>
      </c>
      <c r="E263" s="198">
        <f>SUM(E264)</f>
        <v>66.5</v>
      </c>
      <c r="F263" s="198">
        <f>SUM(F264)</f>
        <v>93.5</v>
      </c>
    </row>
    <row r="264" spans="1:6" ht="34.5" customHeight="1" outlineLevel="6">
      <c r="A264" s="204" t="s">
        <v>302</v>
      </c>
      <c r="B264" s="199" t="s">
        <v>363</v>
      </c>
      <c r="C264" s="199" t="s">
        <v>301</v>
      </c>
      <c r="D264" s="198">
        <v>87</v>
      </c>
      <c r="E264" s="198">
        <v>66.5</v>
      </c>
      <c r="F264" s="198">
        <v>93.5</v>
      </c>
    </row>
    <row r="265" spans="1:6" ht="154.5" customHeight="1" outlineLevel="5">
      <c r="A265" s="204" t="s">
        <v>362</v>
      </c>
      <c r="B265" s="199" t="s">
        <v>361</v>
      </c>
      <c r="C265" s="199" t="s">
        <v>190</v>
      </c>
      <c r="D265" s="198">
        <f>SUM(D266)</f>
        <v>86</v>
      </c>
      <c r="E265" s="198">
        <f>SUM(E266)</f>
        <v>66.5</v>
      </c>
      <c r="F265" s="198">
        <f>SUM(F266)</f>
        <v>93.5</v>
      </c>
    </row>
    <row r="266" spans="1:6" ht="32.25" customHeight="1" outlineLevel="6">
      <c r="A266" s="204" t="s">
        <v>302</v>
      </c>
      <c r="B266" s="199" t="s">
        <v>361</v>
      </c>
      <c r="C266" s="199" t="s">
        <v>301</v>
      </c>
      <c r="D266" s="198">
        <v>86</v>
      </c>
      <c r="E266" s="198">
        <v>66.5</v>
      </c>
      <c r="F266" s="198">
        <v>93.5</v>
      </c>
    </row>
    <row r="267" spans="1:6" ht="159" customHeight="1" outlineLevel="5">
      <c r="A267" s="204" t="s">
        <v>360</v>
      </c>
      <c r="B267" s="199" t="s">
        <v>359</v>
      </c>
      <c r="C267" s="199" t="s">
        <v>190</v>
      </c>
      <c r="D267" s="198">
        <f>SUM(D268)</f>
        <v>144</v>
      </c>
      <c r="E267" s="198">
        <f>SUM(E268)</f>
        <v>113</v>
      </c>
      <c r="F267" s="198">
        <f>SUM(F268)</f>
        <v>161.7</v>
      </c>
    </row>
    <row r="268" spans="1:6" ht="30" customHeight="1" outlineLevel="6">
      <c r="A268" s="204" t="s">
        <v>302</v>
      </c>
      <c r="B268" s="199" t="s">
        <v>359</v>
      </c>
      <c r="C268" s="199" t="s">
        <v>301</v>
      </c>
      <c r="D268" s="198">
        <v>144</v>
      </c>
      <c r="E268" s="198">
        <v>113</v>
      </c>
      <c r="F268" s="198">
        <v>161.7</v>
      </c>
    </row>
    <row r="269" spans="1:6" ht="94.5" outlineLevel="1">
      <c r="A269" s="205" t="s">
        <v>358</v>
      </c>
      <c r="B269" s="202" t="s">
        <v>357</v>
      </c>
      <c r="C269" s="202" t="s">
        <v>190</v>
      </c>
      <c r="D269" s="201">
        <f>SUM(D270,D272)</f>
        <v>71.7</v>
      </c>
      <c r="E269" s="201">
        <f>SUM(E270,E272)</f>
        <v>51</v>
      </c>
      <c r="F269" s="201">
        <f>SUM(F270,F272)</f>
        <v>58</v>
      </c>
    </row>
    <row r="270" spans="1:6" ht="111.75" customHeight="1" outlineLevel="5">
      <c r="A270" s="204" t="s">
        <v>356</v>
      </c>
      <c r="B270" s="199" t="s">
        <v>355</v>
      </c>
      <c r="C270" s="199" t="s">
        <v>190</v>
      </c>
      <c r="D270" s="198">
        <f>SUM(D271)</f>
        <v>20</v>
      </c>
      <c r="E270" s="198">
        <f>SUM(E271)</f>
        <v>15</v>
      </c>
      <c r="F270" s="198">
        <f>SUM(F271)</f>
        <v>20</v>
      </c>
    </row>
    <row r="271" spans="1:6" ht="32.25" customHeight="1" outlineLevel="6">
      <c r="A271" s="204" t="s">
        <v>302</v>
      </c>
      <c r="B271" s="199" t="s">
        <v>355</v>
      </c>
      <c r="C271" s="199" t="s">
        <v>301</v>
      </c>
      <c r="D271" s="198">
        <v>20</v>
      </c>
      <c r="E271" s="198">
        <v>15</v>
      </c>
      <c r="F271" s="198">
        <v>20</v>
      </c>
    </row>
    <row r="272" spans="1:6" ht="108.75" customHeight="1" outlineLevel="5">
      <c r="A272" s="204" t="s">
        <v>354</v>
      </c>
      <c r="B272" s="199" t="s">
        <v>353</v>
      </c>
      <c r="C272" s="199" t="s">
        <v>190</v>
      </c>
      <c r="D272" s="198">
        <f>SUM(D273)</f>
        <v>51.7</v>
      </c>
      <c r="E272" s="198">
        <f>SUM(E273)</f>
        <v>36</v>
      </c>
      <c r="F272" s="198">
        <f>SUM(F273)</f>
        <v>38</v>
      </c>
    </row>
    <row r="273" spans="1:6" ht="32.25" customHeight="1" outlineLevel="6">
      <c r="A273" s="204" t="s">
        <v>302</v>
      </c>
      <c r="B273" s="199" t="s">
        <v>353</v>
      </c>
      <c r="C273" s="199" t="s">
        <v>301</v>
      </c>
      <c r="D273" s="198">
        <v>51.7</v>
      </c>
      <c r="E273" s="198">
        <v>36</v>
      </c>
      <c r="F273" s="198">
        <v>38</v>
      </c>
    </row>
    <row r="274" spans="1:6" ht="126" outlineLevel="1">
      <c r="A274" s="205" t="s">
        <v>352</v>
      </c>
      <c r="B274" s="202" t="s">
        <v>351</v>
      </c>
      <c r="C274" s="202" t="s">
        <v>190</v>
      </c>
      <c r="D274" s="201">
        <f>SUM(D275,D277,D281)</f>
        <v>17327</v>
      </c>
      <c r="E274" s="201">
        <f>SUM(E275,E277,E281)</f>
        <v>16587.7</v>
      </c>
      <c r="F274" s="201">
        <f>SUM(F275,F277,F281)</f>
        <v>17626.4</v>
      </c>
    </row>
    <row r="275" spans="1:6" ht="154.5" customHeight="1" outlineLevel="5">
      <c r="A275" s="204" t="s">
        <v>350</v>
      </c>
      <c r="B275" s="199" t="s">
        <v>349</v>
      </c>
      <c r="C275" s="199" t="s">
        <v>190</v>
      </c>
      <c r="D275" s="198">
        <f>SUM(D276)</f>
        <v>1009</v>
      </c>
      <c r="E275" s="198">
        <f>SUM(E276)</f>
        <v>1009</v>
      </c>
      <c r="F275" s="198">
        <f>SUM(F276)</f>
        <v>1009</v>
      </c>
    </row>
    <row r="276" spans="1:6" ht="94.5" outlineLevel="6">
      <c r="A276" s="204" t="s">
        <v>347</v>
      </c>
      <c r="B276" s="199" t="s">
        <v>349</v>
      </c>
      <c r="C276" s="199" t="s">
        <v>346</v>
      </c>
      <c r="D276" s="198">
        <v>1009</v>
      </c>
      <c r="E276" s="198">
        <v>1009</v>
      </c>
      <c r="F276" s="198">
        <v>1009</v>
      </c>
    </row>
    <row r="277" spans="1:6" ht="158.25" customHeight="1" outlineLevel="5">
      <c r="A277" s="204" t="s">
        <v>348</v>
      </c>
      <c r="B277" s="199" t="s">
        <v>344</v>
      </c>
      <c r="C277" s="199" t="s">
        <v>190</v>
      </c>
      <c r="D277" s="198">
        <f>SUM(D278:D280)</f>
        <v>16123</v>
      </c>
      <c r="E277" s="198">
        <f>SUM(E278:E280)</f>
        <v>15383.7</v>
      </c>
      <c r="F277" s="198">
        <f>SUM(F278:F280)</f>
        <v>16422.9</v>
      </c>
    </row>
    <row r="278" spans="1:6" ht="94.5" outlineLevel="6">
      <c r="A278" s="204" t="s">
        <v>347</v>
      </c>
      <c r="B278" s="199" t="s">
        <v>344</v>
      </c>
      <c r="C278" s="199" t="s">
        <v>346</v>
      </c>
      <c r="D278" s="198">
        <v>12632</v>
      </c>
      <c r="E278" s="198">
        <v>12629</v>
      </c>
      <c r="F278" s="198">
        <v>12632</v>
      </c>
    </row>
    <row r="279" spans="1:6" ht="30.75" customHeight="1" outlineLevel="6">
      <c r="A279" s="204" t="s">
        <v>302</v>
      </c>
      <c r="B279" s="199" t="s">
        <v>344</v>
      </c>
      <c r="C279" s="199" t="s">
        <v>301</v>
      </c>
      <c r="D279" s="198">
        <v>3470</v>
      </c>
      <c r="E279" s="198">
        <v>2717.7</v>
      </c>
      <c r="F279" s="198">
        <v>3718.9</v>
      </c>
    </row>
    <row r="280" spans="1:6" ht="15.75" outlineLevel="6">
      <c r="A280" s="204" t="s">
        <v>345</v>
      </c>
      <c r="B280" s="199" t="s">
        <v>344</v>
      </c>
      <c r="C280" s="199" t="s">
        <v>343</v>
      </c>
      <c r="D280" s="198">
        <v>21</v>
      </c>
      <c r="E280" s="198">
        <v>37</v>
      </c>
      <c r="F280" s="198">
        <v>72</v>
      </c>
    </row>
    <row r="281" spans="1:6" ht="171" customHeight="1" outlineLevel="5">
      <c r="A281" s="204" t="s">
        <v>342</v>
      </c>
      <c r="B281" s="199" t="s">
        <v>341</v>
      </c>
      <c r="C281" s="199" t="s">
        <v>190</v>
      </c>
      <c r="D281" s="198">
        <f>SUM(D282)</f>
        <v>195</v>
      </c>
      <c r="E281" s="198">
        <f>SUM(E282)</f>
        <v>195</v>
      </c>
      <c r="F281" s="198">
        <f>SUM(F282)</f>
        <v>194.5</v>
      </c>
    </row>
    <row r="282" spans="1:6" ht="30" customHeight="1" outlineLevel="6">
      <c r="A282" s="204" t="s">
        <v>302</v>
      </c>
      <c r="B282" s="199" t="s">
        <v>341</v>
      </c>
      <c r="C282" s="199" t="s">
        <v>301</v>
      </c>
      <c r="D282" s="198">
        <v>195</v>
      </c>
      <c r="E282" s="198">
        <v>195</v>
      </c>
      <c r="F282" s="198">
        <v>194.5</v>
      </c>
    </row>
    <row r="283" spans="1:6" ht="63">
      <c r="A283" s="205" t="s">
        <v>340</v>
      </c>
      <c r="B283" s="202" t="s">
        <v>339</v>
      </c>
      <c r="C283" s="202" t="s">
        <v>190</v>
      </c>
      <c r="D283" s="201">
        <f>SUM(D284)</f>
        <v>6</v>
      </c>
      <c r="E283" s="201">
        <f>SUM(E284)</f>
        <v>0</v>
      </c>
      <c r="F283" s="201">
        <f>SUM(F284)</f>
        <v>0</v>
      </c>
    </row>
    <row r="284" spans="1:6" ht="15.75" outlineLevel="1">
      <c r="A284" s="205" t="s">
        <v>307</v>
      </c>
      <c r="B284" s="202" t="s">
        <v>338</v>
      </c>
      <c r="C284" s="202" t="s">
        <v>190</v>
      </c>
      <c r="D284" s="201">
        <f>SUM(D285)</f>
        <v>6</v>
      </c>
      <c r="E284" s="201">
        <f>SUM(E285)</f>
        <v>0</v>
      </c>
      <c r="F284" s="201">
        <f>SUM(F285)</f>
        <v>0</v>
      </c>
    </row>
    <row r="285" spans="1:6" ht="141.75" outlineLevel="5">
      <c r="A285" s="204" t="s">
        <v>337</v>
      </c>
      <c r="B285" s="199" t="s">
        <v>336</v>
      </c>
      <c r="C285" s="199" t="s">
        <v>190</v>
      </c>
      <c r="D285" s="198">
        <f>SUM(D286)</f>
        <v>6</v>
      </c>
      <c r="E285" s="198">
        <f>SUM(E286)</f>
        <v>0</v>
      </c>
      <c r="F285" s="198">
        <f>SUM(F286)</f>
        <v>0</v>
      </c>
    </row>
    <row r="286" spans="1:6" ht="33" customHeight="1" outlineLevel="6">
      <c r="A286" s="204" t="s">
        <v>302</v>
      </c>
      <c r="B286" s="199" t="s">
        <v>336</v>
      </c>
      <c r="C286" s="199" t="s">
        <v>301</v>
      </c>
      <c r="D286" s="198">
        <v>6</v>
      </c>
      <c r="E286" s="198">
        <v>0</v>
      </c>
      <c r="F286" s="198">
        <v>0</v>
      </c>
    </row>
    <row r="287" spans="1:6" ht="63">
      <c r="A287" s="205" t="s">
        <v>335</v>
      </c>
      <c r="B287" s="202" t="s">
        <v>334</v>
      </c>
      <c r="C287" s="202" t="s">
        <v>190</v>
      </c>
      <c r="D287" s="201">
        <f>SUM(D288)</f>
        <v>787.6</v>
      </c>
      <c r="E287" s="201">
        <f>SUM(E288)</f>
        <v>380.3</v>
      </c>
      <c r="F287" s="201">
        <f>SUM(F288)</f>
        <v>380.3</v>
      </c>
    </row>
    <row r="288" spans="1:6" ht="15.75" outlineLevel="1">
      <c r="A288" s="205" t="s">
        <v>307</v>
      </c>
      <c r="B288" s="202" t="s">
        <v>333</v>
      </c>
      <c r="C288" s="202" t="s">
        <v>190</v>
      </c>
      <c r="D288" s="201">
        <f>SUM(D289,D291,D293,D295,D297,D299,D301,D303)</f>
        <v>787.6</v>
      </c>
      <c r="E288" s="201">
        <f>SUM(E289,E291,E293,E295,E297,E299,E301,E303)</f>
        <v>380.3</v>
      </c>
      <c r="F288" s="201">
        <f>SUM(F289,F291,F293,F295,F297,F299,F301,F303)</f>
        <v>380.3</v>
      </c>
    </row>
    <row r="289" spans="1:6" ht="157.5" customHeight="1" outlineLevel="5">
      <c r="A289" s="204" t="s">
        <v>332</v>
      </c>
      <c r="B289" s="199" t="s">
        <v>331</v>
      </c>
      <c r="C289" s="199" t="s">
        <v>190</v>
      </c>
      <c r="D289" s="198">
        <f>SUM(D290)</f>
        <v>140</v>
      </c>
      <c r="E289" s="198">
        <f>SUM(E290)</f>
        <v>130</v>
      </c>
      <c r="F289" s="198">
        <f>SUM(F290)</f>
        <v>150</v>
      </c>
    </row>
    <row r="290" spans="1:6" ht="33" customHeight="1" outlineLevel="6">
      <c r="A290" s="204" t="s">
        <v>302</v>
      </c>
      <c r="B290" s="199" t="s">
        <v>331</v>
      </c>
      <c r="C290" s="199" t="s">
        <v>301</v>
      </c>
      <c r="D290" s="198">
        <v>140</v>
      </c>
      <c r="E290" s="198">
        <v>130</v>
      </c>
      <c r="F290" s="198">
        <v>150</v>
      </c>
    </row>
    <row r="291" spans="1:6" ht="110.25" customHeight="1" outlineLevel="6">
      <c r="A291" s="200" t="s">
        <v>330</v>
      </c>
      <c r="B291" s="199" t="s">
        <v>329</v>
      </c>
      <c r="C291" s="199" t="s">
        <v>190</v>
      </c>
      <c r="D291" s="198">
        <f>SUM(D292)</f>
        <v>57</v>
      </c>
      <c r="E291" s="198">
        <f>SUM(E292)</f>
        <v>0</v>
      </c>
      <c r="F291" s="198">
        <f>SUM(F292)</f>
        <v>0</v>
      </c>
    </row>
    <row r="292" spans="1:6" ht="33" customHeight="1" outlineLevel="6">
      <c r="A292" s="200" t="s">
        <v>302</v>
      </c>
      <c r="B292" s="199" t="s">
        <v>329</v>
      </c>
      <c r="C292" s="199" t="s">
        <v>301</v>
      </c>
      <c r="D292" s="198">
        <v>57</v>
      </c>
      <c r="E292" s="198"/>
      <c r="F292" s="198"/>
    </row>
    <row r="293" spans="1:6" ht="126" outlineLevel="5">
      <c r="A293" s="204" t="s">
        <v>328</v>
      </c>
      <c r="B293" s="199" t="s">
        <v>327</v>
      </c>
      <c r="C293" s="199" t="s">
        <v>190</v>
      </c>
      <c r="D293" s="198">
        <f>SUM(D294)</f>
        <v>173.3</v>
      </c>
      <c r="E293" s="198">
        <f>SUM(E294)</f>
        <v>173.3</v>
      </c>
      <c r="F293" s="198">
        <f>SUM(F294)</f>
        <v>173.3</v>
      </c>
    </row>
    <row r="294" spans="1:6" ht="63" outlineLevel="6">
      <c r="A294" s="204" t="s">
        <v>300</v>
      </c>
      <c r="B294" s="199" t="s">
        <v>327</v>
      </c>
      <c r="C294" s="199" t="s">
        <v>298</v>
      </c>
      <c r="D294" s="198">
        <v>173.3</v>
      </c>
      <c r="E294" s="198">
        <v>173.3</v>
      </c>
      <c r="F294" s="198">
        <v>173.3</v>
      </c>
    </row>
    <row r="295" spans="1:6" ht="123.75" customHeight="1" outlineLevel="5">
      <c r="A295" s="200" t="s">
        <v>326</v>
      </c>
      <c r="B295" s="199" t="s">
        <v>325</v>
      </c>
      <c r="C295" s="199" t="s">
        <v>190</v>
      </c>
      <c r="D295" s="198">
        <f>SUM(D296)</f>
        <v>7</v>
      </c>
      <c r="E295" s="198">
        <f>SUM(E296)</f>
        <v>7</v>
      </c>
      <c r="F295" s="198">
        <f>SUM(F296)</f>
        <v>7</v>
      </c>
    </row>
    <row r="296" spans="1:6" ht="32.25" customHeight="1" outlineLevel="6">
      <c r="A296" s="204" t="s">
        <v>302</v>
      </c>
      <c r="B296" s="199" t="s">
        <v>325</v>
      </c>
      <c r="C296" s="199" t="s">
        <v>301</v>
      </c>
      <c r="D296" s="198">
        <v>7</v>
      </c>
      <c r="E296" s="198">
        <v>7</v>
      </c>
      <c r="F296" s="198">
        <v>7</v>
      </c>
    </row>
    <row r="297" spans="1:6" ht="157.5" outlineLevel="5">
      <c r="A297" s="204" t="s">
        <v>324</v>
      </c>
      <c r="B297" s="199" t="s">
        <v>323</v>
      </c>
      <c r="C297" s="199" t="s">
        <v>190</v>
      </c>
      <c r="D297" s="198">
        <f>SUM(D298)</f>
        <v>6</v>
      </c>
      <c r="E297" s="198">
        <f>SUM(E298)</f>
        <v>0</v>
      </c>
      <c r="F297" s="198">
        <f>SUM(F298)</f>
        <v>0</v>
      </c>
    </row>
    <row r="298" spans="1:6" ht="31.5" customHeight="1" outlineLevel="6">
      <c r="A298" s="204" t="s">
        <v>302</v>
      </c>
      <c r="B298" s="199" t="s">
        <v>323</v>
      </c>
      <c r="C298" s="199" t="s">
        <v>301</v>
      </c>
      <c r="D298" s="198">
        <v>6</v>
      </c>
      <c r="E298" s="198">
        <v>0</v>
      </c>
      <c r="F298" s="198">
        <v>0</v>
      </c>
    </row>
    <row r="299" spans="1:6" ht="123.75" customHeight="1" outlineLevel="5">
      <c r="A299" s="204" t="s">
        <v>322</v>
      </c>
      <c r="B299" s="199" t="s">
        <v>321</v>
      </c>
      <c r="C299" s="199" t="s">
        <v>190</v>
      </c>
      <c r="D299" s="198">
        <f>SUM(D300)</f>
        <v>73.3</v>
      </c>
      <c r="E299" s="198">
        <f>SUM(E300)</f>
        <v>0</v>
      </c>
      <c r="F299" s="198">
        <f>SUM(F300)</f>
        <v>0</v>
      </c>
    </row>
    <row r="300" spans="1:6" ht="27.75" customHeight="1" outlineLevel="6">
      <c r="A300" s="204" t="s">
        <v>302</v>
      </c>
      <c r="B300" s="199" t="s">
        <v>321</v>
      </c>
      <c r="C300" s="199" t="s">
        <v>301</v>
      </c>
      <c r="D300" s="198">
        <v>73.3</v>
      </c>
      <c r="E300" s="198">
        <v>0</v>
      </c>
      <c r="F300" s="198">
        <v>0</v>
      </c>
    </row>
    <row r="301" spans="1:6" ht="205.5" customHeight="1" outlineLevel="5">
      <c r="A301" s="204" t="s">
        <v>320</v>
      </c>
      <c r="B301" s="199" t="s">
        <v>319</v>
      </c>
      <c r="C301" s="199" t="s">
        <v>190</v>
      </c>
      <c r="D301" s="198">
        <f>SUM(D302)</f>
        <v>271</v>
      </c>
      <c r="E301" s="198">
        <f>SUM(E302)</f>
        <v>0</v>
      </c>
      <c r="F301" s="198">
        <f>SUM(F302)</f>
        <v>0</v>
      </c>
    </row>
    <row r="302" spans="1:6" ht="34.5" customHeight="1" outlineLevel="6">
      <c r="A302" s="204" t="s">
        <v>302</v>
      </c>
      <c r="B302" s="199" t="s">
        <v>319</v>
      </c>
      <c r="C302" s="199" t="s">
        <v>301</v>
      </c>
      <c r="D302" s="198">
        <v>271</v>
      </c>
      <c r="E302" s="198">
        <v>0</v>
      </c>
      <c r="F302" s="198">
        <v>0</v>
      </c>
    </row>
    <row r="303" spans="1:6" ht="126" outlineLevel="5">
      <c r="A303" s="204" t="s">
        <v>318</v>
      </c>
      <c r="B303" s="199" t="s">
        <v>317</v>
      </c>
      <c r="C303" s="199" t="s">
        <v>190</v>
      </c>
      <c r="D303" s="198">
        <f>SUM(D304)</f>
        <v>60</v>
      </c>
      <c r="E303" s="198">
        <f>SUM(E304)</f>
        <v>70</v>
      </c>
      <c r="F303" s="198">
        <f>SUM(F304)</f>
        <v>50</v>
      </c>
    </row>
    <row r="304" spans="1:6" ht="34.5" customHeight="1" outlineLevel="6">
      <c r="A304" s="204" t="s">
        <v>302</v>
      </c>
      <c r="B304" s="199" t="s">
        <v>317</v>
      </c>
      <c r="C304" s="199" t="s">
        <v>301</v>
      </c>
      <c r="D304" s="198">
        <v>60</v>
      </c>
      <c r="E304" s="198">
        <v>70</v>
      </c>
      <c r="F304" s="198">
        <v>50</v>
      </c>
    </row>
    <row r="305" spans="1:6" ht="81" customHeight="1">
      <c r="A305" s="205" t="s">
        <v>316</v>
      </c>
      <c r="B305" s="202" t="s">
        <v>315</v>
      </c>
      <c r="C305" s="202" t="s">
        <v>190</v>
      </c>
      <c r="D305" s="201">
        <v>0</v>
      </c>
      <c r="E305" s="201">
        <v>0</v>
      </c>
      <c r="F305" s="201">
        <v>6.6</v>
      </c>
    </row>
    <row r="306" spans="1:6" ht="18.75" customHeight="1">
      <c r="A306" s="205" t="s">
        <v>307</v>
      </c>
      <c r="B306" s="202" t="s">
        <v>314</v>
      </c>
      <c r="C306" s="202" t="s">
        <v>190</v>
      </c>
      <c r="D306" s="201">
        <f>SUM(D307)</f>
        <v>0</v>
      </c>
      <c r="E306" s="201">
        <f>SUM(E307)</f>
        <v>0</v>
      </c>
      <c r="F306" s="201">
        <f>SUM(F307)</f>
        <v>6.6</v>
      </c>
    </row>
    <row r="307" spans="1:6" ht="157.5" customHeight="1" outlineLevel="4">
      <c r="A307" s="204" t="s">
        <v>313</v>
      </c>
      <c r="B307" s="199" t="s">
        <v>311</v>
      </c>
      <c r="C307" s="199" t="s">
        <v>190</v>
      </c>
      <c r="D307" s="198">
        <f>SUM(D308)</f>
        <v>0</v>
      </c>
      <c r="E307" s="198">
        <f>SUM(E308)</f>
        <v>0</v>
      </c>
      <c r="F307" s="198">
        <f>SUM(F308)</f>
        <v>6.6</v>
      </c>
    </row>
    <row r="308" spans="1:6" ht="15.75" outlineLevel="6">
      <c r="A308" s="204" t="s">
        <v>312</v>
      </c>
      <c r="B308" s="199" t="s">
        <v>311</v>
      </c>
      <c r="C308" s="199" t="s">
        <v>310</v>
      </c>
      <c r="D308" s="198">
        <v>0</v>
      </c>
      <c r="E308" s="198">
        <v>0</v>
      </c>
      <c r="F308" s="198">
        <v>6.6</v>
      </c>
    </row>
    <row r="309" spans="1:6" ht="31.5" outlineLevel="6">
      <c r="A309" s="203" t="s">
        <v>309</v>
      </c>
      <c r="B309" s="202" t="s">
        <v>308</v>
      </c>
      <c r="C309" s="202" t="s">
        <v>190</v>
      </c>
      <c r="D309" s="201">
        <f>SUM(D310)</f>
        <v>1310</v>
      </c>
      <c r="E309" s="201">
        <f>SUM(E310)</f>
        <v>0</v>
      </c>
      <c r="F309" s="201">
        <f>SUM(F310)</f>
        <v>0</v>
      </c>
    </row>
    <row r="310" spans="1:6" ht="15.75" outlineLevel="6">
      <c r="A310" s="203" t="s">
        <v>307</v>
      </c>
      <c r="B310" s="202" t="s">
        <v>306</v>
      </c>
      <c r="C310" s="202" t="s">
        <v>190</v>
      </c>
      <c r="D310" s="201">
        <f>SUM(D311,D313)</f>
        <v>1310</v>
      </c>
      <c r="E310" s="201">
        <f>SUM(E311,E313)</f>
        <v>0</v>
      </c>
      <c r="F310" s="201">
        <f>SUM(F311,F313)</f>
        <v>0</v>
      </c>
    </row>
    <row r="311" spans="1:6" ht="110.25" outlineLevel="6">
      <c r="A311" s="200" t="s">
        <v>305</v>
      </c>
      <c r="B311" s="199" t="s">
        <v>304</v>
      </c>
      <c r="C311" s="199" t="s">
        <v>190</v>
      </c>
      <c r="D311" s="198">
        <f>SUM(D312)</f>
        <v>60</v>
      </c>
      <c r="E311" s="198">
        <f>SUM(E312)</f>
        <v>0</v>
      </c>
      <c r="F311" s="198">
        <f>SUM(F312)</f>
        <v>0</v>
      </c>
    </row>
    <row r="312" spans="1:6" ht="34.5" customHeight="1" outlineLevel="6">
      <c r="A312" s="200" t="s">
        <v>302</v>
      </c>
      <c r="B312" s="199" t="s">
        <v>304</v>
      </c>
      <c r="C312" s="199" t="s">
        <v>301</v>
      </c>
      <c r="D312" s="198">
        <v>60</v>
      </c>
      <c r="E312" s="198"/>
      <c r="F312" s="198"/>
    </row>
    <row r="313" spans="1:6" ht="96" customHeight="1" outlineLevel="6">
      <c r="A313" s="200" t="s">
        <v>303</v>
      </c>
      <c r="B313" s="199" t="s">
        <v>299</v>
      </c>
      <c r="C313" s="199" t="s">
        <v>190</v>
      </c>
      <c r="D313" s="198">
        <f>SUM(D314:D315)</f>
        <v>1250</v>
      </c>
      <c r="E313" s="198">
        <f>SUM(E314:E315)</f>
        <v>0</v>
      </c>
      <c r="F313" s="198">
        <f>SUM(F314:F315)</f>
        <v>0</v>
      </c>
    </row>
    <row r="314" spans="1:6" ht="33.75" customHeight="1" outlineLevel="6">
      <c r="A314" s="200" t="s">
        <v>302</v>
      </c>
      <c r="B314" s="199" t="s">
        <v>299</v>
      </c>
      <c r="C314" s="199" t="s">
        <v>301</v>
      </c>
      <c r="D314" s="198">
        <v>1050</v>
      </c>
      <c r="E314" s="198"/>
      <c r="F314" s="198"/>
    </row>
    <row r="315" spans="1:6" ht="64.5" customHeight="1" outlineLevel="6">
      <c r="A315" s="200" t="s">
        <v>300</v>
      </c>
      <c r="B315" s="199" t="s">
        <v>299</v>
      </c>
      <c r="C315" s="199" t="s">
        <v>298</v>
      </c>
      <c r="D315" s="198">
        <v>200</v>
      </c>
      <c r="E315" s="198"/>
      <c r="F315" s="198"/>
    </row>
    <row r="316" spans="1:6" ht="22.5" customHeight="1">
      <c r="A316" s="197" t="s">
        <v>297</v>
      </c>
      <c r="B316" s="197"/>
      <c r="C316" s="197"/>
      <c r="D316" s="196">
        <f>SUM(D13,D134,D148,D156,D165,D175,D208,D218,D229,D235,D244,D283,D287,D305,D309)</f>
        <v>169724.17245999997</v>
      </c>
      <c r="E316" s="195">
        <f>SUM(E13,E134,E148,E156,E165,E175,E208,E218,E229,E235,E244,E283,E287,E305,E309)</f>
        <v>142409.1</v>
      </c>
      <c r="F316" s="195">
        <f>SUM(F13,F134,F148,F156,F165,F175,F208,F218,F229,F235,F244,F283,F287,F305,F309)</f>
        <v>140533.4</v>
      </c>
    </row>
    <row r="317" spans="1:6" ht="15">
      <c r="A317" s="194"/>
      <c r="B317" s="194"/>
      <c r="C317" s="194"/>
      <c r="D317" s="194"/>
      <c r="E317" s="194"/>
      <c r="F317" s="194"/>
    </row>
  </sheetData>
  <sheetProtection/>
  <mergeCells count="6">
    <mergeCell ref="A8:F8"/>
    <mergeCell ref="A10:A11"/>
    <mergeCell ref="B10:B11"/>
    <mergeCell ref="C10:C11"/>
    <mergeCell ref="D10:F10"/>
    <mergeCell ref="A316:C316"/>
  </mergeCells>
  <printOptions/>
  <pageMargins left="0.7874015748031497" right="0" top="0.3937007874015748" bottom="0.1968503937007874" header="0" footer="0"/>
  <pageSetup fitToHeight="0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14.28125" style="79" customWidth="1"/>
    <col min="2" max="2" width="24.140625" style="79" customWidth="1"/>
    <col min="3" max="3" width="37.140625" style="79" customWidth="1"/>
    <col min="4" max="4" width="11.7109375" style="79" customWidth="1"/>
    <col min="5" max="5" width="10.140625" style="79" customWidth="1"/>
    <col min="6" max="6" width="9.57421875" style="79" customWidth="1"/>
    <col min="7" max="16384" width="9.140625" style="79" customWidth="1"/>
  </cols>
  <sheetData>
    <row r="1" ht="15.75">
      <c r="F1" s="166" t="s">
        <v>250</v>
      </c>
    </row>
    <row r="2" ht="15.75">
      <c r="F2" s="166" t="s">
        <v>1</v>
      </c>
    </row>
    <row r="3" ht="15.75">
      <c r="F3" s="166" t="s">
        <v>251</v>
      </c>
    </row>
    <row r="4" spans="3:6" ht="13.5" customHeight="1">
      <c r="C4" s="166"/>
      <c r="D4" s="166"/>
      <c r="E4" s="166"/>
      <c r="F4" s="166" t="s">
        <v>296</v>
      </c>
    </row>
    <row r="5" spans="3:6" ht="15.75">
      <c r="C5" s="193"/>
      <c r="D5" s="193"/>
      <c r="E5" s="193"/>
      <c r="F5" s="166" t="s">
        <v>1</v>
      </c>
    </row>
    <row r="6" spans="3:6" ht="15.75">
      <c r="C6" s="193"/>
      <c r="D6" s="193"/>
      <c r="E6" s="193"/>
      <c r="F6" s="166" t="s">
        <v>249</v>
      </c>
    </row>
    <row r="7" spans="2:5" ht="15" customHeight="1">
      <c r="B7" s="166"/>
      <c r="C7" s="193"/>
      <c r="D7" s="193"/>
      <c r="E7" s="193"/>
    </row>
    <row r="8" spans="1:7" ht="97.5" customHeight="1">
      <c r="A8" s="161" t="s">
        <v>295</v>
      </c>
      <c r="B8" s="161"/>
      <c r="C8" s="161"/>
      <c r="D8" s="161"/>
      <c r="E8" s="161"/>
      <c r="F8" s="161"/>
      <c r="G8" s="192"/>
    </row>
    <row r="9" spans="1:6" ht="15.75">
      <c r="A9" s="191"/>
      <c r="B9" s="190"/>
      <c r="C9" s="190"/>
      <c r="D9" s="189"/>
      <c r="E9" s="189"/>
      <c r="F9" s="188"/>
    </row>
    <row r="10" spans="1:6" ht="33.75" customHeight="1">
      <c r="A10" s="123" t="s">
        <v>274</v>
      </c>
      <c r="B10" s="187"/>
      <c r="C10" s="122" t="s">
        <v>294</v>
      </c>
      <c r="D10" s="158" t="s">
        <v>4</v>
      </c>
      <c r="E10" s="186"/>
      <c r="F10" s="186"/>
    </row>
    <row r="11" spans="1:6" ht="93.75" customHeight="1">
      <c r="A11" s="185" t="s">
        <v>293</v>
      </c>
      <c r="B11" s="185" t="s">
        <v>292</v>
      </c>
      <c r="C11" s="184"/>
      <c r="D11" s="119" t="s">
        <v>151</v>
      </c>
      <c r="E11" s="119" t="s">
        <v>152</v>
      </c>
      <c r="F11" s="119" t="s">
        <v>153</v>
      </c>
    </row>
    <row r="12" spans="1:6" ht="14.25" customHeight="1">
      <c r="A12" s="119">
        <v>1</v>
      </c>
      <c r="B12" s="119">
        <v>2</v>
      </c>
      <c r="C12" s="183">
        <v>3</v>
      </c>
      <c r="D12" s="183">
        <v>4</v>
      </c>
      <c r="E12" s="183">
        <v>5</v>
      </c>
      <c r="F12" s="110">
        <v>6</v>
      </c>
    </row>
    <row r="13" spans="1:6" ht="52.5" customHeight="1">
      <c r="A13" s="110">
        <v>112</v>
      </c>
      <c r="B13" s="150"/>
      <c r="C13" s="119" t="s">
        <v>230</v>
      </c>
      <c r="D13" s="182">
        <f>SUM(D14)</f>
        <v>-499.62753999998677</v>
      </c>
      <c r="E13" s="181">
        <f>SUM(E14)</f>
        <v>1436.5</v>
      </c>
      <c r="F13" s="181">
        <f>SUM(F14)</f>
        <v>1579.2999999999884</v>
      </c>
    </row>
    <row r="14" spans="1:6" ht="51" customHeight="1">
      <c r="A14" s="101">
        <v>112</v>
      </c>
      <c r="B14" s="150" t="s">
        <v>291</v>
      </c>
      <c r="C14" s="180" t="s">
        <v>270</v>
      </c>
      <c r="D14" s="149">
        <f>SUM(D15)</f>
        <v>-499.62753999998677</v>
      </c>
      <c r="E14" s="148">
        <f>SUM(E15)</f>
        <v>1436.5</v>
      </c>
      <c r="F14" s="148">
        <f>SUM(F15)</f>
        <v>1579.2999999999884</v>
      </c>
    </row>
    <row r="15" spans="1:6" ht="33" customHeight="1">
      <c r="A15" s="101">
        <v>112</v>
      </c>
      <c r="B15" s="150" t="s">
        <v>290</v>
      </c>
      <c r="C15" s="104" t="s">
        <v>268</v>
      </c>
      <c r="D15" s="149">
        <f>SUM(D16,D20)</f>
        <v>-499.62753999998677</v>
      </c>
      <c r="E15" s="148">
        <f>SUM(E16,E20)</f>
        <v>1436.5</v>
      </c>
      <c r="F15" s="148">
        <f>SUM(F16,F20)</f>
        <v>1579.2999999999884</v>
      </c>
    </row>
    <row r="16" spans="1:6" ht="14.25" customHeight="1">
      <c r="A16" s="177">
        <v>112</v>
      </c>
      <c r="B16" s="142" t="s">
        <v>289</v>
      </c>
      <c r="C16" s="176" t="s">
        <v>266</v>
      </c>
      <c r="D16" s="140">
        <f>SUM(D17)</f>
        <v>-170223.8</v>
      </c>
      <c r="E16" s="140">
        <f>SUM(E17)</f>
        <v>-143092.6</v>
      </c>
      <c r="F16" s="140">
        <f>SUM(F17)</f>
        <v>-143538.1</v>
      </c>
    </row>
    <row r="17" spans="1:6" ht="15" customHeight="1">
      <c r="A17" s="175">
        <v>112</v>
      </c>
      <c r="B17" s="146" t="s">
        <v>288</v>
      </c>
      <c r="C17" s="174" t="s">
        <v>264</v>
      </c>
      <c r="D17" s="135">
        <f>SUM(D18)</f>
        <v>-170223.8</v>
      </c>
      <c r="E17" s="135">
        <f>SUM(E18)</f>
        <v>-143092.6</v>
      </c>
      <c r="F17" s="135">
        <f>SUM(F18)</f>
        <v>-143538.1</v>
      </c>
    </row>
    <row r="18" spans="1:6" ht="26.25" customHeight="1">
      <c r="A18" s="175">
        <v>112</v>
      </c>
      <c r="B18" s="146" t="s">
        <v>287</v>
      </c>
      <c r="C18" s="174" t="s">
        <v>262</v>
      </c>
      <c r="D18" s="135">
        <f>SUM(D19)</f>
        <v>-170223.8</v>
      </c>
      <c r="E18" s="135">
        <f>SUM(E19)</f>
        <v>-143092.6</v>
      </c>
      <c r="F18" s="135">
        <f>SUM(F19)</f>
        <v>-143538.1</v>
      </c>
    </row>
    <row r="19" spans="1:6" ht="27" customHeight="1">
      <c r="A19" s="179">
        <v>112</v>
      </c>
      <c r="B19" s="134" t="s">
        <v>286</v>
      </c>
      <c r="C19" s="143" t="s">
        <v>260</v>
      </c>
      <c r="D19" s="178">
        <v>-170223.8</v>
      </c>
      <c r="E19" s="178">
        <v>-143092.6</v>
      </c>
      <c r="F19" s="168">
        <v>-143538.1</v>
      </c>
    </row>
    <row r="20" spans="1:6" ht="15" customHeight="1">
      <c r="A20" s="177">
        <v>112</v>
      </c>
      <c r="B20" s="142" t="s">
        <v>285</v>
      </c>
      <c r="C20" s="176" t="s">
        <v>258</v>
      </c>
      <c r="D20" s="141">
        <f>SUM(D21)</f>
        <v>169724.17246</v>
      </c>
      <c r="E20" s="140">
        <f>SUM(E21)</f>
        <v>144529.1</v>
      </c>
      <c r="F20" s="140">
        <f>SUM(F21)</f>
        <v>145117.4</v>
      </c>
    </row>
    <row r="21" spans="1:6" ht="15.75" customHeight="1">
      <c r="A21" s="175">
        <v>112</v>
      </c>
      <c r="B21" s="146" t="s">
        <v>284</v>
      </c>
      <c r="C21" s="174" t="s">
        <v>283</v>
      </c>
      <c r="D21" s="136">
        <f>SUM(D22)</f>
        <v>169724.17246</v>
      </c>
      <c r="E21" s="135">
        <f>SUM(E22)</f>
        <v>144529.1</v>
      </c>
      <c r="F21" s="135">
        <f>SUM(F22)</f>
        <v>145117.4</v>
      </c>
    </row>
    <row r="22" spans="1:6" ht="25.5" customHeight="1">
      <c r="A22" s="175">
        <v>112</v>
      </c>
      <c r="B22" s="146" t="s">
        <v>282</v>
      </c>
      <c r="C22" s="174" t="s">
        <v>281</v>
      </c>
      <c r="D22" s="136">
        <f>SUM(D23)</f>
        <v>169724.17246</v>
      </c>
      <c r="E22" s="135">
        <f>SUM(E23)</f>
        <v>144529.1</v>
      </c>
      <c r="F22" s="135">
        <f>SUM(F23)</f>
        <v>145117.4</v>
      </c>
    </row>
    <row r="23" spans="1:6" ht="23.25" customHeight="1">
      <c r="A23" s="173">
        <v>112</v>
      </c>
      <c r="B23" s="172" t="s">
        <v>280</v>
      </c>
      <c r="C23" s="171" t="s">
        <v>252</v>
      </c>
      <c r="D23" s="170">
        <v>169724.17246</v>
      </c>
      <c r="E23" s="169">
        <v>144529.1</v>
      </c>
      <c r="F23" s="168">
        <v>145117.4</v>
      </c>
    </row>
  </sheetData>
  <sheetProtection/>
  <mergeCells count="5">
    <mergeCell ref="A8:F8"/>
    <mergeCell ref="A9:C9"/>
    <mergeCell ref="A10:B10"/>
    <mergeCell ref="C10:C11"/>
    <mergeCell ref="D10:F10"/>
  </mergeCells>
  <printOptions/>
  <pageMargins left="0.5905511811023623" right="0" top="0.5905511811023623" bottom="0.3937007874015748" header="0" footer="0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27.8515625" style="79" customWidth="1"/>
    <col min="2" max="2" width="38.28125" style="79" customWidth="1"/>
    <col min="3" max="3" width="12.140625" style="79" customWidth="1"/>
    <col min="4" max="4" width="9.57421875" style="79" customWidth="1"/>
    <col min="5" max="5" width="9.7109375" style="79" customWidth="1"/>
    <col min="6" max="16384" width="9.140625" style="79" customWidth="1"/>
  </cols>
  <sheetData>
    <row r="1" spans="4:5" ht="15.75">
      <c r="D1" s="167"/>
      <c r="E1" s="166" t="s">
        <v>279</v>
      </c>
    </row>
    <row r="2" spans="4:5" ht="15.75">
      <c r="D2" s="68"/>
      <c r="E2" s="166" t="s">
        <v>1</v>
      </c>
    </row>
    <row r="3" spans="3:5" ht="15" customHeight="1">
      <c r="C3" s="69" t="s">
        <v>278</v>
      </c>
      <c r="D3" s="165"/>
      <c r="E3" s="165"/>
    </row>
    <row r="4" spans="1:6" ht="15.75">
      <c r="A4"/>
      <c r="D4" s="167"/>
      <c r="E4" s="166" t="s">
        <v>277</v>
      </c>
      <c r="F4" s="128"/>
    </row>
    <row r="5" spans="4:6" ht="15.75">
      <c r="D5" s="68"/>
      <c r="E5" s="166" t="s">
        <v>1</v>
      </c>
      <c r="F5" s="68"/>
    </row>
    <row r="6" spans="1:6" ht="15.75" customHeight="1">
      <c r="A6"/>
      <c r="C6" s="69" t="s">
        <v>276</v>
      </c>
      <c r="D6" s="165"/>
      <c r="E6" s="165"/>
      <c r="F6" s="128"/>
    </row>
    <row r="7" spans="1:6" ht="12.75">
      <c r="A7" s="164"/>
      <c r="B7" s="163"/>
      <c r="D7" s="162"/>
      <c r="E7" s="162"/>
      <c r="F7" s="162"/>
    </row>
    <row r="8" spans="1:5" ht="50.25" customHeight="1">
      <c r="A8" s="161" t="s">
        <v>275</v>
      </c>
      <c r="B8" s="160"/>
      <c r="C8" s="160"/>
      <c r="D8" s="70"/>
      <c r="E8" s="70"/>
    </row>
    <row r="9" spans="1:3" ht="14.25" customHeight="1">
      <c r="A9" s="124"/>
      <c r="B9" s="124"/>
      <c r="C9" s="159"/>
    </row>
    <row r="10" spans="1:5" ht="41.25" customHeight="1">
      <c r="A10" s="122" t="s">
        <v>274</v>
      </c>
      <c r="B10" s="122" t="s">
        <v>273</v>
      </c>
      <c r="C10" s="158" t="s">
        <v>4</v>
      </c>
      <c r="D10" s="157"/>
      <c r="E10" s="157"/>
    </row>
    <row r="11" spans="1:5" ht="27" customHeight="1">
      <c r="A11" s="156"/>
      <c r="B11" s="156"/>
      <c r="C11" s="119" t="s">
        <v>151</v>
      </c>
      <c r="D11" s="116" t="s">
        <v>272</v>
      </c>
      <c r="E11" s="116" t="s">
        <v>153</v>
      </c>
    </row>
    <row r="12" spans="1:5" ht="15.75" customHeight="1">
      <c r="A12" s="155">
        <v>1</v>
      </c>
      <c r="B12" s="155">
        <v>2</v>
      </c>
      <c r="C12" s="116">
        <v>3</v>
      </c>
      <c r="D12" s="110">
        <v>4</v>
      </c>
      <c r="E12" s="110">
        <v>5</v>
      </c>
    </row>
    <row r="13" spans="1:5" ht="47.25">
      <c r="A13" s="154" t="s">
        <v>271</v>
      </c>
      <c r="B13" s="153" t="s">
        <v>270</v>
      </c>
      <c r="C13" s="152">
        <f>SUM(C14)</f>
        <v>-499.62753999998677</v>
      </c>
      <c r="D13" s="151">
        <f>SUM(D14)</f>
        <v>1436.5</v>
      </c>
      <c r="E13" s="151">
        <f>SUM(E14)</f>
        <v>1579.2999999999884</v>
      </c>
    </row>
    <row r="14" spans="1:5" ht="31.5" customHeight="1">
      <c r="A14" s="150" t="s">
        <v>269</v>
      </c>
      <c r="B14" s="104" t="s">
        <v>268</v>
      </c>
      <c r="C14" s="149">
        <f>SUM(C15,C19)</f>
        <v>-499.62753999998677</v>
      </c>
      <c r="D14" s="148">
        <f>SUM(D15,D19)</f>
        <v>1436.5</v>
      </c>
      <c r="E14" s="148">
        <f>SUM(E15,E19)</f>
        <v>1579.2999999999884</v>
      </c>
    </row>
    <row r="15" spans="1:5" ht="18" customHeight="1">
      <c r="A15" s="147" t="s">
        <v>267</v>
      </c>
      <c r="B15" s="147" t="s">
        <v>266</v>
      </c>
      <c r="C15" s="140">
        <f>SUM(C16)</f>
        <v>-170223.8</v>
      </c>
      <c r="D15" s="140">
        <f>SUM(D16)</f>
        <v>-143092.6</v>
      </c>
      <c r="E15" s="140">
        <f>SUM(E16)</f>
        <v>-143538.1</v>
      </c>
    </row>
    <row r="16" spans="1:5" ht="17.25" customHeight="1">
      <c r="A16" s="146" t="s">
        <v>265</v>
      </c>
      <c r="B16" s="146" t="s">
        <v>264</v>
      </c>
      <c r="C16" s="135">
        <f>SUM(C17)</f>
        <v>-170223.8</v>
      </c>
      <c r="D16" s="135">
        <f>SUM(D17)</f>
        <v>-143092.6</v>
      </c>
      <c r="E16" s="135">
        <f>SUM(E17)</f>
        <v>-143538.1</v>
      </c>
    </row>
    <row r="17" spans="1:5" ht="23.25" customHeight="1">
      <c r="A17" s="145" t="s">
        <v>263</v>
      </c>
      <c r="B17" s="144" t="s">
        <v>262</v>
      </c>
      <c r="C17" s="135">
        <f>SUM(C18)</f>
        <v>-170223.8</v>
      </c>
      <c r="D17" s="135">
        <f>SUM(D18)</f>
        <v>-143092.6</v>
      </c>
      <c r="E17" s="135">
        <f>SUM(E18)</f>
        <v>-143538.1</v>
      </c>
    </row>
    <row r="18" spans="1:5" ht="25.5" customHeight="1">
      <c r="A18" s="134" t="s">
        <v>261</v>
      </c>
      <c r="B18" s="143" t="s">
        <v>260</v>
      </c>
      <c r="C18" s="131">
        <v>-170223.8</v>
      </c>
      <c r="D18" s="131">
        <v>-143092.6</v>
      </c>
      <c r="E18" s="131">
        <v>-143538.1</v>
      </c>
    </row>
    <row r="19" spans="1:5" ht="15.75" customHeight="1">
      <c r="A19" s="142" t="s">
        <v>259</v>
      </c>
      <c r="B19" s="142" t="s">
        <v>258</v>
      </c>
      <c r="C19" s="141">
        <f>SUM(C20)</f>
        <v>169724.17246</v>
      </c>
      <c r="D19" s="140">
        <f>SUM(D20)</f>
        <v>144529.1</v>
      </c>
      <c r="E19" s="140">
        <f>SUM(E20)</f>
        <v>145117.4</v>
      </c>
    </row>
    <row r="20" spans="1:5" ht="18.75" customHeight="1">
      <c r="A20" s="139" t="s">
        <v>257</v>
      </c>
      <c r="B20" s="139" t="s">
        <v>256</v>
      </c>
      <c r="C20" s="136">
        <f>SUM(C21)</f>
        <v>169724.17246</v>
      </c>
      <c r="D20" s="135">
        <f>SUM(D21)</f>
        <v>144529.1</v>
      </c>
      <c r="E20" s="135">
        <f>SUM(E21)</f>
        <v>145117.4</v>
      </c>
    </row>
    <row r="21" spans="1:5" s="130" customFormat="1" ht="26.25" customHeight="1">
      <c r="A21" s="138" t="s">
        <v>255</v>
      </c>
      <c r="B21" s="137" t="s">
        <v>254</v>
      </c>
      <c r="C21" s="136">
        <f>SUM(C22)</f>
        <v>169724.17246</v>
      </c>
      <c r="D21" s="135">
        <f>SUM(D22)</f>
        <v>144529.1</v>
      </c>
      <c r="E21" s="135">
        <f>SUM(E22)</f>
        <v>145117.4</v>
      </c>
    </row>
    <row r="22" spans="1:5" s="130" customFormat="1" ht="24">
      <c r="A22" s="134" t="s">
        <v>253</v>
      </c>
      <c r="B22" s="133" t="s">
        <v>252</v>
      </c>
      <c r="C22" s="132">
        <v>169724.17246</v>
      </c>
      <c r="D22" s="131">
        <v>144529.1</v>
      </c>
      <c r="E22" s="131">
        <v>145117.4</v>
      </c>
    </row>
  </sheetData>
  <sheetProtection/>
  <mergeCells count="6">
    <mergeCell ref="A10:A11"/>
    <mergeCell ref="B10:B11"/>
    <mergeCell ref="C10:E10"/>
    <mergeCell ref="C6:E6"/>
    <mergeCell ref="A8:E8"/>
    <mergeCell ref="C3:E3"/>
  </mergeCells>
  <printOptions/>
  <pageMargins left="0.7874015748031497" right="0" top="0.3937007874015748" bottom="0.3937007874015748" header="0" footer="0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5"/>
  <sheetViews>
    <sheetView zoomScale="90" zoomScaleNormal="90" zoomScalePageLayoutView="0" workbookViewId="0" topLeftCell="A22">
      <selection activeCell="C32" sqref="C32"/>
    </sheetView>
  </sheetViews>
  <sheetFormatPr defaultColWidth="9.140625" defaultRowHeight="15"/>
  <cols>
    <col min="1" max="1" width="14.57421875" style="79" customWidth="1"/>
    <col min="2" max="2" width="23.421875" style="79" customWidth="1"/>
    <col min="3" max="3" width="73.140625" style="79" customWidth="1"/>
    <col min="4" max="16384" width="9.140625" style="79" customWidth="1"/>
  </cols>
  <sheetData>
    <row r="1" ht="18.75">
      <c r="C1" s="129" t="s">
        <v>0</v>
      </c>
    </row>
    <row r="2" ht="18.75">
      <c r="C2" s="129" t="s">
        <v>1</v>
      </c>
    </row>
    <row r="3" ht="18.75">
      <c r="C3" s="129" t="s">
        <v>251</v>
      </c>
    </row>
    <row r="4" spans="1:6" ht="15.75" customHeight="1">
      <c r="A4" s="68"/>
      <c r="B4" s="128"/>
      <c r="C4" s="129" t="s">
        <v>250</v>
      </c>
      <c r="E4" s="128"/>
      <c r="F4" s="128"/>
    </row>
    <row r="5" spans="2:6" ht="15" customHeight="1">
      <c r="B5" s="68"/>
      <c r="C5" s="129" t="s">
        <v>1</v>
      </c>
      <c r="D5" s="68"/>
      <c r="E5" s="68"/>
      <c r="F5" s="68"/>
    </row>
    <row r="6" spans="1:6" ht="15.75" customHeight="1">
      <c r="A6" s="68"/>
      <c r="B6" s="128"/>
      <c r="C6" s="129" t="s">
        <v>249</v>
      </c>
      <c r="E6" s="128"/>
      <c r="F6" s="128"/>
    </row>
    <row r="7" ht="12.75">
      <c r="B7" s="127"/>
    </row>
    <row r="8" spans="1:3" ht="36.75" customHeight="1">
      <c r="A8" s="126" t="s">
        <v>248</v>
      </c>
      <c r="B8" s="125"/>
      <c r="C8" s="125"/>
    </row>
    <row r="9" spans="1:3" ht="12.75">
      <c r="A9" s="124"/>
      <c r="B9" s="124"/>
      <c r="C9" s="124"/>
    </row>
    <row r="10" spans="1:3" ht="50.25" customHeight="1">
      <c r="A10" s="123" t="s">
        <v>2</v>
      </c>
      <c r="B10" s="83"/>
      <c r="C10" s="122" t="s">
        <v>247</v>
      </c>
    </row>
    <row r="11" spans="1:3" ht="51" customHeight="1">
      <c r="A11" s="119" t="s">
        <v>246</v>
      </c>
      <c r="B11" s="119" t="s">
        <v>245</v>
      </c>
      <c r="C11" s="121"/>
    </row>
    <row r="12" spans="1:3" ht="34.5" customHeight="1">
      <c r="A12" s="120" t="s">
        <v>240</v>
      </c>
      <c r="B12" s="119"/>
      <c r="C12" s="115" t="s">
        <v>244</v>
      </c>
    </row>
    <row r="13" spans="1:3" ht="33" customHeight="1">
      <c r="A13" s="118" t="s">
        <v>240</v>
      </c>
      <c r="B13" s="90" t="s">
        <v>243</v>
      </c>
      <c r="C13" s="89" t="s">
        <v>57</v>
      </c>
    </row>
    <row r="14" spans="1:3" ht="29.25" customHeight="1">
      <c r="A14" s="118" t="s">
        <v>240</v>
      </c>
      <c r="B14" s="90" t="s">
        <v>242</v>
      </c>
      <c r="C14" s="89" t="s">
        <v>59</v>
      </c>
    </row>
    <row r="15" spans="1:3" ht="21" customHeight="1">
      <c r="A15" s="118" t="s">
        <v>240</v>
      </c>
      <c r="B15" s="90" t="s">
        <v>241</v>
      </c>
      <c r="C15" s="89" t="s">
        <v>61</v>
      </c>
    </row>
    <row r="16" spans="1:3" ht="21" customHeight="1">
      <c r="A16" s="118" t="s">
        <v>240</v>
      </c>
      <c r="B16" s="90" t="s">
        <v>239</v>
      </c>
      <c r="C16" s="89" t="s">
        <v>63</v>
      </c>
    </row>
    <row r="17" spans="1:3" ht="21" customHeight="1">
      <c r="A17" s="117">
        <v>100</v>
      </c>
      <c r="B17" s="116"/>
      <c r="C17" s="115" t="s">
        <v>238</v>
      </c>
    </row>
    <row r="18" spans="1:3" ht="33.75" customHeight="1">
      <c r="A18" s="114">
        <v>100</v>
      </c>
      <c r="B18" s="90" t="s">
        <v>237</v>
      </c>
      <c r="C18" s="89" t="s">
        <v>168</v>
      </c>
    </row>
    <row r="19" spans="1:3" ht="44.25" customHeight="1">
      <c r="A19" s="114">
        <v>100</v>
      </c>
      <c r="B19" s="90" t="s">
        <v>236</v>
      </c>
      <c r="C19" s="89" t="s">
        <v>169</v>
      </c>
    </row>
    <row r="20" spans="1:3" ht="46.5" customHeight="1">
      <c r="A20" s="114">
        <v>100</v>
      </c>
      <c r="B20" s="90" t="s">
        <v>235</v>
      </c>
      <c r="C20" s="89" t="s">
        <v>170</v>
      </c>
    </row>
    <row r="21" spans="1:3" ht="45" customHeight="1">
      <c r="A21" s="114">
        <v>100</v>
      </c>
      <c r="B21" s="90" t="s">
        <v>234</v>
      </c>
      <c r="C21" s="89" t="s">
        <v>171</v>
      </c>
    </row>
    <row r="22" spans="1:3" ht="19.5" customHeight="1">
      <c r="A22" s="93">
        <v>111</v>
      </c>
      <c r="B22" s="113"/>
      <c r="C22" s="112" t="s">
        <v>233</v>
      </c>
    </row>
    <row r="23" spans="1:3" ht="28.5" customHeight="1">
      <c r="A23" s="88">
        <v>111</v>
      </c>
      <c r="B23" s="92" t="s">
        <v>232</v>
      </c>
      <c r="C23" s="111" t="s">
        <v>231</v>
      </c>
    </row>
    <row r="24" spans="1:3" ht="30.75" customHeight="1">
      <c r="A24" s="88">
        <v>111</v>
      </c>
      <c r="B24" s="100" t="s">
        <v>216</v>
      </c>
      <c r="C24" s="99" t="s">
        <v>71</v>
      </c>
    </row>
    <row r="25" spans="1:3" ht="35.25" customHeight="1">
      <c r="A25" s="88">
        <v>111</v>
      </c>
      <c r="B25" s="92" t="s">
        <v>192</v>
      </c>
      <c r="C25" s="97" t="s">
        <v>229</v>
      </c>
    </row>
    <row r="26" spans="1:3" ht="31.5">
      <c r="A26" s="110">
        <v>112</v>
      </c>
      <c r="B26" s="98"/>
      <c r="C26" s="109" t="s">
        <v>230</v>
      </c>
    </row>
    <row r="27" spans="1:3" ht="29.25" customHeight="1">
      <c r="A27" s="101">
        <v>112</v>
      </c>
      <c r="B27" s="98" t="s">
        <v>192</v>
      </c>
      <c r="C27" s="104" t="s">
        <v>229</v>
      </c>
    </row>
    <row r="28" spans="1:3" ht="15.75">
      <c r="A28" s="101">
        <v>112</v>
      </c>
      <c r="B28" s="92" t="s">
        <v>209</v>
      </c>
      <c r="C28" s="108" t="s">
        <v>208</v>
      </c>
    </row>
    <row r="29" spans="1:3" ht="27" customHeight="1">
      <c r="A29" s="101">
        <v>112</v>
      </c>
      <c r="B29" s="98" t="s">
        <v>228</v>
      </c>
      <c r="C29" s="104" t="s">
        <v>227</v>
      </c>
    </row>
    <row r="30" spans="1:3" ht="30" customHeight="1">
      <c r="A30" s="101">
        <v>112</v>
      </c>
      <c r="B30" s="107" t="s">
        <v>226</v>
      </c>
      <c r="C30" s="103" t="s">
        <v>185</v>
      </c>
    </row>
    <row r="31" spans="1:3" ht="17.25" customHeight="1">
      <c r="A31" s="101">
        <v>112</v>
      </c>
      <c r="B31" s="106" t="s">
        <v>225</v>
      </c>
      <c r="C31" s="89" t="s">
        <v>160</v>
      </c>
    </row>
    <row r="32" spans="1:3" ht="45" customHeight="1">
      <c r="A32" s="101">
        <v>112</v>
      </c>
      <c r="B32" s="105" t="s">
        <v>224</v>
      </c>
      <c r="C32" s="89" t="s">
        <v>144</v>
      </c>
    </row>
    <row r="33" spans="1:3" ht="29.25" customHeight="1">
      <c r="A33" s="101">
        <v>112</v>
      </c>
      <c r="B33" s="98" t="s">
        <v>223</v>
      </c>
      <c r="C33" s="104" t="s">
        <v>109</v>
      </c>
    </row>
    <row r="34" spans="1:3" ht="19.5" customHeight="1">
      <c r="A34" s="101">
        <v>112</v>
      </c>
      <c r="B34" s="98" t="s">
        <v>222</v>
      </c>
      <c r="C34" s="103" t="s">
        <v>122</v>
      </c>
    </row>
    <row r="35" spans="1:3" ht="19.5" customHeight="1">
      <c r="A35" s="101">
        <v>112</v>
      </c>
      <c r="B35" s="90" t="s">
        <v>221</v>
      </c>
      <c r="C35" s="89" t="s">
        <v>179</v>
      </c>
    </row>
    <row r="36" spans="1:3" ht="62.25" customHeight="1">
      <c r="A36" s="101">
        <v>112</v>
      </c>
      <c r="B36" s="98" t="s">
        <v>220</v>
      </c>
      <c r="C36" s="103" t="s">
        <v>117</v>
      </c>
    </row>
    <row r="37" spans="1:3" ht="30" customHeight="1">
      <c r="A37" s="101">
        <v>112</v>
      </c>
      <c r="B37" s="98" t="s">
        <v>219</v>
      </c>
      <c r="C37" s="102" t="s">
        <v>218</v>
      </c>
    </row>
    <row r="38" spans="1:3" ht="33" customHeight="1">
      <c r="A38" s="93">
        <v>113</v>
      </c>
      <c r="B38" s="98"/>
      <c r="C38" s="91" t="s">
        <v>217</v>
      </c>
    </row>
    <row r="39" spans="1:3" ht="29.25" customHeight="1">
      <c r="A39" s="101">
        <v>113</v>
      </c>
      <c r="B39" s="100" t="s">
        <v>216</v>
      </c>
      <c r="C39" s="99" t="s">
        <v>71</v>
      </c>
    </row>
    <row r="40" spans="1:3" ht="31.5">
      <c r="A40" s="93">
        <v>118</v>
      </c>
      <c r="B40" s="92"/>
      <c r="C40" s="91" t="s">
        <v>215</v>
      </c>
    </row>
    <row r="41" spans="1:3" ht="70.5" customHeight="1">
      <c r="A41" s="88">
        <v>118</v>
      </c>
      <c r="B41" s="98" t="s">
        <v>214</v>
      </c>
      <c r="C41" s="96" t="s">
        <v>41</v>
      </c>
    </row>
    <row r="42" spans="1:3" ht="62.25" customHeight="1">
      <c r="A42" s="88">
        <v>118</v>
      </c>
      <c r="B42" s="92" t="s">
        <v>213</v>
      </c>
      <c r="C42" s="97" t="s">
        <v>45</v>
      </c>
    </row>
    <row r="43" spans="1:3" ht="63.75" customHeight="1">
      <c r="A43" s="88">
        <v>118</v>
      </c>
      <c r="B43" s="95" t="s">
        <v>212</v>
      </c>
      <c r="C43" s="89" t="s">
        <v>51</v>
      </c>
    </row>
    <row r="44" spans="1:3" ht="78" customHeight="1">
      <c r="A44" s="88">
        <v>118</v>
      </c>
      <c r="B44" s="92" t="s">
        <v>211</v>
      </c>
      <c r="C44" s="96" t="s">
        <v>79</v>
      </c>
    </row>
    <row r="45" spans="1:3" ht="35.25" customHeight="1">
      <c r="A45" s="88">
        <v>118</v>
      </c>
      <c r="B45" s="92" t="s">
        <v>210</v>
      </c>
      <c r="C45" s="80" t="s">
        <v>85</v>
      </c>
    </row>
    <row r="46" spans="1:3" ht="23.25" customHeight="1">
      <c r="A46" s="88">
        <v>118</v>
      </c>
      <c r="B46" s="92" t="s">
        <v>209</v>
      </c>
      <c r="C46" s="80" t="s">
        <v>208</v>
      </c>
    </row>
    <row r="47" spans="1:3" ht="33.75" customHeight="1">
      <c r="A47" s="93">
        <v>141</v>
      </c>
      <c r="B47" s="92"/>
      <c r="C47" s="91" t="s">
        <v>207</v>
      </c>
    </row>
    <row r="48" spans="1:3" ht="49.5" customHeight="1">
      <c r="A48" s="88">
        <v>141</v>
      </c>
      <c r="B48" s="90" t="s">
        <v>206</v>
      </c>
      <c r="C48" s="89" t="s">
        <v>89</v>
      </c>
    </row>
    <row r="49" spans="1:3" ht="23.25" customHeight="1">
      <c r="A49" s="93">
        <v>182</v>
      </c>
      <c r="B49" s="92"/>
      <c r="C49" s="91" t="s">
        <v>205</v>
      </c>
    </row>
    <row r="50" spans="1:3" ht="64.5" customHeight="1">
      <c r="A50" s="88">
        <v>182</v>
      </c>
      <c r="B50" s="90" t="s">
        <v>204</v>
      </c>
      <c r="C50" s="89" t="s">
        <v>11</v>
      </c>
    </row>
    <row r="51" spans="1:3" ht="97.5" customHeight="1">
      <c r="A51" s="88">
        <v>182</v>
      </c>
      <c r="B51" s="90" t="s">
        <v>203</v>
      </c>
      <c r="C51" s="89" t="s">
        <v>13</v>
      </c>
    </row>
    <row r="52" spans="1:3" ht="49.5" customHeight="1">
      <c r="A52" s="88">
        <v>182</v>
      </c>
      <c r="B52" s="90" t="s">
        <v>202</v>
      </c>
      <c r="C52" s="89" t="s">
        <v>15</v>
      </c>
    </row>
    <row r="53" spans="1:3" ht="77.25" customHeight="1">
      <c r="A53" s="88">
        <v>182</v>
      </c>
      <c r="B53" s="90" t="s">
        <v>201</v>
      </c>
      <c r="C53" s="89" t="s">
        <v>127</v>
      </c>
    </row>
    <row r="54" spans="1:3" ht="23.25" customHeight="1">
      <c r="A54" s="88">
        <v>182</v>
      </c>
      <c r="B54" s="95" t="s">
        <v>200</v>
      </c>
      <c r="C54" s="89" t="s">
        <v>21</v>
      </c>
    </row>
    <row r="55" spans="1:3" ht="23.25" customHeight="1">
      <c r="A55" s="88">
        <v>182</v>
      </c>
      <c r="B55" s="90" t="s">
        <v>199</v>
      </c>
      <c r="C55" s="89" t="s">
        <v>23</v>
      </c>
    </row>
    <row r="56" spans="1:3" ht="35.25" customHeight="1">
      <c r="A56" s="88">
        <v>182</v>
      </c>
      <c r="B56" s="90" t="s">
        <v>198</v>
      </c>
      <c r="C56" s="89" t="s">
        <v>131</v>
      </c>
    </row>
    <row r="57" spans="1:3" ht="49.5" customHeight="1">
      <c r="A57" s="88">
        <v>182</v>
      </c>
      <c r="B57" s="87" t="s">
        <v>197</v>
      </c>
      <c r="C57" s="89" t="s">
        <v>29</v>
      </c>
    </row>
    <row r="58" spans="1:3" ht="23.25" customHeight="1">
      <c r="A58" s="88">
        <v>182</v>
      </c>
      <c r="B58" s="87" t="s">
        <v>196</v>
      </c>
      <c r="C58" s="94" t="s">
        <v>138</v>
      </c>
    </row>
    <row r="59" spans="1:3" ht="33.75" customHeight="1">
      <c r="A59" s="93">
        <v>188</v>
      </c>
      <c r="B59" s="92"/>
      <c r="C59" s="91" t="s">
        <v>195</v>
      </c>
    </row>
    <row r="60" spans="1:3" ht="28.5" customHeight="1">
      <c r="A60" s="88">
        <v>188</v>
      </c>
      <c r="B60" s="87" t="s">
        <v>192</v>
      </c>
      <c r="C60" s="86" t="s">
        <v>93</v>
      </c>
    </row>
    <row r="61" spans="1:3" ht="33" customHeight="1">
      <c r="A61" s="93">
        <v>192</v>
      </c>
      <c r="B61" s="92"/>
      <c r="C61" s="91" t="s">
        <v>194</v>
      </c>
    </row>
    <row r="62" spans="1:3" ht="62.25" customHeight="1">
      <c r="A62" s="88">
        <v>192</v>
      </c>
      <c r="B62" s="90" t="s">
        <v>193</v>
      </c>
      <c r="C62" s="89" t="s">
        <v>140</v>
      </c>
    </row>
    <row r="63" spans="1:3" ht="34.5" customHeight="1">
      <c r="A63" s="88">
        <v>192</v>
      </c>
      <c r="B63" s="87" t="s">
        <v>192</v>
      </c>
      <c r="C63" s="86" t="s">
        <v>93</v>
      </c>
    </row>
    <row r="64" spans="1:3" ht="15.75">
      <c r="A64" s="85" t="s">
        <v>191</v>
      </c>
      <c r="B64" s="84"/>
      <c r="C64" s="83"/>
    </row>
    <row r="65" spans="1:3" ht="30.75" customHeight="1">
      <c r="A65" s="82" t="s">
        <v>190</v>
      </c>
      <c r="B65" s="81" t="s">
        <v>189</v>
      </c>
      <c r="C65" s="80" t="s">
        <v>188</v>
      </c>
    </row>
  </sheetData>
  <sheetProtection/>
  <mergeCells count="4">
    <mergeCell ref="A10:B10"/>
    <mergeCell ref="C10:C11"/>
    <mergeCell ref="A8:C8"/>
    <mergeCell ref="A64:C64"/>
  </mergeCells>
  <printOptions/>
  <pageMargins left="0.5905511811023623" right="0" top="0.3937007874015748" bottom="0.1968503937007874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8"/>
  <sheetViews>
    <sheetView zoomScale="110" zoomScaleNormal="110" zoomScalePageLayoutView="0" workbookViewId="0" topLeftCell="A58">
      <selection activeCell="B64" sqref="B64"/>
    </sheetView>
  </sheetViews>
  <sheetFormatPr defaultColWidth="9.140625" defaultRowHeight="15"/>
  <cols>
    <col min="1" max="1" width="24.00390625" style="1" customWidth="1"/>
    <col min="2" max="2" width="51.57421875" style="1" customWidth="1"/>
    <col min="3" max="3" width="9.421875" style="1" customWidth="1"/>
    <col min="4" max="4" width="9.00390625" style="1" customWidth="1"/>
    <col min="5" max="5" width="9.28125" style="1" customWidth="1"/>
    <col min="6" max="16384" width="9.140625" style="1" customWidth="1"/>
  </cols>
  <sheetData>
    <row r="1" spans="4:5" ht="15.75">
      <c r="D1" s="69" t="s">
        <v>163</v>
      </c>
      <c r="E1" s="69"/>
    </row>
    <row r="2" spans="2:5" ht="15">
      <c r="B2" s="69" t="s">
        <v>1</v>
      </c>
      <c r="C2" s="70"/>
      <c r="D2" s="70"/>
      <c r="E2" s="70"/>
    </row>
    <row r="3" spans="3:5" ht="15">
      <c r="C3" s="69" t="s">
        <v>183</v>
      </c>
      <c r="D3" s="71"/>
      <c r="E3" s="71"/>
    </row>
    <row r="4" spans="4:5" ht="15.75">
      <c r="D4" s="69" t="s">
        <v>0</v>
      </c>
      <c r="E4" s="69"/>
    </row>
    <row r="5" spans="2:5" ht="15" customHeight="1">
      <c r="B5" s="69" t="s">
        <v>1</v>
      </c>
      <c r="C5" s="70"/>
      <c r="D5" s="70"/>
      <c r="E5" s="70"/>
    </row>
    <row r="6" spans="3:5" ht="15" customHeight="1">
      <c r="C6" s="69" t="s">
        <v>156</v>
      </c>
      <c r="D6" s="71"/>
      <c r="E6" s="71"/>
    </row>
    <row r="8" spans="1:5" ht="45" customHeight="1">
      <c r="A8" s="77" t="s">
        <v>155</v>
      </c>
      <c r="B8" s="78"/>
      <c r="C8" s="78"/>
      <c r="D8" s="70"/>
      <c r="E8" s="70"/>
    </row>
    <row r="9" ht="18.75" customHeight="1"/>
    <row r="10" spans="1:5" ht="52.5" customHeight="1">
      <c r="A10" s="72" t="s">
        <v>2</v>
      </c>
      <c r="B10" s="72" t="s">
        <v>3</v>
      </c>
      <c r="C10" s="74" t="s">
        <v>4</v>
      </c>
      <c r="D10" s="75"/>
      <c r="E10" s="76"/>
    </row>
    <row r="11" spans="1:5" ht="60" customHeight="1">
      <c r="A11" s="73"/>
      <c r="B11" s="73"/>
      <c r="C11" s="29" t="s">
        <v>151</v>
      </c>
      <c r="D11" s="29" t="s">
        <v>152</v>
      </c>
      <c r="E11" s="29" t="s">
        <v>153</v>
      </c>
    </row>
    <row r="12" spans="1:5" ht="12.75">
      <c r="A12" s="3">
        <v>1</v>
      </c>
      <c r="B12" s="2">
        <v>2</v>
      </c>
      <c r="C12" s="4">
        <v>3</v>
      </c>
      <c r="D12" s="4">
        <v>4</v>
      </c>
      <c r="E12" s="4">
        <v>5</v>
      </c>
    </row>
    <row r="13" spans="1:5" ht="12.75">
      <c r="A13" s="4" t="s">
        <v>5</v>
      </c>
      <c r="B13" s="5" t="s">
        <v>154</v>
      </c>
      <c r="C13" s="6">
        <f>SUM(C14,C20,C26,C33,C38,C41,C56,C50,C60,C67)</f>
        <v>27205.5</v>
      </c>
      <c r="D13" s="6">
        <f>SUM(D14,D20,D26,D33,D38,D41,D56,D50,D60,D67)</f>
        <v>29494.3</v>
      </c>
      <c r="E13" s="6">
        <f>SUM(E14,E20,E26,E33,E38,E41,E56,E50,E60,E67)</f>
        <v>31717.100000000006</v>
      </c>
    </row>
    <row r="14" spans="1:5" ht="12.75">
      <c r="A14" s="4" t="s">
        <v>6</v>
      </c>
      <c r="B14" s="5" t="s">
        <v>7</v>
      </c>
      <c r="C14" s="6">
        <f>SUM(C15)</f>
        <v>12677</v>
      </c>
      <c r="D14" s="6">
        <f>SUM(D15)</f>
        <v>13818</v>
      </c>
      <c r="E14" s="6">
        <f>SUM(E15)</f>
        <v>14923.100000000002</v>
      </c>
    </row>
    <row r="15" spans="1:5" ht="12.75">
      <c r="A15" s="31" t="s">
        <v>8</v>
      </c>
      <c r="B15" s="7" t="s">
        <v>9</v>
      </c>
      <c r="C15" s="8">
        <f>SUM(C16:C19)</f>
        <v>12677</v>
      </c>
      <c r="D15" s="8">
        <f>SUM(D16:D19)</f>
        <v>13818</v>
      </c>
      <c r="E15" s="8">
        <f>SUM(E16:E19)</f>
        <v>14923.100000000002</v>
      </c>
    </row>
    <row r="16" spans="1:5" ht="48" customHeight="1">
      <c r="A16" s="32" t="s">
        <v>10</v>
      </c>
      <c r="B16" s="12" t="s">
        <v>11</v>
      </c>
      <c r="C16" s="9">
        <v>12512.5</v>
      </c>
      <c r="D16" s="9">
        <v>13638.5</v>
      </c>
      <c r="E16" s="9">
        <v>14729.7</v>
      </c>
    </row>
    <row r="17" spans="1:5" ht="70.5" customHeight="1">
      <c r="A17" s="32" t="s">
        <v>12</v>
      </c>
      <c r="B17" s="12" t="s">
        <v>13</v>
      </c>
      <c r="C17" s="9">
        <v>2.3</v>
      </c>
      <c r="D17" s="9">
        <v>2.5</v>
      </c>
      <c r="E17" s="9">
        <v>2.7</v>
      </c>
    </row>
    <row r="18" spans="1:5" ht="33.75">
      <c r="A18" s="32" t="s">
        <v>14</v>
      </c>
      <c r="B18" s="12" t="s">
        <v>15</v>
      </c>
      <c r="C18" s="9">
        <v>101.7</v>
      </c>
      <c r="D18" s="9">
        <v>111</v>
      </c>
      <c r="E18" s="9">
        <v>119.7</v>
      </c>
    </row>
    <row r="19" spans="1:5" ht="56.25">
      <c r="A19" s="32" t="s">
        <v>181</v>
      </c>
      <c r="B19" s="12" t="s">
        <v>127</v>
      </c>
      <c r="C19" s="9">
        <v>60.5</v>
      </c>
      <c r="D19" s="9">
        <v>66</v>
      </c>
      <c r="E19" s="9">
        <v>71</v>
      </c>
    </row>
    <row r="20" spans="1:5" ht="40.5" customHeight="1">
      <c r="A20" s="33" t="s">
        <v>123</v>
      </c>
      <c r="B20" s="47" t="s">
        <v>124</v>
      </c>
      <c r="C20" s="10">
        <f>SUM(C21)</f>
        <v>4964.900000000001</v>
      </c>
      <c r="D20" s="10">
        <f>SUM(D21)</f>
        <v>5886.099999999999</v>
      </c>
      <c r="E20" s="10">
        <f>SUM(E21)</f>
        <v>6384.400000000001</v>
      </c>
    </row>
    <row r="21" spans="1:5" ht="24">
      <c r="A21" s="34" t="s">
        <v>125</v>
      </c>
      <c r="B21" s="48" t="s">
        <v>126</v>
      </c>
      <c r="C21" s="11">
        <f>SUM(C22:C25)</f>
        <v>4964.900000000001</v>
      </c>
      <c r="D21" s="11">
        <f>SUM(D22:D25)</f>
        <v>5886.099999999999</v>
      </c>
      <c r="E21" s="11">
        <f>SUM(E22:E25)</f>
        <v>6384.400000000001</v>
      </c>
    </row>
    <row r="22" spans="1:5" ht="24" customHeight="1">
      <c r="A22" s="32" t="s">
        <v>164</v>
      </c>
      <c r="B22" s="12" t="s">
        <v>168</v>
      </c>
      <c r="C22" s="9">
        <v>1817.1</v>
      </c>
      <c r="D22" s="9">
        <v>2097.6</v>
      </c>
      <c r="E22" s="9">
        <v>2361.4</v>
      </c>
    </row>
    <row r="23" spans="1:5" ht="36.75" customHeight="1">
      <c r="A23" s="32" t="s">
        <v>165</v>
      </c>
      <c r="B23" s="12" t="s">
        <v>169</v>
      </c>
      <c r="C23" s="9">
        <v>37.7</v>
      </c>
      <c r="D23" s="9">
        <v>43</v>
      </c>
      <c r="E23" s="9">
        <v>44.9</v>
      </c>
    </row>
    <row r="24" spans="1:5" ht="33.75">
      <c r="A24" s="32" t="s">
        <v>166</v>
      </c>
      <c r="B24" s="12" t="s">
        <v>170</v>
      </c>
      <c r="C24" s="9">
        <v>2942</v>
      </c>
      <c r="D24" s="9">
        <v>3538.8</v>
      </c>
      <c r="E24" s="9">
        <v>3757.8</v>
      </c>
    </row>
    <row r="25" spans="1:5" ht="33.75">
      <c r="A25" s="32" t="s">
        <v>167</v>
      </c>
      <c r="B25" s="12" t="s">
        <v>171</v>
      </c>
      <c r="C25" s="9">
        <v>168.1</v>
      </c>
      <c r="D25" s="9">
        <v>206.7</v>
      </c>
      <c r="E25" s="9">
        <v>220.3</v>
      </c>
    </row>
    <row r="26" spans="1:5" ht="12.75">
      <c r="A26" s="4" t="s">
        <v>16</v>
      </c>
      <c r="B26" s="13" t="s">
        <v>17</v>
      </c>
      <c r="C26" s="6">
        <f>SUM(C27,C29,C31)</f>
        <v>2335.5</v>
      </c>
      <c r="D26" s="6">
        <f>SUM(D27,D29,D31)</f>
        <v>2455.5</v>
      </c>
      <c r="E26" s="6">
        <f>SUM(E27,E29,E31)</f>
        <v>2565.5</v>
      </c>
    </row>
    <row r="27" spans="1:5" ht="20.25" customHeight="1">
      <c r="A27" s="35" t="s">
        <v>18</v>
      </c>
      <c r="B27" s="15" t="s">
        <v>19</v>
      </c>
      <c r="C27" s="8">
        <f>SUM(C28:C28)</f>
        <v>2270</v>
      </c>
      <c r="D27" s="8">
        <f>SUM(D28:D28)</f>
        <v>2388</v>
      </c>
      <c r="E27" s="8">
        <f>SUM(E28:E28)</f>
        <v>2496</v>
      </c>
    </row>
    <row r="28" spans="1:5" ht="17.25" customHeight="1">
      <c r="A28" s="36" t="s">
        <v>20</v>
      </c>
      <c r="B28" s="49" t="s">
        <v>21</v>
      </c>
      <c r="C28" s="14">
        <v>2270</v>
      </c>
      <c r="D28" s="14">
        <v>2388</v>
      </c>
      <c r="E28" s="14">
        <v>2496</v>
      </c>
    </row>
    <row r="29" spans="1:5" ht="12.75">
      <c r="A29" s="35" t="s">
        <v>22</v>
      </c>
      <c r="B29" s="7" t="s">
        <v>23</v>
      </c>
      <c r="C29" s="8">
        <f>SUM(C30:C30)</f>
        <v>61.5</v>
      </c>
      <c r="D29" s="8">
        <f>SUM(D30:D30)</f>
        <v>62.5</v>
      </c>
      <c r="E29" s="8">
        <f>SUM(E30:E30)</f>
        <v>63.5</v>
      </c>
    </row>
    <row r="30" spans="1:5" ht="12.75">
      <c r="A30" s="36" t="s">
        <v>24</v>
      </c>
      <c r="B30" s="49" t="s">
        <v>23</v>
      </c>
      <c r="C30" s="14">
        <v>61.5</v>
      </c>
      <c r="D30" s="14">
        <v>62.5</v>
      </c>
      <c r="E30" s="14">
        <v>63.5</v>
      </c>
    </row>
    <row r="31" spans="1:5" ht="24">
      <c r="A31" s="34" t="s">
        <v>128</v>
      </c>
      <c r="B31" s="48" t="s">
        <v>129</v>
      </c>
      <c r="C31" s="11">
        <f>SUM(C32)</f>
        <v>4</v>
      </c>
      <c r="D31" s="11">
        <f>SUM(D32)</f>
        <v>5</v>
      </c>
      <c r="E31" s="11">
        <f>SUM(E32)</f>
        <v>6</v>
      </c>
    </row>
    <row r="32" spans="1:5" ht="24" customHeight="1">
      <c r="A32" s="36" t="s">
        <v>130</v>
      </c>
      <c r="B32" s="49" t="s">
        <v>131</v>
      </c>
      <c r="C32" s="14">
        <v>4</v>
      </c>
      <c r="D32" s="14">
        <v>5</v>
      </c>
      <c r="E32" s="14">
        <v>6</v>
      </c>
    </row>
    <row r="33" spans="1:5" ht="12.75">
      <c r="A33" s="4" t="s">
        <v>25</v>
      </c>
      <c r="B33" s="13" t="s">
        <v>132</v>
      </c>
      <c r="C33" s="6">
        <f>SUM(C34,C36)</f>
        <v>268</v>
      </c>
      <c r="D33" s="6">
        <f>SUM(D34,D36)</f>
        <v>273</v>
      </c>
      <c r="E33" s="6">
        <f>SUM(E34,E36)</f>
        <v>279</v>
      </c>
    </row>
    <row r="34" spans="1:5" ht="24">
      <c r="A34" s="31" t="s">
        <v>26</v>
      </c>
      <c r="B34" s="15" t="s">
        <v>27</v>
      </c>
      <c r="C34" s="8">
        <f>SUM(C35)</f>
        <v>265</v>
      </c>
      <c r="D34" s="8">
        <f>SUM(D35)</f>
        <v>270</v>
      </c>
      <c r="E34" s="8">
        <f>SUM(E35)</f>
        <v>276</v>
      </c>
    </row>
    <row r="35" spans="1:5" ht="33.75">
      <c r="A35" s="37" t="s">
        <v>28</v>
      </c>
      <c r="B35" s="12" t="s">
        <v>29</v>
      </c>
      <c r="C35" s="9">
        <v>265</v>
      </c>
      <c r="D35" s="9">
        <v>270</v>
      </c>
      <c r="E35" s="9">
        <v>276</v>
      </c>
    </row>
    <row r="36" spans="1:5" ht="27.75" customHeight="1">
      <c r="A36" s="35" t="s">
        <v>30</v>
      </c>
      <c r="B36" s="15" t="s">
        <v>31</v>
      </c>
      <c r="C36" s="8">
        <f>SUM(C37)</f>
        <v>3</v>
      </c>
      <c r="D36" s="8">
        <f>SUM(D37)</f>
        <v>3</v>
      </c>
      <c r="E36" s="8">
        <f>SUM(E37)</f>
        <v>3</v>
      </c>
    </row>
    <row r="37" spans="1:5" ht="22.5">
      <c r="A37" s="38" t="s">
        <v>32</v>
      </c>
      <c r="B37" s="50" t="s">
        <v>33</v>
      </c>
      <c r="C37" s="14">
        <v>3</v>
      </c>
      <c r="D37" s="14">
        <v>3</v>
      </c>
      <c r="E37" s="14">
        <v>3</v>
      </c>
    </row>
    <row r="38" spans="1:5" ht="36.75" customHeight="1">
      <c r="A38" s="4" t="s">
        <v>133</v>
      </c>
      <c r="B38" s="51" t="s">
        <v>134</v>
      </c>
      <c r="C38" s="6">
        <f aca="true" t="shared" si="0" ref="C38:E39">SUM(C39)</f>
        <v>0.5</v>
      </c>
      <c r="D38" s="6">
        <f t="shared" si="0"/>
        <v>0.5</v>
      </c>
      <c r="E38" s="6">
        <f t="shared" si="0"/>
        <v>0.5</v>
      </c>
    </row>
    <row r="39" spans="1:5" ht="12.75">
      <c r="A39" s="31" t="s">
        <v>135</v>
      </c>
      <c r="B39" s="52" t="s">
        <v>136</v>
      </c>
      <c r="C39" s="17">
        <f t="shared" si="0"/>
        <v>0.5</v>
      </c>
      <c r="D39" s="17">
        <f t="shared" si="0"/>
        <v>0.5</v>
      </c>
      <c r="E39" s="17">
        <f t="shared" si="0"/>
        <v>0.5</v>
      </c>
    </row>
    <row r="40" spans="1:5" ht="12.75">
      <c r="A40" s="38" t="s">
        <v>137</v>
      </c>
      <c r="B40" s="50" t="s">
        <v>138</v>
      </c>
      <c r="C40" s="14">
        <v>0.5</v>
      </c>
      <c r="D40" s="14">
        <v>0.5</v>
      </c>
      <c r="E40" s="14">
        <v>0.5</v>
      </c>
    </row>
    <row r="41" spans="1:5" ht="38.25">
      <c r="A41" s="4" t="s">
        <v>34</v>
      </c>
      <c r="B41" s="18" t="s">
        <v>35</v>
      </c>
      <c r="C41" s="6">
        <f>SUM(C42,C47)</f>
        <v>1250</v>
      </c>
      <c r="D41" s="6">
        <f>SUM(D42,D47)</f>
        <v>1200</v>
      </c>
      <c r="E41" s="6">
        <f>SUM(E42,E47)</f>
        <v>1315</v>
      </c>
    </row>
    <row r="42" spans="1:5" ht="60">
      <c r="A42" s="31" t="s">
        <v>36</v>
      </c>
      <c r="B42" s="48" t="s">
        <v>37</v>
      </c>
      <c r="C42" s="8">
        <f>SUM(C43,C45)</f>
        <v>720</v>
      </c>
      <c r="D42" s="8">
        <f>SUM(D43,D45)</f>
        <v>770</v>
      </c>
      <c r="E42" s="8">
        <f>SUM(E43,E45)</f>
        <v>840</v>
      </c>
    </row>
    <row r="43" spans="1:5" ht="45">
      <c r="A43" s="37" t="s">
        <v>38</v>
      </c>
      <c r="B43" s="12" t="s">
        <v>39</v>
      </c>
      <c r="C43" s="9">
        <f>SUM(C44)</f>
        <v>500</v>
      </c>
      <c r="D43" s="9">
        <f>SUM(D44)</f>
        <v>530</v>
      </c>
      <c r="E43" s="9">
        <f>SUM(E44)</f>
        <v>570</v>
      </c>
    </row>
    <row r="44" spans="1:5" ht="48" customHeight="1">
      <c r="A44" s="38" t="s">
        <v>40</v>
      </c>
      <c r="B44" s="49" t="s">
        <v>41</v>
      </c>
      <c r="C44" s="14">
        <v>500</v>
      </c>
      <c r="D44" s="14">
        <v>530</v>
      </c>
      <c r="E44" s="14">
        <v>570</v>
      </c>
    </row>
    <row r="45" spans="1:5" ht="56.25">
      <c r="A45" s="37" t="s">
        <v>42</v>
      </c>
      <c r="B45" s="12" t="s">
        <v>43</v>
      </c>
      <c r="C45" s="9">
        <f>SUM(C46)</f>
        <v>220</v>
      </c>
      <c r="D45" s="9">
        <f>SUM(D46)</f>
        <v>240</v>
      </c>
      <c r="E45" s="9">
        <f>SUM(E46)</f>
        <v>270</v>
      </c>
    </row>
    <row r="46" spans="1:5" ht="45">
      <c r="A46" s="38" t="s">
        <v>44</v>
      </c>
      <c r="B46" s="49" t="s">
        <v>45</v>
      </c>
      <c r="C46" s="14">
        <v>220</v>
      </c>
      <c r="D46" s="14">
        <v>240</v>
      </c>
      <c r="E46" s="14">
        <v>270</v>
      </c>
    </row>
    <row r="47" spans="1:5" ht="60">
      <c r="A47" s="34" t="s">
        <v>46</v>
      </c>
      <c r="B47" s="48" t="s">
        <v>47</v>
      </c>
      <c r="C47" s="8">
        <f aca="true" t="shared" si="1" ref="C47:E48">SUM(C48)</f>
        <v>530</v>
      </c>
      <c r="D47" s="8">
        <f t="shared" si="1"/>
        <v>430</v>
      </c>
      <c r="E47" s="8">
        <f t="shared" si="1"/>
        <v>475</v>
      </c>
    </row>
    <row r="48" spans="1:5" ht="56.25">
      <c r="A48" s="34" t="s">
        <v>48</v>
      </c>
      <c r="B48" s="12" t="s">
        <v>49</v>
      </c>
      <c r="C48" s="9">
        <f t="shared" si="1"/>
        <v>530</v>
      </c>
      <c r="D48" s="9">
        <f t="shared" si="1"/>
        <v>430</v>
      </c>
      <c r="E48" s="9">
        <f t="shared" si="1"/>
        <v>475</v>
      </c>
    </row>
    <row r="49" spans="1:5" ht="56.25">
      <c r="A49" s="36" t="s">
        <v>50</v>
      </c>
      <c r="B49" s="49" t="s">
        <v>51</v>
      </c>
      <c r="C49" s="14">
        <v>530</v>
      </c>
      <c r="D49" s="14">
        <v>430</v>
      </c>
      <c r="E49" s="14">
        <v>475</v>
      </c>
    </row>
    <row r="50" spans="1:5" ht="29.25" customHeight="1">
      <c r="A50" s="4" t="s">
        <v>52</v>
      </c>
      <c r="B50" s="18" t="s">
        <v>53</v>
      </c>
      <c r="C50" s="6">
        <f>SUM(C51)</f>
        <v>148.3</v>
      </c>
      <c r="D50" s="6">
        <f>SUM(D51)</f>
        <v>155.70000000000002</v>
      </c>
      <c r="E50" s="6">
        <f>SUM(E51)</f>
        <v>163.5</v>
      </c>
    </row>
    <row r="51" spans="1:5" ht="12.75">
      <c r="A51" s="31" t="s">
        <v>54</v>
      </c>
      <c r="B51" s="15" t="s">
        <v>55</v>
      </c>
      <c r="C51" s="8">
        <f>SUM(C52:C55)</f>
        <v>148.3</v>
      </c>
      <c r="D51" s="8">
        <f>SUM(D52:D55)</f>
        <v>155.70000000000002</v>
      </c>
      <c r="E51" s="8">
        <f>SUM(E52:E55)</f>
        <v>163.5</v>
      </c>
    </row>
    <row r="52" spans="1:5" ht="22.5">
      <c r="A52" s="36" t="s">
        <v>56</v>
      </c>
      <c r="B52" s="49" t="s">
        <v>57</v>
      </c>
      <c r="C52" s="14">
        <v>5.8</v>
      </c>
      <c r="D52" s="14">
        <v>6.1</v>
      </c>
      <c r="E52" s="14">
        <v>6.4</v>
      </c>
    </row>
    <row r="53" spans="1:5" ht="22.5">
      <c r="A53" s="36" t="s">
        <v>58</v>
      </c>
      <c r="B53" s="49" t="s">
        <v>59</v>
      </c>
      <c r="C53" s="14">
        <v>0.7</v>
      </c>
      <c r="D53" s="14">
        <v>0.7</v>
      </c>
      <c r="E53" s="14">
        <v>0.7</v>
      </c>
    </row>
    <row r="54" spans="1:5" ht="12.75">
      <c r="A54" s="36" t="s">
        <v>60</v>
      </c>
      <c r="B54" s="49" t="s">
        <v>61</v>
      </c>
      <c r="C54" s="14">
        <v>2</v>
      </c>
      <c r="D54" s="14">
        <v>2.1</v>
      </c>
      <c r="E54" s="14">
        <v>2.3</v>
      </c>
    </row>
    <row r="55" spans="1:5" ht="12.75">
      <c r="A55" s="36" t="s">
        <v>62</v>
      </c>
      <c r="B55" s="49" t="s">
        <v>63</v>
      </c>
      <c r="C55" s="14">
        <v>139.8</v>
      </c>
      <c r="D55" s="14">
        <v>146.8</v>
      </c>
      <c r="E55" s="14">
        <v>154.1</v>
      </c>
    </row>
    <row r="56" spans="1:5" ht="25.5">
      <c r="A56" s="33" t="s">
        <v>64</v>
      </c>
      <c r="B56" s="47" t="s">
        <v>65</v>
      </c>
      <c r="C56" s="6">
        <f aca="true" t="shared" si="2" ref="C56:E58">SUM(C57)</f>
        <v>4931.2</v>
      </c>
      <c r="D56" s="6">
        <f t="shared" si="2"/>
        <v>5277.5</v>
      </c>
      <c r="E56" s="6">
        <f t="shared" si="2"/>
        <v>5647.1</v>
      </c>
    </row>
    <row r="57" spans="1:5" ht="12.75">
      <c r="A57" s="34" t="s">
        <v>66</v>
      </c>
      <c r="B57" s="48" t="s">
        <v>67</v>
      </c>
      <c r="C57" s="8">
        <f t="shared" si="2"/>
        <v>4931.2</v>
      </c>
      <c r="D57" s="8">
        <f t="shared" si="2"/>
        <v>5277.5</v>
      </c>
      <c r="E57" s="8">
        <f t="shared" si="2"/>
        <v>5647.1</v>
      </c>
    </row>
    <row r="58" spans="1:5" ht="12.75">
      <c r="A58" s="32" t="s">
        <v>68</v>
      </c>
      <c r="B58" s="12" t="s">
        <v>69</v>
      </c>
      <c r="C58" s="9">
        <f t="shared" si="2"/>
        <v>4931.2</v>
      </c>
      <c r="D58" s="9">
        <f t="shared" si="2"/>
        <v>5277.5</v>
      </c>
      <c r="E58" s="9">
        <f t="shared" si="2"/>
        <v>5647.1</v>
      </c>
    </row>
    <row r="59" spans="1:5" ht="22.5">
      <c r="A59" s="36" t="s">
        <v>70</v>
      </c>
      <c r="B59" s="49" t="s">
        <v>71</v>
      </c>
      <c r="C59" s="14">
        <v>4931.2</v>
      </c>
      <c r="D59" s="14">
        <v>5277.5</v>
      </c>
      <c r="E59" s="14">
        <v>5647.1</v>
      </c>
    </row>
    <row r="60" spans="1:5" ht="25.5">
      <c r="A60" s="4" t="s">
        <v>72</v>
      </c>
      <c r="B60" s="13" t="s">
        <v>73</v>
      </c>
      <c r="C60" s="6">
        <f>SUM(C61,C64)</f>
        <v>320</v>
      </c>
      <c r="D60" s="6">
        <f>SUM(D61,D64)</f>
        <v>120</v>
      </c>
      <c r="E60" s="6">
        <f>SUM(E61,E64)</f>
        <v>130</v>
      </c>
    </row>
    <row r="61" spans="1:5" ht="57" customHeight="1">
      <c r="A61" s="31" t="s">
        <v>74</v>
      </c>
      <c r="B61" s="48" t="s">
        <v>75</v>
      </c>
      <c r="C61" s="8">
        <f aca="true" t="shared" si="3" ref="C61:E62">SUM(C62)</f>
        <v>250</v>
      </c>
      <c r="D61" s="8">
        <f t="shared" si="3"/>
        <v>50</v>
      </c>
      <c r="E61" s="8">
        <f t="shared" si="3"/>
        <v>50</v>
      </c>
    </row>
    <row r="62" spans="1:5" ht="54.75" customHeight="1">
      <c r="A62" s="37" t="s">
        <v>76</v>
      </c>
      <c r="B62" s="12" t="s">
        <v>77</v>
      </c>
      <c r="C62" s="9">
        <f t="shared" si="3"/>
        <v>250</v>
      </c>
      <c r="D62" s="9">
        <f t="shared" si="3"/>
        <v>50</v>
      </c>
      <c r="E62" s="9">
        <f t="shared" si="3"/>
        <v>50</v>
      </c>
    </row>
    <row r="63" spans="1:5" ht="57" customHeight="1">
      <c r="A63" s="38" t="s">
        <v>78</v>
      </c>
      <c r="B63" s="49" t="s">
        <v>79</v>
      </c>
      <c r="C63" s="14">
        <v>250</v>
      </c>
      <c r="D63" s="14">
        <v>50</v>
      </c>
      <c r="E63" s="14">
        <v>50</v>
      </c>
    </row>
    <row r="64" spans="1:5" ht="32.25" customHeight="1">
      <c r="A64" s="31" t="s">
        <v>80</v>
      </c>
      <c r="B64" s="48" t="s">
        <v>81</v>
      </c>
      <c r="C64" s="8">
        <f aca="true" t="shared" si="4" ref="C64:E65">SUM(C65)</f>
        <v>70</v>
      </c>
      <c r="D64" s="8">
        <f t="shared" si="4"/>
        <v>70</v>
      </c>
      <c r="E64" s="8">
        <f t="shared" si="4"/>
        <v>80</v>
      </c>
    </row>
    <row r="65" spans="1:5" ht="22.5">
      <c r="A65" s="37" t="s">
        <v>82</v>
      </c>
      <c r="B65" s="12" t="s">
        <v>83</v>
      </c>
      <c r="C65" s="9">
        <f t="shared" si="4"/>
        <v>70</v>
      </c>
      <c r="D65" s="9">
        <f t="shared" si="4"/>
        <v>70</v>
      </c>
      <c r="E65" s="9">
        <f t="shared" si="4"/>
        <v>80</v>
      </c>
    </row>
    <row r="66" spans="1:5" ht="22.5" customHeight="1">
      <c r="A66" s="38" t="s">
        <v>84</v>
      </c>
      <c r="B66" s="49" t="s">
        <v>85</v>
      </c>
      <c r="C66" s="14">
        <v>70</v>
      </c>
      <c r="D66" s="14">
        <v>70</v>
      </c>
      <c r="E66" s="14">
        <v>80</v>
      </c>
    </row>
    <row r="67" spans="1:5" ht="17.25" customHeight="1">
      <c r="A67" s="4" t="s">
        <v>86</v>
      </c>
      <c r="B67" s="18" t="s">
        <v>87</v>
      </c>
      <c r="C67" s="6">
        <f>SUM(C68,C69,C70)</f>
        <v>310.1</v>
      </c>
      <c r="D67" s="6">
        <f>SUM(D68,D69,D70)</f>
        <v>308</v>
      </c>
      <c r="E67" s="6">
        <f>SUM(E68,E69,E70)</f>
        <v>309</v>
      </c>
    </row>
    <row r="68" spans="1:5" ht="37.5" customHeight="1">
      <c r="A68" s="34" t="s">
        <v>88</v>
      </c>
      <c r="B68" s="48" t="s">
        <v>89</v>
      </c>
      <c r="C68" s="8">
        <v>45</v>
      </c>
      <c r="D68" s="19">
        <v>45</v>
      </c>
      <c r="E68" s="19">
        <v>45</v>
      </c>
    </row>
    <row r="69" spans="1:5" ht="48">
      <c r="A69" s="34" t="s">
        <v>139</v>
      </c>
      <c r="B69" s="48" t="s">
        <v>140</v>
      </c>
      <c r="C69" s="8">
        <v>2.6</v>
      </c>
      <c r="D69" s="19"/>
      <c r="E69" s="19"/>
    </row>
    <row r="70" spans="1:5" ht="24">
      <c r="A70" s="31" t="s">
        <v>90</v>
      </c>
      <c r="B70" s="7" t="s">
        <v>91</v>
      </c>
      <c r="C70" s="8">
        <f>SUM(C71)</f>
        <v>262.5</v>
      </c>
      <c r="D70" s="8">
        <f>SUM(D71)</f>
        <v>263</v>
      </c>
      <c r="E70" s="8">
        <f>SUM(E71)</f>
        <v>264</v>
      </c>
    </row>
    <row r="71" spans="1:5" ht="22.5" customHeight="1">
      <c r="A71" s="38" t="s">
        <v>92</v>
      </c>
      <c r="B71" s="20" t="s">
        <v>93</v>
      </c>
      <c r="C71" s="14">
        <v>262.5</v>
      </c>
      <c r="D71" s="14">
        <v>263</v>
      </c>
      <c r="E71" s="14">
        <v>264</v>
      </c>
    </row>
    <row r="72" spans="1:5" ht="12.75">
      <c r="A72" s="39" t="s">
        <v>94</v>
      </c>
      <c r="B72" s="21" t="s">
        <v>95</v>
      </c>
      <c r="C72" s="30">
        <f>SUM(C73)</f>
        <v>143018.3</v>
      </c>
      <c r="D72" s="30">
        <f>SUM(D73)</f>
        <v>113598.29999999999</v>
      </c>
      <c r="E72" s="30">
        <f>SUM(E73)</f>
        <v>111821</v>
      </c>
    </row>
    <row r="73" spans="1:5" ht="26.25" customHeight="1">
      <c r="A73" s="40" t="s">
        <v>96</v>
      </c>
      <c r="B73" s="21" t="s">
        <v>97</v>
      </c>
      <c r="C73" s="6">
        <f>SUM(C74,C79,C87,C105)</f>
        <v>143018.3</v>
      </c>
      <c r="D73" s="6">
        <f>SUM(D74,D79,D87,D105)</f>
        <v>113598.29999999999</v>
      </c>
      <c r="E73" s="6">
        <f>SUM(E74,E79,E87,E105)</f>
        <v>111821</v>
      </c>
    </row>
    <row r="74" spans="1:5" ht="25.5" customHeight="1">
      <c r="A74" s="41" t="s">
        <v>98</v>
      </c>
      <c r="B74" s="24" t="s">
        <v>99</v>
      </c>
      <c r="C74" s="25">
        <f>SUM(C75,C77)</f>
        <v>60554.4</v>
      </c>
      <c r="D74" s="25">
        <f>SUM(D75,D77)</f>
        <v>53845.6</v>
      </c>
      <c r="E74" s="25">
        <f>SUM(E75,E77)</f>
        <v>58376.4</v>
      </c>
    </row>
    <row r="75" spans="1:5" ht="12.75">
      <c r="A75" s="42" t="s">
        <v>100</v>
      </c>
      <c r="B75" s="26" t="s">
        <v>101</v>
      </c>
      <c r="C75" s="8">
        <f>SUM(C76)</f>
        <v>59554.4</v>
      </c>
      <c r="D75" s="8">
        <f>SUM(D76)</f>
        <v>53845.6</v>
      </c>
      <c r="E75" s="8">
        <f>SUM(E76)</f>
        <v>58376.4</v>
      </c>
    </row>
    <row r="76" spans="1:5" ht="21" customHeight="1">
      <c r="A76" s="43" t="s">
        <v>102</v>
      </c>
      <c r="B76" s="27" t="s">
        <v>103</v>
      </c>
      <c r="C76" s="14">
        <v>59554.4</v>
      </c>
      <c r="D76" s="14">
        <v>53845.6</v>
      </c>
      <c r="E76" s="14">
        <v>58376.4</v>
      </c>
    </row>
    <row r="77" spans="1:5" ht="33.75" customHeight="1">
      <c r="A77" s="42" t="s">
        <v>186</v>
      </c>
      <c r="B77" s="26" t="s">
        <v>184</v>
      </c>
      <c r="C77" s="8">
        <f>SUM(C78)</f>
        <v>1000</v>
      </c>
      <c r="D77" s="8">
        <f>SUM(D78)</f>
        <v>0</v>
      </c>
      <c r="E77" s="8">
        <f>SUM(E78)</f>
        <v>0</v>
      </c>
    </row>
    <row r="78" spans="1:5" ht="22.5" customHeight="1">
      <c r="A78" s="43" t="s">
        <v>187</v>
      </c>
      <c r="B78" s="66" t="s">
        <v>185</v>
      </c>
      <c r="C78" s="14">
        <v>1000</v>
      </c>
      <c r="D78" s="14"/>
      <c r="E78" s="14"/>
    </row>
    <row r="79" spans="1:5" ht="25.5">
      <c r="A79" s="58" t="s">
        <v>161</v>
      </c>
      <c r="B79" s="59" t="s">
        <v>162</v>
      </c>
      <c r="C79" s="25">
        <f aca="true" t="shared" si="5" ref="C79:E80">SUM(C80)</f>
        <v>22516.499999999996</v>
      </c>
      <c r="D79" s="25">
        <f t="shared" si="5"/>
        <v>1422.2</v>
      </c>
      <c r="E79" s="25">
        <f t="shared" si="5"/>
        <v>1271.4</v>
      </c>
    </row>
    <row r="80" spans="1:5" ht="12.75">
      <c r="A80" s="60" t="s">
        <v>157</v>
      </c>
      <c r="B80" s="61" t="s">
        <v>158</v>
      </c>
      <c r="C80" s="8">
        <f t="shared" si="5"/>
        <v>22516.499999999996</v>
      </c>
      <c r="D80" s="8">
        <f t="shared" si="5"/>
        <v>1422.2</v>
      </c>
      <c r="E80" s="8">
        <f t="shared" si="5"/>
        <v>1271.4</v>
      </c>
    </row>
    <row r="81" spans="1:5" ht="12.75">
      <c r="A81" s="62" t="s">
        <v>159</v>
      </c>
      <c r="B81" s="63" t="s">
        <v>160</v>
      </c>
      <c r="C81" s="14">
        <f>SUM(C82:C86)</f>
        <v>22516.499999999996</v>
      </c>
      <c r="D81" s="14">
        <f>SUM(D82:D86)</f>
        <v>1422.2</v>
      </c>
      <c r="E81" s="14">
        <f>SUM(E82:E86)</f>
        <v>1271.4</v>
      </c>
    </row>
    <row r="82" spans="1:5" ht="33.75">
      <c r="A82" s="62"/>
      <c r="B82" s="63" t="s">
        <v>172</v>
      </c>
      <c r="C82" s="14">
        <v>1250</v>
      </c>
      <c r="D82" s="14"/>
      <c r="E82" s="14"/>
    </row>
    <row r="83" spans="1:5" ht="58.5" customHeight="1">
      <c r="A83" s="62"/>
      <c r="B83" s="63" t="s">
        <v>173</v>
      </c>
      <c r="C83" s="14">
        <v>1323.6</v>
      </c>
      <c r="D83" s="14">
        <v>1274.7</v>
      </c>
      <c r="E83" s="14">
        <v>1271.4</v>
      </c>
    </row>
    <row r="84" spans="1:5" ht="68.25" customHeight="1">
      <c r="A84" s="62"/>
      <c r="B84" s="63" t="s">
        <v>174</v>
      </c>
      <c r="C84" s="14">
        <v>19247.7</v>
      </c>
      <c r="D84" s="14"/>
      <c r="E84" s="14"/>
    </row>
    <row r="85" spans="1:5" ht="35.25" customHeight="1">
      <c r="A85" s="62"/>
      <c r="B85" s="65" t="s">
        <v>175</v>
      </c>
      <c r="C85" s="14">
        <v>243.6</v>
      </c>
      <c r="D85" s="14"/>
      <c r="E85" s="14"/>
    </row>
    <row r="86" spans="1:5" ht="71.25" customHeight="1">
      <c r="A86" s="62"/>
      <c r="B86" s="63" t="s">
        <v>182</v>
      </c>
      <c r="C86" s="14">
        <v>451.6</v>
      </c>
      <c r="D86" s="14">
        <v>147.5</v>
      </c>
      <c r="E86" s="14"/>
    </row>
    <row r="87" spans="1:5" ht="25.5">
      <c r="A87" s="44" t="s">
        <v>104</v>
      </c>
      <c r="B87" s="53" t="s">
        <v>105</v>
      </c>
      <c r="C87" s="25">
        <f>SUM(C88,C90,C99,C101)</f>
        <v>59591.100000000006</v>
      </c>
      <c r="D87" s="25">
        <f>SUM(D88,D90,D99,D101)</f>
        <v>58330.5</v>
      </c>
      <c r="E87" s="25">
        <f>SUM(E88,E90,E99,E101)</f>
        <v>52173.2</v>
      </c>
    </row>
    <row r="88" spans="1:5" ht="48">
      <c r="A88" s="45" t="s">
        <v>141</v>
      </c>
      <c r="B88" s="48" t="s">
        <v>142</v>
      </c>
      <c r="C88" s="8">
        <f>SUM(C89)</f>
        <v>0</v>
      </c>
      <c r="D88" s="8">
        <f>SUM(D89)</f>
        <v>0</v>
      </c>
      <c r="E88" s="8">
        <f>SUM(E89)</f>
        <v>6.6</v>
      </c>
    </row>
    <row r="89" spans="1:5" ht="33.75">
      <c r="A89" s="46" t="s">
        <v>143</v>
      </c>
      <c r="B89" s="49" t="s">
        <v>144</v>
      </c>
      <c r="C89" s="14"/>
      <c r="D89" s="14"/>
      <c r="E89" s="14">
        <v>6.6</v>
      </c>
    </row>
    <row r="90" spans="1:5" ht="24">
      <c r="A90" s="34" t="s">
        <v>106</v>
      </c>
      <c r="B90" s="48" t="s">
        <v>107</v>
      </c>
      <c r="C90" s="28">
        <f>SUM(C91)</f>
        <v>2576.9</v>
      </c>
      <c r="D90" s="28">
        <f>SUM(D91)</f>
        <v>2698</v>
      </c>
      <c r="E90" s="28">
        <f>SUM(E91)</f>
        <v>2716</v>
      </c>
    </row>
    <row r="91" spans="1:5" ht="22.5">
      <c r="A91" s="36" t="s">
        <v>108</v>
      </c>
      <c r="B91" s="49" t="s">
        <v>109</v>
      </c>
      <c r="C91" s="14">
        <f>SUM(C92:C98)</f>
        <v>2576.9</v>
      </c>
      <c r="D91" s="14">
        <f>SUM(D92:D98)</f>
        <v>2698</v>
      </c>
      <c r="E91" s="14">
        <f>SUM(E92:E98)</f>
        <v>2716</v>
      </c>
    </row>
    <row r="92" spans="1:5" ht="36.75" customHeight="1">
      <c r="A92" s="38"/>
      <c r="B92" s="54" t="s">
        <v>110</v>
      </c>
      <c r="C92" s="14">
        <v>383.8</v>
      </c>
      <c r="D92" s="14">
        <v>386.8</v>
      </c>
      <c r="E92" s="14">
        <v>386.8</v>
      </c>
    </row>
    <row r="93" spans="1:5" ht="33.75">
      <c r="A93" s="38"/>
      <c r="B93" s="54" t="s">
        <v>111</v>
      </c>
      <c r="C93" s="14">
        <v>7</v>
      </c>
      <c r="D93" s="14">
        <v>7</v>
      </c>
      <c r="E93" s="14">
        <v>7</v>
      </c>
    </row>
    <row r="94" spans="1:5" ht="93.75" customHeight="1">
      <c r="A94" s="38"/>
      <c r="B94" s="55" t="s">
        <v>146</v>
      </c>
      <c r="C94" s="14">
        <v>585.8</v>
      </c>
      <c r="D94" s="14">
        <v>709.9</v>
      </c>
      <c r="E94" s="14">
        <v>784.8</v>
      </c>
    </row>
    <row r="95" spans="1:5" ht="67.5">
      <c r="A95" s="38"/>
      <c r="B95" s="54" t="s">
        <v>147</v>
      </c>
      <c r="C95" s="14">
        <v>1508.6</v>
      </c>
      <c r="D95" s="14">
        <v>1521.2</v>
      </c>
      <c r="E95" s="14">
        <v>1514</v>
      </c>
    </row>
    <row r="96" spans="1:5" ht="83.25" customHeight="1">
      <c r="A96" s="38"/>
      <c r="B96" s="54" t="s">
        <v>149</v>
      </c>
      <c r="C96" s="14">
        <v>28.5</v>
      </c>
      <c r="D96" s="14">
        <v>28.5</v>
      </c>
      <c r="E96" s="14">
        <v>15</v>
      </c>
    </row>
    <row r="97" spans="1:5" ht="78.75" customHeight="1">
      <c r="A97" s="38"/>
      <c r="B97" s="54" t="s">
        <v>150</v>
      </c>
      <c r="C97" s="14">
        <v>54.8</v>
      </c>
      <c r="D97" s="14">
        <v>36.2</v>
      </c>
      <c r="E97" s="14"/>
    </row>
    <row r="98" spans="1:5" ht="46.5" customHeight="1">
      <c r="A98" s="38"/>
      <c r="B98" s="54" t="s">
        <v>180</v>
      </c>
      <c r="C98" s="14">
        <v>8.4</v>
      </c>
      <c r="D98" s="14">
        <v>8.4</v>
      </c>
      <c r="E98" s="14">
        <v>8.4</v>
      </c>
    </row>
    <row r="99" spans="1:5" ht="26.25" customHeight="1">
      <c r="A99" s="31" t="s">
        <v>119</v>
      </c>
      <c r="B99" s="56" t="s">
        <v>120</v>
      </c>
      <c r="C99" s="8">
        <f>SUM(C100)</f>
        <v>92.4</v>
      </c>
      <c r="D99" s="8">
        <f>SUM(D100)</f>
        <v>0</v>
      </c>
      <c r="E99" s="8">
        <f>SUM(E100)</f>
        <v>0</v>
      </c>
    </row>
    <row r="100" spans="1:5" ht="18" customHeight="1">
      <c r="A100" s="38" t="s">
        <v>121</v>
      </c>
      <c r="B100" s="54" t="s">
        <v>122</v>
      </c>
      <c r="C100" s="14">
        <v>92.4</v>
      </c>
      <c r="D100" s="16"/>
      <c r="E100" s="16"/>
    </row>
    <row r="101" spans="1:5" ht="18" customHeight="1">
      <c r="A101" s="34" t="s">
        <v>176</v>
      </c>
      <c r="B101" s="64" t="s">
        <v>177</v>
      </c>
      <c r="C101" s="8">
        <f>SUM(C102)</f>
        <v>56921.8</v>
      </c>
      <c r="D101" s="8">
        <f>SUM(D102)</f>
        <v>55632.5</v>
      </c>
      <c r="E101" s="8">
        <f>SUM(E102)</f>
        <v>49450.6</v>
      </c>
    </row>
    <row r="102" spans="1:5" ht="18" customHeight="1">
      <c r="A102" s="36" t="s">
        <v>178</v>
      </c>
      <c r="B102" s="65" t="s">
        <v>179</v>
      </c>
      <c r="C102" s="14">
        <f>SUM(C103:C104)</f>
        <v>56921.8</v>
      </c>
      <c r="D102" s="14">
        <f>SUM(D103:D104)</f>
        <v>55632.5</v>
      </c>
      <c r="E102" s="14">
        <f>SUM(E103:E104)</f>
        <v>49450.6</v>
      </c>
    </row>
    <row r="103" spans="1:5" ht="118.5" customHeight="1">
      <c r="A103" s="36"/>
      <c r="B103" s="66" t="s">
        <v>145</v>
      </c>
      <c r="C103" s="14">
        <v>45197.9</v>
      </c>
      <c r="D103" s="14">
        <v>44580.8</v>
      </c>
      <c r="E103" s="14">
        <v>42056.5</v>
      </c>
    </row>
    <row r="104" spans="1:5" ht="103.5" customHeight="1">
      <c r="A104" s="38"/>
      <c r="B104" s="66" t="s">
        <v>148</v>
      </c>
      <c r="C104" s="14">
        <v>11723.9</v>
      </c>
      <c r="D104" s="14">
        <v>11051.7</v>
      </c>
      <c r="E104" s="14">
        <v>7394.1</v>
      </c>
    </row>
    <row r="105" spans="1:5" ht="16.5" customHeight="1">
      <c r="A105" s="35" t="s">
        <v>112</v>
      </c>
      <c r="B105" s="57" t="s">
        <v>113</v>
      </c>
      <c r="C105" s="25">
        <f aca="true" t="shared" si="6" ref="C105:E106">SUM(C106)</f>
        <v>356.3</v>
      </c>
      <c r="D105" s="25">
        <f t="shared" si="6"/>
        <v>0</v>
      </c>
      <c r="E105" s="25">
        <f t="shared" si="6"/>
        <v>0</v>
      </c>
    </row>
    <row r="106" spans="1:5" ht="48">
      <c r="A106" s="31" t="s">
        <v>114</v>
      </c>
      <c r="B106" s="56" t="s">
        <v>115</v>
      </c>
      <c r="C106" s="8">
        <f t="shared" si="6"/>
        <v>356.3</v>
      </c>
      <c r="D106" s="8">
        <f t="shared" si="6"/>
        <v>0</v>
      </c>
      <c r="E106" s="8">
        <f t="shared" si="6"/>
        <v>0</v>
      </c>
    </row>
    <row r="107" spans="1:5" ht="45">
      <c r="A107" s="38" t="s">
        <v>116</v>
      </c>
      <c r="B107" s="54" t="s">
        <v>117</v>
      </c>
      <c r="C107" s="14">
        <v>356.3</v>
      </c>
      <c r="D107" s="16"/>
      <c r="E107" s="16"/>
    </row>
    <row r="108" spans="1:5" ht="12.75">
      <c r="A108" s="35"/>
      <c r="B108" s="23" t="s">
        <v>118</v>
      </c>
      <c r="C108" s="22">
        <f>SUM(C13,C72)</f>
        <v>170223.8</v>
      </c>
      <c r="D108" s="22">
        <f>SUM(D13,D72)</f>
        <v>143092.59999999998</v>
      </c>
      <c r="E108" s="22">
        <f>SUM(E13,E72)</f>
        <v>143538.1</v>
      </c>
    </row>
  </sheetData>
  <sheetProtection/>
  <mergeCells count="10">
    <mergeCell ref="D1:E1"/>
    <mergeCell ref="B2:E2"/>
    <mergeCell ref="C3:E3"/>
    <mergeCell ref="D4:E4"/>
    <mergeCell ref="A10:A11"/>
    <mergeCell ref="B10:B11"/>
    <mergeCell ref="C10:E10"/>
    <mergeCell ref="A8:E8"/>
    <mergeCell ref="B5:E5"/>
    <mergeCell ref="C6:E6"/>
  </mergeCells>
  <printOptions/>
  <pageMargins left="0.7874015748031497" right="0" top="0.3937007874015748" bottom="0.1968503937007874" header="0.31496062992125984" footer="0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Admin</cp:lastModifiedBy>
  <cp:lastPrinted>2014-03-14T06:26:00Z</cp:lastPrinted>
  <dcterms:created xsi:type="dcterms:W3CDTF">2013-01-01T12:42:26Z</dcterms:created>
  <dcterms:modified xsi:type="dcterms:W3CDTF">2014-04-01T11:19:44Z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